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S:\Supply_Chain\02 - MAGASIN\02 - MAG. CONSO\dossier en cours\"/>
    </mc:Choice>
  </mc:AlternateContent>
  <bookViews>
    <workbookView xWindow="0" yWindow="0" windowWidth="21600" windowHeight="8085" tabRatio="792" activeTab="2"/>
  </bookViews>
  <sheets>
    <sheet name="Journal" sheetId="11" r:id="rId1"/>
    <sheet name="TCD JOURNAL" sheetId="31" state="hidden" r:id="rId2"/>
    <sheet name="BD_Articles_Stocks" sheetId="9" r:id="rId3"/>
    <sheet name="Feuil1" sheetId="25" state="hidden" r:id="rId4"/>
    <sheet name="Article 256" sheetId="16" state="hidden" r:id="rId5"/>
    <sheet name="Inventaire tournant " sheetId="28" state="hidden" r:id="rId6"/>
  </sheets>
  <externalReferences>
    <externalReference r:id="rId7"/>
    <externalReference r:id="rId8"/>
  </externalReferences>
  <definedNames>
    <definedName name="_Articles" localSheetId="4">[1]!Articles[Articles]</definedName>
    <definedName name="_Articles" localSheetId="5">Tableau66[Semaine]</definedName>
    <definedName name="_Articles">Articles[Articles]</definedName>
    <definedName name="_Enregistrement" localSheetId="4">[1]!Le_Journal[N°]</definedName>
    <definedName name="_Enregistrement" localSheetId="5">Tableau66[Semaine]</definedName>
    <definedName name="_Enregistrement">Le_Journal[N°]</definedName>
    <definedName name="_Références" localSheetId="4">[1]!Articles[Références]</definedName>
    <definedName name="_Références" localSheetId="5">Tableau66[Articles]</definedName>
    <definedName name="_Références">Articles[Références]</definedName>
    <definedName name="_Seuil">BD_Articles_Stocks!$F$2</definedName>
    <definedName name="Entrées">Journal!$F$3</definedName>
    <definedName name="_xlnm.Print_Titles" localSheetId="2">BD_Articles_Stocks!$2:$4</definedName>
    <definedName name="L_Article">Journal!$D$3</definedName>
    <definedName name="La_date">Journal!$C$3</definedName>
    <definedName name="Référence">Journal!$E$3</definedName>
    <definedName name="Site">Journal!$H$3</definedName>
    <definedName name="Sorties">Journal!$G$3</definedName>
    <definedName name="_xlnm.Print_Area" localSheetId="4">Tableau1[[#All],[Fournisseurs]:[ENTREE]]</definedName>
    <definedName name="_xlnm.Print_Area" localSheetId="2">BD_Articles_Stocks!$B$4:$D$576,BD_Articles_Stocks!$L$4:$L$576,BD_Articles_Stocks!$Q$4:$Q$576</definedName>
    <definedName name="_xlnm.Print_Area" localSheetId="5">Tableau66[[#Headers],[#Data],[Références]:[Fait]]</definedName>
    <definedName name="_xlnm.Print_Area" localSheetId="0">Journal!$A$1:$J$5</definedName>
  </definedNames>
  <calcPr calcId="162913"/>
  <pivotCaches>
    <pivotCache cacheId="4" r:id="rId9"/>
  </pivotCaches>
</workbook>
</file>

<file path=xl/calcChain.xml><?xml version="1.0" encoding="utf-8"?>
<calcChain xmlns="http://schemas.openxmlformats.org/spreadsheetml/2006/main">
  <c r="K5" i="9" l="1"/>
  <c r="M5" i="9" l="1"/>
  <c r="M6" i="9"/>
  <c r="M7" i="9"/>
  <c r="M8" i="9"/>
  <c r="M9" i="9"/>
  <c r="M10" i="9"/>
  <c r="M11" i="9"/>
  <c r="M12" i="9"/>
  <c r="M565" i="9"/>
  <c r="M14" i="9"/>
  <c r="M421" i="9"/>
  <c r="M16" i="9"/>
  <c r="M17" i="9"/>
  <c r="M422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423" i="9"/>
  <c r="M34" i="9"/>
  <c r="M539" i="9"/>
  <c r="M36" i="9"/>
  <c r="M37" i="9"/>
  <c r="M93" i="9"/>
  <c r="M424" i="9"/>
  <c r="M40" i="9"/>
  <c r="M566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41" i="9"/>
  <c r="M56" i="9"/>
  <c r="M57" i="9"/>
  <c r="M425" i="9"/>
  <c r="M542" i="9"/>
  <c r="M569" i="9"/>
  <c r="M61" i="9"/>
  <c r="M62" i="9"/>
  <c r="M63" i="9"/>
  <c r="M302" i="9"/>
  <c r="M65" i="9"/>
  <c r="M66" i="9"/>
  <c r="M55" i="9"/>
  <c r="M544" i="9"/>
  <c r="M69" i="9"/>
  <c r="M70" i="9"/>
  <c r="M71" i="9"/>
  <c r="M72" i="9"/>
  <c r="M426" i="9"/>
  <c r="M74" i="9"/>
  <c r="M75" i="9"/>
  <c r="M432" i="9"/>
  <c r="M77" i="9"/>
  <c r="M433" i="9"/>
  <c r="M79" i="9"/>
  <c r="M568" i="9"/>
  <c r="M570" i="9"/>
  <c r="M82" i="9"/>
  <c r="M83" i="9"/>
  <c r="M84" i="9"/>
  <c r="M85" i="9"/>
  <c r="M436" i="9"/>
  <c r="M87" i="9"/>
  <c r="M88" i="9"/>
  <c r="M89" i="9"/>
  <c r="M90" i="9"/>
  <c r="M91" i="9"/>
  <c r="M92" i="9"/>
  <c r="M336" i="9"/>
  <c r="M94" i="9"/>
  <c r="M382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3" i="9"/>
  <c r="M115" i="9"/>
  <c r="M304" i="9"/>
  <c r="M438" i="9"/>
  <c r="M118" i="9"/>
  <c r="M119" i="9"/>
  <c r="M120" i="9"/>
  <c r="M121" i="9"/>
  <c r="M122" i="9"/>
  <c r="M123" i="9"/>
  <c r="M124" i="9"/>
  <c r="M125" i="9"/>
  <c r="M15" i="9"/>
  <c r="M18" i="9"/>
  <c r="M33" i="9"/>
  <c r="M35" i="9"/>
  <c r="M38" i="9"/>
  <c r="M39" i="9"/>
  <c r="M132" i="9"/>
  <c r="M64" i="9"/>
  <c r="M305" i="9"/>
  <c r="M95" i="9"/>
  <c r="M136" i="9"/>
  <c r="M137" i="9"/>
  <c r="M138" i="9"/>
  <c r="M139" i="9"/>
  <c r="M140" i="9"/>
  <c r="M114" i="9"/>
  <c r="M312" i="9"/>
  <c r="M116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375" i="9"/>
  <c r="M160" i="9"/>
  <c r="M161" i="9"/>
  <c r="M162" i="9"/>
  <c r="M163" i="9"/>
  <c r="M164" i="9"/>
  <c r="M165" i="9"/>
  <c r="M442" i="9"/>
  <c r="M167" i="9"/>
  <c r="M445" i="9"/>
  <c r="M169" i="9"/>
  <c r="M170" i="9"/>
  <c r="M171" i="9"/>
  <c r="M172" i="9"/>
  <c r="M384" i="9"/>
  <c r="M388" i="9"/>
  <c r="M175" i="9"/>
  <c r="M398" i="9"/>
  <c r="M410" i="9"/>
  <c r="M448" i="9"/>
  <c r="M179" i="9"/>
  <c r="M180" i="9"/>
  <c r="M181" i="9"/>
  <c r="M182" i="9"/>
  <c r="M183" i="9"/>
  <c r="M184" i="9"/>
  <c r="M185" i="9"/>
  <c r="M41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449" i="9"/>
  <c r="M360" i="9"/>
  <c r="M202" i="9"/>
  <c r="M450" i="9"/>
  <c r="M204" i="9"/>
  <c r="M452" i="9"/>
  <c r="M567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376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48" i="9"/>
  <c r="M67" i="9"/>
  <c r="M250" i="9"/>
  <c r="M251" i="9"/>
  <c r="M457" i="9"/>
  <c r="M458" i="9"/>
  <c r="M254" i="9"/>
  <c r="M255" i="9"/>
  <c r="M68" i="9"/>
  <c r="M257" i="9"/>
  <c r="M258" i="9"/>
  <c r="M259" i="9"/>
  <c r="M260" i="9"/>
  <c r="M261" i="9"/>
  <c r="M262" i="9"/>
  <c r="M263" i="9"/>
  <c r="M264" i="9"/>
  <c r="M265" i="9"/>
  <c r="M266" i="9"/>
  <c r="M267" i="9"/>
  <c r="M268" i="9"/>
  <c r="M269" i="9"/>
  <c r="M377" i="9"/>
  <c r="M271" i="9"/>
  <c r="M272" i="9"/>
  <c r="M340" i="9"/>
  <c r="M274" i="9"/>
  <c r="M275" i="9"/>
  <c r="M276" i="9"/>
  <c r="M277" i="9"/>
  <c r="M278" i="9"/>
  <c r="M279" i="9"/>
  <c r="M280" i="9"/>
  <c r="M81" i="9"/>
  <c r="M282" i="9"/>
  <c r="M283" i="9"/>
  <c r="M545" i="9"/>
  <c r="M285" i="9"/>
  <c r="M286" i="9"/>
  <c r="M287" i="9"/>
  <c r="M288" i="9"/>
  <c r="M289" i="9"/>
  <c r="M290" i="9"/>
  <c r="M291" i="9"/>
  <c r="M292" i="9"/>
  <c r="M293" i="9"/>
  <c r="M294" i="9"/>
  <c r="M463" i="9"/>
  <c r="M472" i="9"/>
  <c r="M482" i="9"/>
  <c r="M510" i="9"/>
  <c r="M299" i="9"/>
  <c r="M511" i="9"/>
  <c r="M301" i="9"/>
  <c r="M520" i="9"/>
  <c r="M303" i="9"/>
  <c r="M546" i="9"/>
  <c r="M58" i="9"/>
  <c r="M306" i="9"/>
  <c r="M307" i="9"/>
  <c r="M308" i="9"/>
  <c r="M309" i="9"/>
  <c r="M310" i="9"/>
  <c r="M311" i="9"/>
  <c r="M524" i="9"/>
  <c r="M313" i="9"/>
  <c r="M314" i="9"/>
  <c r="M315" i="9"/>
  <c r="M316" i="9"/>
  <c r="M317" i="9"/>
  <c r="M318" i="9"/>
  <c r="M319" i="9"/>
  <c r="M320" i="9"/>
  <c r="M321" i="9"/>
  <c r="M322" i="9"/>
  <c r="M323" i="9"/>
  <c r="M547" i="9"/>
  <c r="M325" i="9"/>
  <c r="M326" i="9"/>
  <c r="M86" i="9"/>
  <c r="M73" i="9"/>
  <c r="M329" i="9"/>
  <c r="M76" i="9"/>
  <c r="M331" i="9"/>
  <c r="M332" i="9"/>
  <c r="M333" i="9"/>
  <c r="M379" i="9"/>
  <c r="M335" i="9"/>
  <c r="M381" i="9"/>
  <c r="M337" i="9"/>
  <c r="M338" i="9"/>
  <c r="M339" i="9"/>
  <c r="M418" i="9"/>
  <c r="M341" i="9"/>
  <c r="M342" i="9"/>
  <c r="M343" i="9"/>
  <c r="M117" i="9"/>
  <c r="M345" i="9"/>
  <c r="M126" i="9"/>
  <c r="M127" i="9"/>
  <c r="M128" i="9"/>
  <c r="M349" i="9"/>
  <c r="M324" i="9"/>
  <c r="M327" i="9"/>
  <c r="M328" i="9"/>
  <c r="M330" i="9"/>
  <c r="M354" i="9"/>
  <c r="M355" i="9"/>
  <c r="M356" i="9"/>
  <c r="M571" i="9"/>
  <c r="M358" i="9"/>
  <c r="M359" i="9"/>
  <c r="M129" i="9"/>
  <c r="M361" i="9"/>
  <c r="M362" i="9"/>
  <c r="M130" i="9"/>
  <c r="M364" i="9"/>
  <c r="M365" i="9"/>
  <c r="M366" i="9"/>
  <c r="M367" i="9"/>
  <c r="M368" i="9"/>
  <c r="M369" i="9"/>
  <c r="M370" i="9"/>
  <c r="M371" i="9"/>
  <c r="M372" i="9"/>
  <c r="M373" i="9"/>
  <c r="M374" i="9"/>
  <c r="M548" i="9"/>
  <c r="M553" i="9"/>
  <c r="M131" i="9"/>
  <c r="M378" i="9"/>
  <c r="M133" i="9"/>
  <c r="M380" i="9"/>
  <c r="M134" i="9"/>
  <c r="M135" i="9"/>
  <c r="M383" i="9"/>
  <c r="M141" i="9"/>
  <c r="M385" i="9"/>
  <c r="M386" i="9"/>
  <c r="M387" i="9"/>
  <c r="M142" i="9"/>
  <c r="M389" i="9"/>
  <c r="M390" i="9"/>
  <c r="M391" i="9"/>
  <c r="M392" i="9"/>
  <c r="M393" i="9"/>
  <c r="M394" i="9"/>
  <c r="M395" i="9"/>
  <c r="M396" i="9"/>
  <c r="M397" i="9"/>
  <c r="M560" i="9"/>
  <c r="M399" i="9"/>
  <c r="M400" i="9"/>
  <c r="M401" i="9"/>
  <c r="M402" i="9"/>
  <c r="M403" i="9"/>
  <c r="M404" i="9"/>
  <c r="M405" i="9"/>
  <c r="M406" i="9"/>
  <c r="M407" i="9"/>
  <c r="M408" i="9"/>
  <c r="M409" i="9"/>
  <c r="M41" i="9"/>
  <c r="M411" i="9"/>
  <c r="M412" i="9"/>
  <c r="M413" i="9"/>
  <c r="M414" i="9"/>
  <c r="M415" i="9"/>
  <c r="M344" i="9"/>
  <c r="M417" i="9"/>
  <c r="M346" i="9"/>
  <c r="M419" i="9"/>
  <c r="M420" i="9"/>
  <c r="M347" i="9"/>
  <c r="M348" i="9"/>
  <c r="M350" i="9"/>
  <c r="M351" i="9"/>
  <c r="M352" i="9"/>
  <c r="M353" i="9"/>
  <c r="M427" i="9"/>
  <c r="M428" i="9"/>
  <c r="M429" i="9"/>
  <c r="M430" i="9"/>
  <c r="M431" i="9"/>
  <c r="M562" i="9"/>
  <c r="M563" i="9"/>
  <c r="M434" i="9"/>
  <c r="M435" i="9"/>
  <c r="M526" i="9"/>
  <c r="M437" i="9"/>
  <c r="M357" i="9"/>
  <c r="M439" i="9"/>
  <c r="M440" i="9"/>
  <c r="M441" i="9"/>
  <c r="M78" i="9"/>
  <c r="M443" i="9"/>
  <c r="M444" i="9"/>
  <c r="M554" i="9"/>
  <c r="M446" i="9"/>
  <c r="M447" i="9"/>
  <c r="M143" i="9"/>
  <c r="M59" i="9"/>
  <c r="M60" i="9"/>
  <c r="M451" i="9"/>
  <c r="M564" i="9"/>
  <c r="M453" i="9"/>
  <c r="M454" i="9"/>
  <c r="M455" i="9"/>
  <c r="M456" i="9"/>
  <c r="M80" i="9"/>
  <c r="M540" i="9"/>
  <c r="M459" i="9"/>
  <c r="M460" i="9"/>
  <c r="M461" i="9"/>
  <c r="M462" i="9"/>
  <c r="M334" i="9"/>
  <c r="M464" i="9"/>
  <c r="M465" i="9"/>
  <c r="M466" i="9"/>
  <c r="M467" i="9"/>
  <c r="M468" i="9"/>
  <c r="M469" i="9"/>
  <c r="M470" i="9"/>
  <c r="M471" i="9"/>
  <c r="M363" i="9"/>
  <c r="M473" i="9"/>
  <c r="M474" i="9"/>
  <c r="M475" i="9"/>
  <c r="M476" i="9"/>
  <c r="M477" i="9"/>
  <c r="M478" i="9"/>
  <c r="M479" i="9"/>
  <c r="M480" i="9"/>
  <c r="M481" i="9"/>
  <c r="M527" i="9"/>
  <c r="M483" i="9"/>
  <c r="M484" i="9"/>
  <c r="M485" i="9"/>
  <c r="M486" i="9"/>
  <c r="M487" i="9"/>
  <c r="M488" i="9"/>
  <c r="M489" i="9"/>
  <c r="M490" i="9"/>
  <c r="M491" i="9"/>
  <c r="M492" i="9"/>
  <c r="M493" i="9"/>
  <c r="M494" i="9"/>
  <c r="M495" i="9"/>
  <c r="M496" i="9"/>
  <c r="M497" i="9"/>
  <c r="M498" i="9"/>
  <c r="M499" i="9"/>
  <c r="M500" i="9"/>
  <c r="M501" i="9"/>
  <c r="M502" i="9"/>
  <c r="M503" i="9"/>
  <c r="M504" i="9"/>
  <c r="M505" i="9"/>
  <c r="M506" i="9"/>
  <c r="M507" i="9"/>
  <c r="M508" i="9"/>
  <c r="M509" i="9"/>
  <c r="M555" i="9"/>
  <c r="M533" i="9"/>
  <c r="M512" i="9"/>
  <c r="M513" i="9"/>
  <c r="M514" i="9"/>
  <c r="M515" i="9"/>
  <c r="M516" i="9"/>
  <c r="M517" i="9"/>
  <c r="M518" i="9"/>
  <c r="M519" i="9"/>
  <c r="M534" i="9"/>
  <c r="M521" i="9"/>
  <c r="M522" i="9"/>
  <c r="M523" i="9"/>
  <c r="M535" i="9"/>
  <c r="M525" i="9"/>
  <c r="M537" i="9"/>
  <c r="M538" i="9"/>
  <c r="M528" i="9"/>
  <c r="M529" i="9"/>
  <c r="M530" i="9"/>
  <c r="M531" i="9"/>
  <c r="M532" i="9"/>
  <c r="M159" i="9"/>
  <c r="M166" i="9"/>
  <c r="M168" i="9"/>
  <c r="M536" i="9"/>
  <c r="M173" i="9"/>
  <c r="M174" i="9"/>
  <c r="M176" i="9"/>
  <c r="M177" i="9"/>
  <c r="M178" i="9"/>
  <c r="M186" i="9"/>
  <c r="M543" i="9"/>
  <c r="M200" i="9"/>
  <c r="M201" i="9"/>
  <c r="M203" i="9"/>
  <c r="M205" i="9"/>
  <c r="M206" i="9"/>
  <c r="M549" i="9"/>
  <c r="M550" i="9"/>
  <c r="M551" i="9"/>
  <c r="M552" i="9"/>
  <c r="M221" i="9"/>
  <c r="M249" i="9"/>
  <c r="M252" i="9"/>
  <c r="M556" i="9"/>
  <c r="M557" i="9"/>
  <c r="M558" i="9"/>
  <c r="M559" i="9"/>
  <c r="M253" i="9"/>
  <c r="M561" i="9"/>
  <c r="M256" i="9"/>
  <c r="M270" i="9"/>
  <c r="M273" i="9"/>
  <c r="M281" i="9"/>
  <c r="M284" i="9"/>
  <c r="M295" i="9"/>
  <c r="M296" i="9"/>
  <c r="M297" i="9"/>
  <c r="M298" i="9"/>
  <c r="M300" i="9"/>
  <c r="M572" i="9"/>
  <c r="M573" i="9"/>
  <c r="M574" i="9"/>
  <c r="M575" i="9"/>
  <c r="M576" i="9"/>
  <c r="L6" i="9"/>
  <c r="L7" i="9"/>
  <c r="L8" i="9"/>
  <c r="L9" i="9"/>
  <c r="L10" i="9"/>
  <c r="L11" i="9"/>
  <c r="L12" i="9"/>
  <c r="L565" i="9"/>
  <c r="L14" i="9"/>
  <c r="L421" i="9"/>
  <c r="L16" i="9"/>
  <c r="L17" i="9"/>
  <c r="L422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423" i="9"/>
  <c r="L34" i="9"/>
  <c r="L539" i="9"/>
  <c r="L36" i="9"/>
  <c r="L37" i="9"/>
  <c r="L93" i="9"/>
  <c r="L424" i="9"/>
  <c r="L40" i="9"/>
  <c r="L566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41" i="9"/>
  <c r="L56" i="9"/>
  <c r="L57" i="9"/>
  <c r="L425" i="9"/>
  <c r="L542" i="9"/>
  <c r="L569" i="9"/>
  <c r="L61" i="9"/>
  <c r="L62" i="9"/>
  <c r="L63" i="9"/>
  <c r="L302" i="9"/>
  <c r="L65" i="9"/>
  <c r="L66" i="9"/>
  <c r="L55" i="9"/>
  <c r="L544" i="9"/>
  <c r="L69" i="9"/>
  <c r="L70" i="9"/>
  <c r="L71" i="9"/>
  <c r="L72" i="9"/>
  <c r="L426" i="9"/>
  <c r="L74" i="9"/>
  <c r="L75" i="9"/>
  <c r="L432" i="9"/>
  <c r="L77" i="9"/>
  <c r="L433" i="9"/>
  <c r="L79" i="9"/>
  <c r="L568" i="9"/>
  <c r="L570" i="9"/>
  <c r="L82" i="9"/>
  <c r="L83" i="9"/>
  <c r="L84" i="9"/>
  <c r="L85" i="9"/>
  <c r="L436" i="9"/>
  <c r="L87" i="9"/>
  <c r="L88" i="9"/>
  <c r="L89" i="9"/>
  <c r="L90" i="9"/>
  <c r="L91" i="9"/>
  <c r="L92" i="9"/>
  <c r="L336" i="9"/>
  <c r="L94" i="9"/>
  <c r="L382" i="9"/>
  <c r="L96" i="9"/>
  <c r="L97" i="9"/>
  <c r="L98" i="9"/>
  <c r="L99" i="9"/>
  <c r="L100" i="9"/>
  <c r="L101" i="9"/>
  <c r="L102" i="9"/>
  <c r="L103" i="9"/>
  <c r="L104" i="9"/>
  <c r="L105" i="9"/>
  <c r="L106" i="9"/>
  <c r="L107" i="9"/>
  <c r="L108" i="9"/>
  <c r="L109" i="9"/>
  <c r="L110" i="9"/>
  <c r="L111" i="9"/>
  <c r="L112" i="9"/>
  <c r="L113" i="9"/>
  <c r="L13" i="9"/>
  <c r="L115" i="9"/>
  <c r="L304" i="9"/>
  <c r="L438" i="9"/>
  <c r="L118" i="9"/>
  <c r="L119" i="9"/>
  <c r="L120" i="9"/>
  <c r="L121" i="9"/>
  <c r="L122" i="9"/>
  <c r="L123" i="9"/>
  <c r="L124" i="9"/>
  <c r="L125" i="9"/>
  <c r="L15" i="9"/>
  <c r="L18" i="9"/>
  <c r="L33" i="9"/>
  <c r="L35" i="9"/>
  <c r="L38" i="9"/>
  <c r="L39" i="9"/>
  <c r="L132" i="9"/>
  <c r="L64" i="9"/>
  <c r="L305" i="9"/>
  <c r="L95" i="9"/>
  <c r="L136" i="9"/>
  <c r="L137" i="9"/>
  <c r="L138" i="9"/>
  <c r="L139" i="9"/>
  <c r="L140" i="9"/>
  <c r="L114" i="9"/>
  <c r="L312" i="9"/>
  <c r="L116" i="9"/>
  <c r="L144" i="9"/>
  <c r="L145" i="9"/>
  <c r="L146" i="9"/>
  <c r="L147" i="9"/>
  <c r="L148" i="9"/>
  <c r="L149" i="9"/>
  <c r="L150" i="9"/>
  <c r="L151" i="9"/>
  <c r="L152" i="9"/>
  <c r="L153" i="9"/>
  <c r="L154" i="9"/>
  <c r="L155" i="9"/>
  <c r="L156" i="9"/>
  <c r="L157" i="9"/>
  <c r="L158" i="9"/>
  <c r="L375" i="9"/>
  <c r="L160" i="9"/>
  <c r="L161" i="9"/>
  <c r="L162" i="9"/>
  <c r="L163" i="9"/>
  <c r="L164" i="9"/>
  <c r="L165" i="9"/>
  <c r="L442" i="9"/>
  <c r="L167" i="9"/>
  <c r="L445" i="9"/>
  <c r="L169" i="9"/>
  <c r="L170" i="9"/>
  <c r="L171" i="9"/>
  <c r="L172" i="9"/>
  <c r="L384" i="9"/>
  <c r="L388" i="9"/>
  <c r="L175" i="9"/>
  <c r="L398" i="9"/>
  <c r="L410" i="9"/>
  <c r="L448" i="9"/>
  <c r="L179" i="9"/>
  <c r="L180" i="9"/>
  <c r="L181" i="9"/>
  <c r="L182" i="9"/>
  <c r="L183" i="9"/>
  <c r="L184" i="9"/>
  <c r="L185" i="9"/>
  <c r="L416" i="9"/>
  <c r="L187" i="9"/>
  <c r="L188" i="9"/>
  <c r="L189" i="9"/>
  <c r="L190" i="9"/>
  <c r="L191" i="9"/>
  <c r="L192" i="9"/>
  <c r="L193" i="9"/>
  <c r="L194" i="9"/>
  <c r="L195" i="9"/>
  <c r="L196" i="9"/>
  <c r="L197" i="9"/>
  <c r="L198" i="9"/>
  <c r="L199" i="9"/>
  <c r="L449" i="9"/>
  <c r="L360" i="9"/>
  <c r="L202" i="9"/>
  <c r="L450" i="9"/>
  <c r="L204" i="9"/>
  <c r="L452" i="9"/>
  <c r="L567" i="9"/>
  <c r="L207" i="9"/>
  <c r="L208" i="9"/>
  <c r="L209" i="9"/>
  <c r="L210" i="9"/>
  <c r="L211" i="9"/>
  <c r="L212" i="9"/>
  <c r="L213" i="9"/>
  <c r="L214" i="9"/>
  <c r="L215" i="9"/>
  <c r="L216" i="9"/>
  <c r="L217" i="9"/>
  <c r="L218" i="9"/>
  <c r="L219" i="9"/>
  <c r="L220" i="9"/>
  <c r="L376" i="9"/>
  <c r="L222" i="9"/>
  <c r="L223" i="9"/>
  <c r="L224" i="9"/>
  <c r="L225" i="9"/>
  <c r="L226" i="9"/>
  <c r="L227" i="9"/>
  <c r="L228" i="9"/>
  <c r="L229" i="9"/>
  <c r="L230" i="9"/>
  <c r="L231" i="9"/>
  <c r="L232" i="9"/>
  <c r="L233" i="9"/>
  <c r="L234" i="9"/>
  <c r="L235" i="9"/>
  <c r="L236" i="9"/>
  <c r="L237" i="9"/>
  <c r="L238" i="9"/>
  <c r="L239" i="9"/>
  <c r="L240" i="9"/>
  <c r="L241" i="9"/>
  <c r="L242" i="9"/>
  <c r="L243" i="9"/>
  <c r="L244" i="9"/>
  <c r="L245" i="9"/>
  <c r="L246" i="9"/>
  <c r="L247" i="9"/>
  <c r="L248" i="9"/>
  <c r="L67" i="9"/>
  <c r="L250" i="9"/>
  <c r="L251" i="9"/>
  <c r="L457" i="9"/>
  <c r="L458" i="9"/>
  <c r="L254" i="9"/>
  <c r="L255" i="9"/>
  <c r="L68" i="9"/>
  <c r="L257" i="9"/>
  <c r="L258" i="9"/>
  <c r="L259" i="9"/>
  <c r="L260" i="9"/>
  <c r="L261" i="9"/>
  <c r="L262" i="9"/>
  <c r="L263" i="9"/>
  <c r="L264" i="9"/>
  <c r="L265" i="9"/>
  <c r="L266" i="9"/>
  <c r="L267" i="9"/>
  <c r="L268" i="9"/>
  <c r="L269" i="9"/>
  <c r="L377" i="9"/>
  <c r="L271" i="9"/>
  <c r="L272" i="9"/>
  <c r="L340" i="9"/>
  <c r="L274" i="9"/>
  <c r="L275" i="9"/>
  <c r="L276" i="9"/>
  <c r="L277" i="9"/>
  <c r="L278" i="9"/>
  <c r="L279" i="9"/>
  <c r="L280" i="9"/>
  <c r="L81" i="9"/>
  <c r="L282" i="9"/>
  <c r="L283" i="9"/>
  <c r="L545" i="9"/>
  <c r="L285" i="9"/>
  <c r="L286" i="9"/>
  <c r="L287" i="9"/>
  <c r="L288" i="9"/>
  <c r="L289" i="9"/>
  <c r="L290" i="9"/>
  <c r="L291" i="9"/>
  <c r="L292" i="9"/>
  <c r="L293" i="9"/>
  <c r="L294" i="9"/>
  <c r="L463" i="9"/>
  <c r="L472" i="9"/>
  <c r="L482" i="9"/>
  <c r="L510" i="9"/>
  <c r="L299" i="9"/>
  <c r="L511" i="9"/>
  <c r="L301" i="9"/>
  <c r="L520" i="9"/>
  <c r="L303" i="9"/>
  <c r="L546" i="9"/>
  <c r="L58" i="9"/>
  <c r="L306" i="9"/>
  <c r="L307" i="9"/>
  <c r="L308" i="9"/>
  <c r="L309" i="9"/>
  <c r="L310" i="9"/>
  <c r="L311" i="9"/>
  <c r="L524" i="9"/>
  <c r="L313" i="9"/>
  <c r="L314" i="9"/>
  <c r="L315" i="9"/>
  <c r="L316" i="9"/>
  <c r="L317" i="9"/>
  <c r="L318" i="9"/>
  <c r="L319" i="9"/>
  <c r="L320" i="9"/>
  <c r="L321" i="9"/>
  <c r="L322" i="9"/>
  <c r="L323" i="9"/>
  <c r="L547" i="9"/>
  <c r="L325" i="9"/>
  <c r="L326" i="9"/>
  <c r="L86" i="9"/>
  <c r="L73" i="9"/>
  <c r="L329" i="9"/>
  <c r="L76" i="9"/>
  <c r="L331" i="9"/>
  <c r="L332" i="9"/>
  <c r="L333" i="9"/>
  <c r="L379" i="9"/>
  <c r="L335" i="9"/>
  <c r="L381" i="9"/>
  <c r="L337" i="9"/>
  <c r="L338" i="9"/>
  <c r="L339" i="9"/>
  <c r="L418" i="9"/>
  <c r="L341" i="9"/>
  <c r="L342" i="9"/>
  <c r="L343" i="9"/>
  <c r="L117" i="9"/>
  <c r="L345" i="9"/>
  <c r="L126" i="9"/>
  <c r="L127" i="9"/>
  <c r="L128" i="9"/>
  <c r="L349" i="9"/>
  <c r="L324" i="9"/>
  <c r="L327" i="9"/>
  <c r="L328" i="9"/>
  <c r="L330" i="9"/>
  <c r="L354" i="9"/>
  <c r="L355" i="9"/>
  <c r="L356" i="9"/>
  <c r="L571" i="9"/>
  <c r="L358" i="9"/>
  <c r="L359" i="9"/>
  <c r="L129" i="9"/>
  <c r="L361" i="9"/>
  <c r="L362" i="9"/>
  <c r="L130" i="9"/>
  <c r="L364" i="9"/>
  <c r="L365" i="9"/>
  <c r="L366" i="9"/>
  <c r="L367" i="9"/>
  <c r="L368" i="9"/>
  <c r="L369" i="9"/>
  <c r="L370" i="9"/>
  <c r="L371" i="9"/>
  <c r="L372" i="9"/>
  <c r="L373" i="9"/>
  <c r="L374" i="9"/>
  <c r="L548" i="9"/>
  <c r="L553" i="9"/>
  <c r="L131" i="9"/>
  <c r="L378" i="9"/>
  <c r="L133" i="9"/>
  <c r="L380" i="9"/>
  <c r="L134" i="9"/>
  <c r="L135" i="9"/>
  <c r="L383" i="9"/>
  <c r="L141" i="9"/>
  <c r="L385" i="9"/>
  <c r="L386" i="9"/>
  <c r="L387" i="9"/>
  <c r="L142" i="9"/>
  <c r="L389" i="9"/>
  <c r="L390" i="9"/>
  <c r="L391" i="9"/>
  <c r="L392" i="9"/>
  <c r="L393" i="9"/>
  <c r="L394" i="9"/>
  <c r="L395" i="9"/>
  <c r="L396" i="9"/>
  <c r="L397" i="9"/>
  <c r="L560" i="9"/>
  <c r="L399" i="9"/>
  <c r="L400" i="9"/>
  <c r="L401" i="9"/>
  <c r="L402" i="9"/>
  <c r="L403" i="9"/>
  <c r="L404" i="9"/>
  <c r="L405" i="9"/>
  <c r="L406" i="9"/>
  <c r="L407" i="9"/>
  <c r="L408" i="9"/>
  <c r="L409" i="9"/>
  <c r="L41" i="9"/>
  <c r="L411" i="9"/>
  <c r="L412" i="9"/>
  <c r="L413" i="9"/>
  <c r="L414" i="9"/>
  <c r="L415" i="9"/>
  <c r="L344" i="9"/>
  <c r="L417" i="9"/>
  <c r="L346" i="9"/>
  <c r="L419" i="9"/>
  <c r="L420" i="9"/>
  <c r="L347" i="9"/>
  <c r="L348" i="9"/>
  <c r="L350" i="9"/>
  <c r="L351" i="9"/>
  <c r="L352" i="9"/>
  <c r="L353" i="9"/>
  <c r="L427" i="9"/>
  <c r="L428" i="9"/>
  <c r="L429" i="9"/>
  <c r="L430" i="9"/>
  <c r="L431" i="9"/>
  <c r="L562" i="9"/>
  <c r="L563" i="9"/>
  <c r="L434" i="9"/>
  <c r="L435" i="9"/>
  <c r="L526" i="9"/>
  <c r="L437" i="9"/>
  <c r="L357" i="9"/>
  <c r="L439" i="9"/>
  <c r="L440" i="9"/>
  <c r="L441" i="9"/>
  <c r="L78" i="9"/>
  <c r="L443" i="9"/>
  <c r="L444" i="9"/>
  <c r="L554" i="9"/>
  <c r="L446" i="9"/>
  <c r="L447" i="9"/>
  <c r="L143" i="9"/>
  <c r="L59" i="9"/>
  <c r="L60" i="9"/>
  <c r="L451" i="9"/>
  <c r="L564" i="9"/>
  <c r="L453" i="9"/>
  <c r="L454" i="9"/>
  <c r="L455" i="9"/>
  <c r="L456" i="9"/>
  <c r="L80" i="9"/>
  <c r="L540" i="9"/>
  <c r="L459" i="9"/>
  <c r="L460" i="9"/>
  <c r="L461" i="9"/>
  <c r="L462" i="9"/>
  <c r="L334" i="9"/>
  <c r="L464" i="9"/>
  <c r="L465" i="9"/>
  <c r="L466" i="9"/>
  <c r="L467" i="9"/>
  <c r="L468" i="9"/>
  <c r="L469" i="9"/>
  <c r="L470" i="9"/>
  <c r="L471" i="9"/>
  <c r="L363" i="9"/>
  <c r="L473" i="9"/>
  <c r="L474" i="9"/>
  <c r="L475" i="9"/>
  <c r="L476" i="9"/>
  <c r="L477" i="9"/>
  <c r="L478" i="9"/>
  <c r="L479" i="9"/>
  <c r="L480" i="9"/>
  <c r="L481" i="9"/>
  <c r="L527" i="9"/>
  <c r="L483" i="9"/>
  <c r="L484" i="9"/>
  <c r="L485" i="9"/>
  <c r="L486" i="9"/>
  <c r="L487" i="9"/>
  <c r="L488" i="9"/>
  <c r="L489" i="9"/>
  <c r="L490" i="9"/>
  <c r="L491" i="9"/>
  <c r="L492" i="9"/>
  <c r="L493" i="9"/>
  <c r="L494" i="9"/>
  <c r="L495" i="9"/>
  <c r="L496" i="9"/>
  <c r="L497" i="9"/>
  <c r="L498" i="9"/>
  <c r="L499" i="9"/>
  <c r="L500" i="9"/>
  <c r="L501" i="9"/>
  <c r="L502" i="9"/>
  <c r="L503" i="9"/>
  <c r="L504" i="9"/>
  <c r="L505" i="9"/>
  <c r="L506" i="9"/>
  <c r="L507" i="9"/>
  <c r="L508" i="9"/>
  <c r="L509" i="9"/>
  <c r="L555" i="9"/>
  <c r="L533" i="9"/>
  <c r="L512" i="9"/>
  <c r="L513" i="9"/>
  <c r="L514" i="9"/>
  <c r="L515" i="9"/>
  <c r="L516" i="9"/>
  <c r="L517" i="9"/>
  <c r="L518" i="9"/>
  <c r="L519" i="9"/>
  <c r="L534" i="9"/>
  <c r="L521" i="9"/>
  <c r="L522" i="9"/>
  <c r="L523" i="9"/>
  <c r="L535" i="9"/>
  <c r="L525" i="9"/>
  <c r="L537" i="9"/>
  <c r="L538" i="9"/>
  <c r="L528" i="9"/>
  <c r="L529" i="9"/>
  <c r="L530" i="9"/>
  <c r="L531" i="9"/>
  <c r="L532" i="9"/>
  <c r="L159" i="9"/>
  <c r="L166" i="9"/>
  <c r="L168" i="9"/>
  <c r="L536" i="9"/>
  <c r="L173" i="9"/>
  <c r="L174" i="9"/>
  <c r="L176" i="9"/>
  <c r="L177" i="9"/>
  <c r="L178" i="9"/>
  <c r="L186" i="9"/>
  <c r="L543" i="9"/>
  <c r="L200" i="9"/>
  <c r="L201" i="9"/>
  <c r="L203" i="9"/>
  <c r="L205" i="9"/>
  <c r="L206" i="9"/>
  <c r="L549" i="9"/>
  <c r="L550" i="9"/>
  <c r="L551" i="9"/>
  <c r="L552" i="9"/>
  <c r="L221" i="9"/>
  <c r="L249" i="9"/>
  <c r="L252" i="9"/>
  <c r="L556" i="9"/>
  <c r="L557" i="9"/>
  <c r="L558" i="9"/>
  <c r="L559" i="9"/>
  <c r="L253" i="9"/>
  <c r="L561" i="9"/>
  <c r="L256" i="9"/>
  <c r="L270" i="9"/>
  <c r="L273" i="9"/>
  <c r="L281" i="9"/>
  <c r="L284" i="9"/>
  <c r="L295" i="9"/>
  <c r="L296" i="9"/>
  <c r="L297" i="9"/>
  <c r="L298" i="9"/>
  <c r="L300" i="9"/>
  <c r="L572" i="9"/>
  <c r="L573" i="9"/>
  <c r="L574" i="9"/>
  <c r="L575" i="9"/>
  <c r="L576" i="9"/>
  <c r="L5" i="9"/>
  <c r="G5" i="9" s="1"/>
  <c r="H5" i="9" s="1"/>
  <c r="K6" i="9"/>
  <c r="K7" i="9"/>
  <c r="K8" i="9"/>
  <c r="K9" i="9"/>
  <c r="G9" i="9" s="1"/>
  <c r="H9" i="9" s="1"/>
  <c r="K10" i="9"/>
  <c r="K11" i="9"/>
  <c r="K12" i="9"/>
  <c r="K565" i="9"/>
  <c r="K14" i="9"/>
  <c r="K421" i="9"/>
  <c r="K16" i="9"/>
  <c r="K17" i="9"/>
  <c r="K422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423" i="9"/>
  <c r="K34" i="9"/>
  <c r="G34" i="9" s="1"/>
  <c r="H34" i="9" s="1"/>
  <c r="K539" i="9"/>
  <c r="K36" i="9"/>
  <c r="K37" i="9"/>
  <c r="K93" i="9"/>
  <c r="K424" i="9"/>
  <c r="K40" i="9"/>
  <c r="G40" i="9" s="1"/>
  <c r="H40" i="9" s="1"/>
  <c r="K566" i="9"/>
  <c r="K42" i="9"/>
  <c r="K43" i="9"/>
  <c r="K44" i="9"/>
  <c r="K45" i="9"/>
  <c r="G45" i="9" s="1"/>
  <c r="H45" i="9" s="1"/>
  <c r="K46" i="9"/>
  <c r="K47" i="9"/>
  <c r="K48" i="9"/>
  <c r="K49" i="9"/>
  <c r="K50" i="9"/>
  <c r="K51" i="9"/>
  <c r="K52" i="9"/>
  <c r="K53" i="9"/>
  <c r="K54" i="9"/>
  <c r="K541" i="9"/>
  <c r="K56" i="9"/>
  <c r="K57" i="9"/>
  <c r="K425" i="9"/>
  <c r="G425" i="9" s="1"/>
  <c r="H425" i="9" s="1"/>
  <c r="N425" i="9" s="1"/>
  <c r="K542" i="9"/>
  <c r="K569" i="9"/>
  <c r="K61" i="9"/>
  <c r="K62" i="9"/>
  <c r="K63" i="9"/>
  <c r="K302" i="9"/>
  <c r="K65" i="9"/>
  <c r="K66" i="9"/>
  <c r="K55" i="9"/>
  <c r="K544" i="9"/>
  <c r="K69" i="9"/>
  <c r="K70" i="9"/>
  <c r="G70" i="9" s="1"/>
  <c r="H70" i="9" s="1"/>
  <c r="K71" i="9"/>
  <c r="K72" i="9"/>
  <c r="K426" i="9"/>
  <c r="K74" i="9"/>
  <c r="K75" i="9"/>
  <c r="K432" i="9"/>
  <c r="K77" i="9"/>
  <c r="G77" i="9" s="1"/>
  <c r="H77" i="9" s="1"/>
  <c r="K433" i="9"/>
  <c r="K79" i="9"/>
  <c r="K568" i="9"/>
  <c r="K570" i="9"/>
  <c r="K82" i="9"/>
  <c r="K83" i="9"/>
  <c r="K84" i="9"/>
  <c r="K85" i="9"/>
  <c r="K436" i="9"/>
  <c r="K87" i="9"/>
  <c r="K88" i="9"/>
  <c r="K89" i="9"/>
  <c r="K90" i="9"/>
  <c r="K91" i="9"/>
  <c r="K92" i="9"/>
  <c r="K336" i="9"/>
  <c r="K94" i="9"/>
  <c r="K382" i="9"/>
  <c r="K96" i="9"/>
  <c r="K97" i="9"/>
  <c r="K98" i="9"/>
  <c r="K99" i="9"/>
  <c r="K100" i="9"/>
  <c r="K101" i="9"/>
  <c r="K102" i="9"/>
  <c r="K103" i="9"/>
  <c r="K104" i="9"/>
  <c r="K105" i="9"/>
  <c r="K106" i="9"/>
  <c r="K107" i="9"/>
  <c r="K108" i="9"/>
  <c r="K109" i="9"/>
  <c r="K110" i="9"/>
  <c r="K111" i="9"/>
  <c r="K112" i="9"/>
  <c r="K113" i="9"/>
  <c r="K13" i="9"/>
  <c r="K115" i="9"/>
  <c r="K304" i="9"/>
  <c r="K438" i="9"/>
  <c r="K118" i="9"/>
  <c r="K119" i="9"/>
  <c r="K120" i="9"/>
  <c r="K121" i="9"/>
  <c r="K122" i="9"/>
  <c r="K123" i="9"/>
  <c r="K124" i="9"/>
  <c r="K125" i="9"/>
  <c r="K15" i="9"/>
  <c r="K18" i="9"/>
  <c r="K33" i="9"/>
  <c r="K35" i="9"/>
  <c r="K38" i="9"/>
  <c r="K39" i="9"/>
  <c r="K132" i="9"/>
  <c r="K64" i="9"/>
  <c r="K305" i="9"/>
  <c r="K95" i="9"/>
  <c r="K136" i="9"/>
  <c r="K137" i="9"/>
  <c r="G137" i="9" s="1"/>
  <c r="H137" i="9" s="1"/>
  <c r="K138" i="9"/>
  <c r="K139" i="9"/>
  <c r="K140" i="9"/>
  <c r="K114" i="9"/>
  <c r="K312" i="9"/>
  <c r="K116" i="9"/>
  <c r="K144" i="9"/>
  <c r="K145" i="9"/>
  <c r="K146" i="9"/>
  <c r="K147" i="9"/>
  <c r="K148" i="9"/>
  <c r="K149" i="9"/>
  <c r="K150" i="9"/>
  <c r="K151" i="9"/>
  <c r="K152" i="9"/>
  <c r="K153" i="9"/>
  <c r="K154" i="9"/>
  <c r="K155" i="9"/>
  <c r="K156" i="9"/>
  <c r="K157" i="9"/>
  <c r="K158" i="9"/>
  <c r="K375" i="9"/>
  <c r="K160" i="9"/>
  <c r="K161" i="9"/>
  <c r="K162" i="9"/>
  <c r="K163" i="9"/>
  <c r="K164" i="9"/>
  <c r="K165" i="9"/>
  <c r="K442" i="9"/>
  <c r="K167" i="9"/>
  <c r="K445" i="9"/>
  <c r="K169" i="9"/>
  <c r="K170" i="9"/>
  <c r="G170" i="9" s="1"/>
  <c r="H170" i="9" s="1"/>
  <c r="K171" i="9"/>
  <c r="K172" i="9"/>
  <c r="K384" i="9"/>
  <c r="K388" i="9"/>
  <c r="K175" i="9"/>
  <c r="K398" i="9"/>
  <c r="K410" i="9"/>
  <c r="K448" i="9"/>
  <c r="K179" i="9"/>
  <c r="K180" i="9"/>
  <c r="K181" i="9"/>
  <c r="K182" i="9"/>
  <c r="G182" i="9" s="1"/>
  <c r="H182" i="9" s="1"/>
  <c r="K183" i="9"/>
  <c r="K184" i="9"/>
  <c r="K185" i="9"/>
  <c r="K416" i="9"/>
  <c r="K187" i="9"/>
  <c r="K188" i="9"/>
  <c r="K189" i="9"/>
  <c r="K190" i="9"/>
  <c r="K191" i="9"/>
  <c r="K192" i="9"/>
  <c r="K193" i="9"/>
  <c r="K194" i="9"/>
  <c r="K195" i="9"/>
  <c r="K196" i="9"/>
  <c r="K197" i="9"/>
  <c r="K198" i="9"/>
  <c r="K199" i="9"/>
  <c r="K449" i="9"/>
  <c r="K360" i="9"/>
  <c r="K202" i="9"/>
  <c r="K450" i="9"/>
  <c r="K204" i="9"/>
  <c r="K452" i="9"/>
  <c r="K567" i="9"/>
  <c r="K207" i="9"/>
  <c r="K208" i="9"/>
  <c r="K209" i="9"/>
  <c r="G209" i="9" s="1"/>
  <c r="H209" i="9" s="1"/>
  <c r="K210" i="9"/>
  <c r="K211" i="9"/>
  <c r="K212" i="9"/>
  <c r="K213" i="9"/>
  <c r="G213" i="9" s="1"/>
  <c r="H213" i="9" s="1"/>
  <c r="K214" i="9"/>
  <c r="K215" i="9"/>
  <c r="K216" i="9"/>
  <c r="K217" i="9"/>
  <c r="K218" i="9"/>
  <c r="K219" i="9"/>
  <c r="K220" i="9"/>
  <c r="K376" i="9"/>
  <c r="K222" i="9"/>
  <c r="K223" i="9"/>
  <c r="K224" i="9"/>
  <c r="K225" i="9"/>
  <c r="K226" i="9"/>
  <c r="G226" i="9" s="1"/>
  <c r="H226" i="9" s="1"/>
  <c r="K227" i="9"/>
  <c r="K228" i="9"/>
  <c r="K229" i="9"/>
  <c r="K230" i="9"/>
  <c r="K231" i="9"/>
  <c r="K232" i="9"/>
  <c r="K233" i="9"/>
  <c r="K234" i="9"/>
  <c r="K235" i="9"/>
  <c r="K236" i="9"/>
  <c r="K237" i="9"/>
  <c r="K238" i="9"/>
  <c r="K239" i="9"/>
  <c r="K240" i="9"/>
  <c r="K241" i="9"/>
  <c r="K242" i="9"/>
  <c r="K243" i="9"/>
  <c r="K244" i="9"/>
  <c r="K245" i="9"/>
  <c r="K246" i="9"/>
  <c r="K247" i="9"/>
  <c r="K248" i="9"/>
  <c r="K67" i="9"/>
  <c r="K250" i="9"/>
  <c r="K251" i="9"/>
  <c r="K457" i="9"/>
  <c r="K458" i="9"/>
  <c r="K254" i="9"/>
  <c r="G254" i="9" s="1"/>
  <c r="H254" i="9" s="1"/>
  <c r="K255" i="9"/>
  <c r="K68" i="9"/>
  <c r="K257" i="9"/>
  <c r="G257" i="9" s="1"/>
  <c r="H257" i="9" s="1"/>
  <c r="K258" i="9"/>
  <c r="K259" i="9"/>
  <c r="K260" i="9"/>
  <c r="K261" i="9"/>
  <c r="G261" i="9" s="1"/>
  <c r="H261" i="9" s="1"/>
  <c r="K262" i="9"/>
  <c r="G262" i="9" s="1"/>
  <c r="H262" i="9" s="1"/>
  <c r="K263" i="9"/>
  <c r="K264" i="9"/>
  <c r="G264" i="9" s="1"/>
  <c r="H264" i="9" s="1"/>
  <c r="K265" i="9"/>
  <c r="G265" i="9" s="1"/>
  <c r="H265" i="9" s="1"/>
  <c r="K266" i="9"/>
  <c r="K267" i="9"/>
  <c r="K268" i="9"/>
  <c r="K269" i="9"/>
  <c r="K377" i="9"/>
  <c r="K271" i="9"/>
  <c r="K272" i="9"/>
  <c r="K340" i="9"/>
  <c r="K274" i="9"/>
  <c r="K275" i="9"/>
  <c r="K276" i="9"/>
  <c r="K277" i="9"/>
  <c r="K278" i="9"/>
  <c r="K279" i="9"/>
  <c r="K280" i="9"/>
  <c r="K81" i="9"/>
  <c r="K282" i="9"/>
  <c r="K283" i="9"/>
  <c r="K545" i="9"/>
  <c r="K285" i="9"/>
  <c r="K286" i="9"/>
  <c r="G286" i="9" s="1"/>
  <c r="H286" i="9" s="1"/>
  <c r="K287" i="9"/>
  <c r="K288" i="9"/>
  <c r="K289" i="9"/>
  <c r="K290" i="9"/>
  <c r="G290" i="9" s="1"/>
  <c r="H290" i="9" s="1"/>
  <c r="K291" i="9"/>
  <c r="K292" i="9"/>
  <c r="K293" i="9"/>
  <c r="K294" i="9"/>
  <c r="K463" i="9"/>
  <c r="K472" i="9"/>
  <c r="K482" i="9"/>
  <c r="K510" i="9"/>
  <c r="K299" i="9"/>
  <c r="K511" i="9"/>
  <c r="K301" i="9"/>
  <c r="K520" i="9"/>
  <c r="K303" i="9"/>
  <c r="K546" i="9"/>
  <c r="K58" i="9"/>
  <c r="K306" i="9"/>
  <c r="K307" i="9"/>
  <c r="K308" i="9"/>
  <c r="K309" i="9"/>
  <c r="K310" i="9"/>
  <c r="K311" i="9"/>
  <c r="K524" i="9"/>
  <c r="K313" i="9"/>
  <c r="K314" i="9"/>
  <c r="K315" i="9"/>
  <c r="K316" i="9"/>
  <c r="K317" i="9"/>
  <c r="K318" i="9"/>
  <c r="K319" i="9"/>
  <c r="K320" i="9"/>
  <c r="K321" i="9"/>
  <c r="K322" i="9"/>
  <c r="K323" i="9"/>
  <c r="K547" i="9"/>
  <c r="K325" i="9"/>
  <c r="K326" i="9"/>
  <c r="G326" i="9" s="1"/>
  <c r="H326" i="9" s="1"/>
  <c r="K86" i="9"/>
  <c r="K73" i="9"/>
  <c r="K329" i="9"/>
  <c r="G329" i="9" s="1"/>
  <c r="H329" i="9" s="1"/>
  <c r="K76" i="9"/>
  <c r="K331" i="9"/>
  <c r="K332" i="9"/>
  <c r="K333" i="9"/>
  <c r="K379" i="9"/>
  <c r="K335" i="9"/>
  <c r="K381" i="9"/>
  <c r="K337" i="9"/>
  <c r="K338" i="9"/>
  <c r="K339" i="9"/>
  <c r="K418" i="9"/>
  <c r="K341" i="9"/>
  <c r="K342" i="9"/>
  <c r="K343" i="9"/>
  <c r="K117" i="9"/>
  <c r="K345" i="9"/>
  <c r="K126" i="9"/>
  <c r="K127" i="9"/>
  <c r="K128" i="9"/>
  <c r="K349" i="9"/>
  <c r="K324" i="9"/>
  <c r="K327" i="9"/>
  <c r="K328" i="9"/>
  <c r="K330" i="9"/>
  <c r="K354" i="9"/>
  <c r="K355" i="9"/>
  <c r="K356" i="9"/>
  <c r="K571" i="9"/>
  <c r="K358" i="9"/>
  <c r="K359" i="9"/>
  <c r="K129" i="9"/>
  <c r="K361" i="9"/>
  <c r="K362" i="9"/>
  <c r="K130" i="9"/>
  <c r="K364" i="9"/>
  <c r="K365" i="9"/>
  <c r="K366" i="9"/>
  <c r="K367" i="9"/>
  <c r="K368" i="9"/>
  <c r="K369" i="9"/>
  <c r="K370" i="9"/>
  <c r="K371" i="9"/>
  <c r="K372" i="9"/>
  <c r="K373" i="9"/>
  <c r="K374" i="9"/>
  <c r="K548" i="9"/>
  <c r="K553" i="9"/>
  <c r="K131" i="9"/>
  <c r="K378" i="9"/>
  <c r="K133" i="9"/>
  <c r="K380" i="9"/>
  <c r="K134" i="9"/>
  <c r="K135" i="9"/>
  <c r="K383" i="9"/>
  <c r="K141" i="9"/>
  <c r="K385" i="9"/>
  <c r="K386" i="9"/>
  <c r="K387" i="9"/>
  <c r="K142" i="9"/>
  <c r="K389" i="9"/>
  <c r="K390" i="9"/>
  <c r="K391" i="9"/>
  <c r="K392" i="9"/>
  <c r="K393" i="9"/>
  <c r="K394" i="9"/>
  <c r="K395" i="9"/>
  <c r="K396" i="9"/>
  <c r="K397" i="9"/>
  <c r="K560" i="9"/>
  <c r="K399" i="9"/>
  <c r="K400" i="9"/>
  <c r="K401" i="9"/>
  <c r="K402" i="9"/>
  <c r="K403" i="9"/>
  <c r="K404" i="9"/>
  <c r="K405" i="9"/>
  <c r="K406" i="9"/>
  <c r="K407" i="9"/>
  <c r="K408" i="9"/>
  <c r="K409" i="9"/>
  <c r="K41" i="9"/>
  <c r="K411" i="9"/>
  <c r="K412" i="9"/>
  <c r="K413" i="9"/>
  <c r="K414" i="9"/>
  <c r="K415" i="9"/>
  <c r="K344" i="9"/>
  <c r="K417" i="9"/>
  <c r="K346" i="9"/>
  <c r="K419" i="9"/>
  <c r="K420" i="9"/>
  <c r="K347" i="9"/>
  <c r="K348" i="9"/>
  <c r="K350" i="9"/>
  <c r="K351" i="9"/>
  <c r="K352" i="9"/>
  <c r="K353" i="9"/>
  <c r="K427" i="9"/>
  <c r="K428" i="9"/>
  <c r="K429" i="9"/>
  <c r="K430" i="9"/>
  <c r="K431" i="9"/>
  <c r="K562" i="9"/>
  <c r="K563" i="9"/>
  <c r="K434" i="9"/>
  <c r="K435" i="9"/>
  <c r="K526" i="9"/>
  <c r="K437" i="9"/>
  <c r="K357" i="9"/>
  <c r="K439" i="9"/>
  <c r="K440" i="9"/>
  <c r="K441" i="9"/>
  <c r="G441" i="9" s="1"/>
  <c r="H441" i="9" s="1"/>
  <c r="K78" i="9"/>
  <c r="K443" i="9"/>
  <c r="K444" i="9"/>
  <c r="K554" i="9"/>
  <c r="K446" i="9"/>
  <c r="K447" i="9"/>
  <c r="K143" i="9"/>
  <c r="K59" i="9"/>
  <c r="K60" i="9"/>
  <c r="K451" i="9"/>
  <c r="K564" i="9"/>
  <c r="K453" i="9"/>
  <c r="K454" i="9"/>
  <c r="K455" i="9"/>
  <c r="K456" i="9"/>
  <c r="K80" i="9"/>
  <c r="K540" i="9"/>
  <c r="G540" i="9" s="1"/>
  <c r="H540" i="9" s="1"/>
  <c r="N540" i="9" s="1"/>
  <c r="K459" i="9"/>
  <c r="K460" i="9"/>
  <c r="K461" i="9"/>
  <c r="K462" i="9"/>
  <c r="K334" i="9"/>
  <c r="K464" i="9"/>
  <c r="K465" i="9"/>
  <c r="K466" i="9"/>
  <c r="K467" i="9"/>
  <c r="K468" i="9"/>
  <c r="K469" i="9"/>
  <c r="K470" i="9"/>
  <c r="K471" i="9"/>
  <c r="K363" i="9"/>
  <c r="K473" i="9"/>
  <c r="K474" i="9"/>
  <c r="K475" i="9"/>
  <c r="K476" i="9"/>
  <c r="K477" i="9"/>
  <c r="K478" i="9"/>
  <c r="K479" i="9"/>
  <c r="K480" i="9"/>
  <c r="K481" i="9"/>
  <c r="K527" i="9"/>
  <c r="K483" i="9"/>
  <c r="K484" i="9"/>
  <c r="K485" i="9"/>
  <c r="K486" i="9"/>
  <c r="K487" i="9"/>
  <c r="K488" i="9"/>
  <c r="K489" i="9"/>
  <c r="K490" i="9"/>
  <c r="K491" i="9"/>
  <c r="K492" i="9"/>
  <c r="K493" i="9"/>
  <c r="K494" i="9"/>
  <c r="K495" i="9"/>
  <c r="K496" i="9"/>
  <c r="K497" i="9"/>
  <c r="K498" i="9"/>
  <c r="G498" i="9" s="1"/>
  <c r="H498" i="9" s="1"/>
  <c r="K499" i="9"/>
  <c r="K500" i="9"/>
  <c r="K501" i="9"/>
  <c r="K502" i="9"/>
  <c r="K503" i="9"/>
  <c r="K504" i="9"/>
  <c r="K505" i="9"/>
  <c r="K506" i="9"/>
  <c r="K507" i="9"/>
  <c r="K508" i="9"/>
  <c r="K509" i="9"/>
  <c r="K555" i="9"/>
  <c r="K533" i="9"/>
  <c r="K512" i="9"/>
  <c r="K513" i="9"/>
  <c r="K514" i="9"/>
  <c r="K515" i="9"/>
  <c r="K516" i="9"/>
  <c r="K517" i="9"/>
  <c r="K518" i="9"/>
  <c r="K519" i="9"/>
  <c r="K534" i="9"/>
  <c r="K521" i="9"/>
  <c r="K522" i="9"/>
  <c r="K523" i="9"/>
  <c r="K535" i="9"/>
  <c r="K525" i="9"/>
  <c r="K537" i="9"/>
  <c r="K538" i="9"/>
  <c r="K528" i="9"/>
  <c r="K529" i="9"/>
  <c r="K530" i="9"/>
  <c r="K531" i="9"/>
  <c r="K532" i="9"/>
  <c r="K159" i="9"/>
  <c r="K166" i="9"/>
  <c r="K168" i="9"/>
  <c r="K536" i="9"/>
  <c r="K173" i="9"/>
  <c r="K174" i="9"/>
  <c r="K176" i="9"/>
  <c r="K177" i="9"/>
  <c r="K178" i="9"/>
  <c r="K186" i="9"/>
  <c r="K543" i="9"/>
  <c r="K200" i="9"/>
  <c r="K201" i="9"/>
  <c r="K203" i="9"/>
  <c r="K205" i="9"/>
  <c r="K206" i="9"/>
  <c r="K549" i="9"/>
  <c r="K550" i="9"/>
  <c r="K551" i="9"/>
  <c r="K552" i="9"/>
  <c r="K221" i="9"/>
  <c r="K249" i="9"/>
  <c r="K252" i="9"/>
  <c r="K556" i="9"/>
  <c r="K557" i="9"/>
  <c r="K558" i="9"/>
  <c r="K559" i="9"/>
  <c r="K253" i="9"/>
  <c r="K561" i="9"/>
  <c r="K256" i="9"/>
  <c r="K270" i="9"/>
  <c r="K273" i="9"/>
  <c r="K281" i="9"/>
  <c r="K284" i="9"/>
  <c r="K295" i="9"/>
  <c r="K296" i="9"/>
  <c r="K297" i="9"/>
  <c r="K298" i="9"/>
  <c r="K300" i="9"/>
  <c r="K572" i="9"/>
  <c r="K573" i="9"/>
  <c r="G573" i="9" s="1"/>
  <c r="H573" i="9" s="1"/>
  <c r="K574" i="9"/>
  <c r="K575" i="9"/>
  <c r="K576" i="9"/>
  <c r="N498" i="9" l="1"/>
  <c r="N326" i="9"/>
  <c r="N290" i="9"/>
  <c r="N286" i="9"/>
  <c r="N262" i="9"/>
  <c r="N254" i="9"/>
  <c r="N226" i="9"/>
  <c r="N182" i="9"/>
  <c r="N170" i="9"/>
  <c r="N70" i="9"/>
  <c r="N34" i="9"/>
  <c r="N573" i="9"/>
  <c r="N441" i="9"/>
  <c r="N329" i="9"/>
  <c r="N265" i="9"/>
  <c r="N261" i="9"/>
  <c r="N257" i="9"/>
  <c r="N213" i="9"/>
  <c r="N209" i="9"/>
  <c r="N137" i="9"/>
  <c r="N77" i="9"/>
  <c r="N45" i="9"/>
  <c r="N9" i="9"/>
  <c r="N5" i="9"/>
  <c r="N264" i="9"/>
  <c r="N40" i="9"/>
  <c r="G69" i="9"/>
  <c r="H69" i="9" s="1"/>
  <c r="N69" i="9" s="1"/>
  <c r="G497" i="9"/>
  <c r="H497" i="9" s="1"/>
  <c r="N497" i="9" s="1"/>
  <c r="G485" i="9"/>
  <c r="H485" i="9" s="1"/>
  <c r="N485" i="9" s="1"/>
  <c r="G575" i="9"/>
  <c r="H575" i="9" s="1"/>
  <c r="N575" i="9" s="1"/>
  <c r="G576" i="9"/>
  <c r="H576" i="9" s="1"/>
  <c r="N576" i="9" s="1"/>
  <c r="G536" i="9"/>
  <c r="H536" i="9" s="1"/>
  <c r="N536" i="9" s="1"/>
  <c r="G68" i="9"/>
  <c r="H68" i="9" s="1"/>
  <c r="N68" i="9" s="1"/>
  <c r="G180" i="9"/>
  <c r="H180" i="9" s="1"/>
  <c r="N180" i="9" s="1"/>
  <c r="G572" i="9"/>
  <c r="H572" i="9" s="1"/>
  <c r="N572" i="9" s="1"/>
  <c r="G532" i="9"/>
  <c r="H532" i="9" s="1"/>
  <c r="N532" i="9" s="1"/>
  <c r="G508" i="9"/>
  <c r="H508" i="9" s="1"/>
  <c r="N508" i="9" s="1"/>
  <c r="G496" i="9"/>
  <c r="H496" i="9" s="1"/>
  <c r="N496" i="9" s="1"/>
  <c r="G440" i="9"/>
  <c r="H440" i="9" s="1"/>
  <c r="N440" i="9" s="1"/>
  <c r="G288" i="9"/>
  <c r="H288" i="9" s="1"/>
  <c r="N288" i="9" s="1"/>
  <c r="G248" i="9"/>
  <c r="H248" i="9" s="1"/>
  <c r="N248" i="9" s="1"/>
  <c r="G208" i="9"/>
  <c r="H208" i="9" s="1"/>
  <c r="N208" i="9" s="1"/>
  <c r="G188" i="9"/>
  <c r="H188" i="9" s="1"/>
  <c r="N188" i="9" s="1"/>
  <c r="G104" i="9"/>
  <c r="H104" i="9" s="1"/>
  <c r="N104" i="9" s="1"/>
  <c r="G197" i="9"/>
  <c r="H197" i="9" s="1"/>
  <c r="N197" i="9" s="1"/>
  <c r="G574" i="9"/>
  <c r="H574" i="9" s="1"/>
  <c r="N574" i="9" s="1"/>
  <c r="G443" i="9"/>
  <c r="H443" i="9" s="1"/>
  <c r="N443" i="9" s="1"/>
  <c r="G287" i="9"/>
  <c r="H287" i="9" s="1"/>
  <c r="N287" i="9" s="1"/>
  <c r="G283" i="9"/>
  <c r="H283" i="9" s="1"/>
  <c r="N283" i="9" s="1"/>
  <c r="G275" i="9"/>
  <c r="H275" i="9" s="1"/>
  <c r="N275" i="9" s="1"/>
  <c r="G259" i="9"/>
  <c r="H259" i="9" s="1"/>
  <c r="N259" i="9" s="1"/>
  <c r="G255" i="9"/>
  <c r="H255" i="9" s="1"/>
  <c r="N255" i="9" s="1"/>
  <c r="G243" i="9"/>
  <c r="H243" i="9" s="1"/>
  <c r="N243" i="9" s="1"/>
  <c r="G235" i="9"/>
  <c r="H235" i="9" s="1"/>
  <c r="N235" i="9" s="1"/>
  <c r="G199" i="9"/>
  <c r="H199" i="9" s="1"/>
  <c r="N199" i="9" s="1"/>
  <c r="F6" i="28"/>
  <c r="F7" i="28"/>
  <c r="F8" i="28"/>
  <c r="F9" i="28"/>
  <c r="F10" i="28"/>
  <c r="F11" i="28"/>
  <c r="F12" i="28"/>
  <c r="F13" i="28"/>
  <c r="F14" i="28"/>
  <c r="F15" i="28"/>
  <c r="F16" i="28"/>
  <c r="F17" i="28"/>
  <c r="F18" i="28"/>
  <c r="F19" i="28"/>
  <c r="F20" i="28"/>
  <c r="F21" i="28"/>
  <c r="F22" i="28"/>
  <c r="F23" i="28"/>
  <c r="F24" i="28"/>
  <c r="F25" i="28"/>
  <c r="F26" i="28"/>
  <c r="F27" i="28"/>
  <c r="F28" i="28"/>
  <c r="F29" i="28"/>
  <c r="F30" i="28"/>
  <c r="F31" i="28"/>
  <c r="F32" i="28"/>
  <c r="F33" i="28"/>
  <c r="F34" i="28"/>
  <c r="F35" i="28"/>
  <c r="F36" i="28"/>
  <c r="F37" i="28"/>
  <c r="F38" i="28"/>
  <c r="F39" i="28"/>
  <c r="F40" i="28"/>
  <c r="F41" i="28"/>
  <c r="F42" i="28"/>
  <c r="F43" i="28"/>
  <c r="F44" i="28"/>
  <c r="F45" i="28"/>
  <c r="F46" i="28"/>
  <c r="F47" i="28"/>
  <c r="F48" i="28"/>
  <c r="F49" i="28"/>
  <c r="F50" i="28"/>
  <c r="F51" i="28"/>
  <c r="F52" i="28"/>
  <c r="F53" i="28"/>
  <c r="F54" i="28"/>
  <c r="F55" i="28"/>
  <c r="F56" i="28"/>
  <c r="F57" i="28"/>
  <c r="F58" i="28"/>
  <c r="F59" i="28"/>
  <c r="F60" i="28"/>
  <c r="F61" i="28"/>
  <c r="F62" i="28"/>
  <c r="F63" i="28"/>
  <c r="F64" i="28"/>
  <c r="F65" i="28"/>
  <c r="F66" i="28"/>
  <c r="F67" i="28"/>
  <c r="F68" i="28"/>
  <c r="F69" i="28"/>
  <c r="F70" i="28"/>
  <c r="F71" i="28"/>
  <c r="F72" i="28"/>
  <c r="F73" i="28"/>
  <c r="F74" i="28"/>
  <c r="F75" i="28"/>
  <c r="F76" i="28"/>
  <c r="F77" i="28"/>
  <c r="F78" i="28"/>
  <c r="F79" i="28"/>
  <c r="F80" i="28"/>
  <c r="F81" i="28"/>
  <c r="F82" i="28"/>
  <c r="F83" i="28"/>
  <c r="F84" i="28"/>
  <c r="F85" i="28"/>
  <c r="F86" i="28"/>
  <c r="F87" i="28"/>
  <c r="F88" i="28"/>
  <c r="F89" i="28"/>
  <c r="F90" i="28"/>
  <c r="F91" i="28"/>
  <c r="F92" i="28"/>
  <c r="F93" i="28"/>
  <c r="F94" i="28"/>
  <c r="F95" i="28"/>
  <c r="F96" i="28"/>
  <c r="F97" i="28"/>
  <c r="F98" i="28"/>
  <c r="F99" i="28"/>
  <c r="F100" i="28"/>
  <c r="F101" i="28"/>
  <c r="F102" i="28"/>
  <c r="F103" i="28"/>
  <c r="F104" i="28"/>
  <c r="F105" i="28"/>
  <c r="F106" i="28"/>
  <c r="F107" i="28"/>
  <c r="F108" i="28"/>
  <c r="F109" i="28"/>
  <c r="F110" i="28"/>
  <c r="F111" i="28"/>
  <c r="F112" i="28"/>
  <c r="F113" i="28"/>
  <c r="F114" i="28"/>
  <c r="F115" i="28"/>
  <c r="F116" i="28"/>
  <c r="F117" i="28"/>
  <c r="F118" i="28"/>
  <c r="F119" i="28"/>
  <c r="F120" i="28"/>
  <c r="F121" i="28"/>
  <c r="F122" i="28"/>
  <c r="F123" i="28"/>
  <c r="F124" i="28"/>
  <c r="F125" i="28"/>
  <c r="F126" i="28"/>
  <c r="F127" i="28"/>
  <c r="F128" i="28"/>
  <c r="F129" i="28"/>
  <c r="F130" i="28"/>
  <c r="F131" i="28"/>
  <c r="F132" i="28"/>
  <c r="F133" i="28"/>
  <c r="F134" i="28"/>
  <c r="F135" i="28"/>
  <c r="F136" i="28"/>
  <c r="F137" i="28"/>
  <c r="F138" i="28"/>
  <c r="F139" i="28"/>
  <c r="F140" i="28"/>
  <c r="F141" i="28"/>
  <c r="F142" i="28"/>
  <c r="F143" i="28"/>
  <c r="F144" i="28"/>
  <c r="F145" i="28"/>
  <c r="F146" i="28"/>
  <c r="F147" i="28"/>
  <c r="F148" i="28"/>
  <c r="F149" i="28"/>
  <c r="F150" i="28"/>
  <c r="F151" i="28"/>
  <c r="F152" i="28"/>
  <c r="F153" i="28"/>
  <c r="F154" i="28"/>
  <c r="F155" i="28"/>
  <c r="F156" i="28"/>
  <c r="F157" i="28"/>
  <c r="F158" i="28"/>
  <c r="F159" i="28"/>
  <c r="F160" i="28"/>
  <c r="F161" i="28"/>
  <c r="F162" i="28"/>
  <c r="F163" i="28"/>
  <c r="F164" i="28"/>
  <c r="F165" i="28"/>
  <c r="F166" i="28"/>
  <c r="F167" i="28"/>
  <c r="F168" i="28"/>
  <c r="F169" i="28"/>
  <c r="F170" i="28"/>
  <c r="F171" i="28"/>
  <c r="F172" i="28"/>
  <c r="F173" i="28"/>
  <c r="F174" i="28"/>
  <c r="F175" i="28"/>
  <c r="F176" i="28"/>
  <c r="F177" i="28"/>
  <c r="F178" i="28"/>
  <c r="F179" i="28"/>
  <c r="F180" i="28"/>
  <c r="F181" i="28"/>
  <c r="F182" i="28"/>
  <c r="F183" i="28"/>
  <c r="F184" i="28"/>
  <c r="F185" i="28"/>
  <c r="F186" i="28"/>
  <c r="F187" i="28"/>
  <c r="F188" i="28"/>
  <c r="F189" i="28"/>
  <c r="F190" i="28"/>
  <c r="F191" i="28"/>
  <c r="F192" i="28"/>
  <c r="F193" i="28"/>
  <c r="F194" i="28"/>
  <c r="F195" i="28"/>
  <c r="F196" i="28"/>
  <c r="F197" i="28"/>
  <c r="F198" i="28"/>
  <c r="F199" i="28"/>
  <c r="F200" i="28"/>
  <c r="F201" i="28"/>
  <c r="F202" i="28"/>
  <c r="F203" i="28"/>
  <c r="F204" i="28"/>
  <c r="F205" i="28"/>
  <c r="F206" i="28"/>
  <c r="F207" i="28"/>
  <c r="F208" i="28"/>
  <c r="F209" i="28"/>
  <c r="F210" i="28"/>
  <c r="F211" i="28"/>
  <c r="F212" i="28"/>
  <c r="F213" i="28"/>
  <c r="F214" i="28"/>
  <c r="F215" i="28"/>
  <c r="F216" i="28"/>
  <c r="F217" i="28"/>
  <c r="F218" i="28"/>
  <c r="F219" i="28"/>
  <c r="F220" i="28"/>
  <c r="F221" i="28"/>
  <c r="F222" i="28"/>
  <c r="F223" i="28"/>
  <c r="F224" i="28"/>
  <c r="F225" i="28"/>
  <c r="F226" i="28"/>
  <c r="F227" i="28"/>
  <c r="F228" i="28"/>
  <c r="F229" i="28"/>
  <c r="F230" i="28"/>
  <c r="F231" i="28"/>
  <c r="F232" i="28"/>
  <c r="F233" i="28"/>
  <c r="F234" i="28"/>
  <c r="F235" i="28"/>
  <c r="F236" i="28"/>
  <c r="F237" i="28"/>
  <c r="F238" i="28"/>
  <c r="F239" i="28"/>
  <c r="F240" i="28"/>
  <c r="F241" i="28"/>
  <c r="F242" i="28"/>
  <c r="F243" i="28"/>
  <c r="F244" i="28"/>
  <c r="F245" i="28"/>
  <c r="F246" i="28"/>
  <c r="F247" i="28"/>
  <c r="F248" i="28"/>
  <c r="F249" i="28"/>
  <c r="F250" i="28"/>
  <c r="F251" i="28"/>
  <c r="F252" i="28"/>
  <c r="F253" i="28"/>
  <c r="F254" i="28"/>
  <c r="F255" i="28"/>
  <c r="F256" i="28"/>
  <c r="F257" i="28"/>
  <c r="F258" i="28"/>
  <c r="F259" i="28"/>
  <c r="F260" i="28"/>
  <c r="F261" i="28"/>
  <c r="F262" i="28"/>
  <c r="F263" i="28"/>
  <c r="F264" i="28"/>
  <c r="F265" i="28"/>
  <c r="F266" i="28"/>
  <c r="F267" i="28"/>
  <c r="F268" i="28"/>
  <c r="F269" i="28"/>
  <c r="F270" i="28"/>
  <c r="F271" i="28"/>
  <c r="F272" i="28"/>
  <c r="F273" i="28"/>
  <c r="F274" i="28"/>
  <c r="F275" i="28"/>
  <c r="F276" i="28"/>
  <c r="F277" i="28"/>
  <c r="F278" i="28"/>
  <c r="F279" i="28"/>
  <c r="F280" i="28"/>
  <c r="F281" i="28"/>
  <c r="F282" i="28"/>
  <c r="F283" i="28"/>
  <c r="F284" i="28"/>
  <c r="F285" i="28"/>
  <c r="F286" i="28"/>
  <c r="F287" i="28"/>
  <c r="F288" i="28"/>
  <c r="F289" i="28"/>
  <c r="F290" i="28"/>
  <c r="F291" i="28"/>
  <c r="F292" i="28"/>
  <c r="F293" i="28"/>
  <c r="F294" i="28"/>
  <c r="F295" i="28"/>
  <c r="F296" i="28"/>
  <c r="F297" i="28"/>
  <c r="F298" i="28"/>
  <c r="F299" i="28"/>
  <c r="F300" i="28"/>
  <c r="F301" i="28"/>
  <c r="F302" i="28"/>
  <c r="F303" i="28"/>
  <c r="F304" i="28"/>
  <c r="F305" i="28"/>
  <c r="F306" i="28"/>
  <c r="F307" i="28"/>
  <c r="F308" i="28"/>
  <c r="F309" i="28"/>
  <c r="F310" i="28"/>
  <c r="F311" i="28"/>
  <c r="F312" i="28"/>
  <c r="F313" i="28"/>
  <c r="F314" i="28"/>
  <c r="F315" i="28"/>
  <c r="F316" i="28"/>
  <c r="F317" i="28"/>
  <c r="F318" i="28"/>
  <c r="F319" i="28"/>
  <c r="F320" i="28"/>
  <c r="F321" i="28"/>
  <c r="F322" i="28"/>
  <c r="F323" i="28"/>
  <c r="F324" i="28"/>
  <c r="F325" i="28"/>
  <c r="F326" i="28"/>
  <c r="F327" i="28"/>
  <c r="F328" i="28"/>
  <c r="F329" i="28"/>
  <c r="F330" i="28"/>
  <c r="F331" i="28"/>
  <c r="F332" i="28"/>
  <c r="F333" i="28"/>
  <c r="F334" i="28"/>
  <c r="F335" i="28"/>
  <c r="F336" i="28"/>
  <c r="F337" i="28"/>
  <c r="F338" i="28"/>
  <c r="F339" i="28"/>
  <c r="F340" i="28"/>
  <c r="F341" i="28"/>
  <c r="F342" i="28"/>
  <c r="F343" i="28"/>
  <c r="F344" i="28"/>
  <c r="F345" i="28"/>
  <c r="F346" i="28"/>
  <c r="F347" i="28"/>
  <c r="F348" i="28"/>
  <c r="F349" i="28"/>
  <c r="F350" i="28"/>
  <c r="F351" i="28"/>
  <c r="F352" i="28"/>
  <c r="F353" i="28"/>
  <c r="F354" i="28"/>
  <c r="F355" i="28"/>
  <c r="F356" i="28"/>
  <c r="F357" i="28"/>
  <c r="F358" i="28"/>
  <c r="F359" i="28"/>
  <c r="F360" i="28"/>
  <c r="F361" i="28"/>
  <c r="F362" i="28"/>
  <c r="F363" i="28"/>
  <c r="F364" i="28"/>
  <c r="F365" i="28"/>
  <c r="F366" i="28"/>
  <c r="F367" i="28"/>
  <c r="F368" i="28"/>
  <c r="F369" i="28"/>
  <c r="F370" i="28"/>
  <c r="F371" i="28"/>
  <c r="F372" i="28"/>
  <c r="F373" i="28"/>
  <c r="F374" i="28"/>
  <c r="F375" i="28"/>
  <c r="F376" i="28"/>
  <c r="F377" i="28"/>
  <c r="F378" i="28"/>
  <c r="F379" i="28"/>
  <c r="F380" i="28"/>
  <c r="F381" i="28"/>
  <c r="F382" i="28"/>
  <c r="F383" i="28"/>
  <c r="F384" i="28"/>
  <c r="F385" i="28"/>
  <c r="F386" i="28"/>
  <c r="F387" i="28"/>
  <c r="F388" i="28"/>
  <c r="F389" i="28"/>
  <c r="F390" i="28"/>
  <c r="F391" i="28"/>
  <c r="F392" i="28"/>
  <c r="F393" i="28"/>
  <c r="F394" i="28"/>
  <c r="F395" i="28"/>
  <c r="F396" i="28"/>
  <c r="F397" i="28"/>
  <c r="F398" i="28"/>
  <c r="F399" i="28"/>
  <c r="F400" i="28"/>
  <c r="F401" i="28"/>
  <c r="F402" i="28"/>
  <c r="F403" i="28"/>
  <c r="F404" i="28"/>
  <c r="F405" i="28"/>
  <c r="F406" i="28"/>
  <c r="F407" i="28"/>
  <c r="F408" i="28"/>
  <c r="F409" i="28"/>
  <c r="F410" i="28"/>
  <c r="F411" i="28"/>
  <c r="F412" i="28"/>
  <c r="F413" i="28"/>
  <c r="F414" i="28"/>
  <c r="F415" i="28"/>
  <c r="F416" i="28"/>
  <c r="F417" i="28"/>
  <c r="F418" i="28"/>
  <c r="F419" i="28"/>
  <c r="F420" i="28"/>
  <c r="F421" i="28"/>
  <c r="F422" i="28"/>
  <c r="F423" i="28"/>
  <c r="F424" i="28"/>
  <c r="F425" i="28"/>
  <c r="F426" i="28"/>
  <c r="F427" i="28"/>
  <c r="F428" i="28"/>
  <c r="F429" i="28"/>
  <c r="F430" i="28"/>
  <c r="F431" i="28"/>
  <c r="F432" i="28"/>
  <c r="F433" i="28"/>
  <c r="F434" i="28"/>
  <c r="F435" i="28"/>
  <c r="F436" i="28"/>
  <c r="F437" i="28"/>
  <c r="F438" i="28"/>
  <c r="F439" i="28"/>
  <c r="F440" i="28"/>
  <c r="F441" i="28"/>
  <c r="F442" i="28"/>
  <c r="F443" i="28"/>
  <c r="F444" i="28"/>
  <c r="F445" i="28"/>
  <c r="F446" i="28"/>
  <c r="F447" i="28"/>
  <c r="F448" i="28"/>
  <c r="F449" i="28"/>
  <c r="F450" i="28"/>
  <c r="F451" i="28"/>
  <c r="F452" i="28"/>
  <c r="F453" i="28"/>
  <c r="F454" i="28"/>
  <c r="F455" i="28"/>
  <c r="F456" i="28"/>
  <c r="F457" i="28"/>
  <c r="F458" i="28"/>
  <c r="F459" i="28"/>
  <c r="F460" i="28"/>
  <c r="F461" i="28"/>
  <c r="F462" i="28"/>
  <c r="F463" i="28"/>
  <c r="F464" i="28"/>
  <c r="F465" i="28"/>
  <c r="F466" i="28"/>
  <c r="F467" i="28"/>
  <c r="F468" i="28"/>
  <c r="F469" i="28"/>
  <c r="F470" i="28"/>
  <c r="F471" i="28"/>
  <c r="F472" i="28"/>
  <c r="F473" i="28"/>
  <c r="F474" i="28"/>
  <c r="F475" i="28"/>
  <c r="F476" i="28"/>
  <c r="F477" i="28"/>
  <c r="F478" i="28"/>
  <c r="F479" i="28"/>
  <c r="F480" i="28"/>
  <c r="F481" i="28"/>
  <c r="F482" i="28"/>
  <c r="F483" i="28"/>
  <c r="F484" i="28"/>
  <c r="F485" i="28"/>
  <c r="F486" i="28"/>
  <c r="F487" i="28"/>
  <c r="F488" i="28"/>
  <c r="F489" i="28"/>
  <c r="F490" i="28"/>
  <c r="F491" i="28"/>
  <c r="F492" i="28"/>
  <c r="F493" i="28"/>
  <c r="F494" i="28"/>
  <c r="F495" i="28"/>
  <c r="F496" i="28"/>
  <c r="F497" i="28"/>
  <c r="F498" i="28"/>
  <c r="F499" i="28"/>
  <c r="F500" i="28"/>
  <c r="F501" i="28"/>
  <c r="F502" i="28"/>
  <c r="F503" i="28"/>
  <c r="F504" i="28"/>
  <c r="F505" i="28"/>
  <c r="F506" i="28"/>
  <c r="F507" i="28"/>
  <c r="F508" i="28"/>
  <c r="F509" i="28"/>
  <c r="F510" i="28"/>
  <c r="F511" i="28"/>
  <c r="F5" i="28"/>
  <c r="G49" i="16" l="1"/>
  <c r="G50" i="16"/>
  <c r="G47" i="16"/>
  <c r="G48" i="16"/>
  <c r="G46" i="16"/>
  <c r="G2" i="16" l="1"/>
  <c r="G3" i="16"/>
  <c r="G4" i="16"/>
  <c r="G5" i="16"/>
  <c r="G6" i="16"/>
  <c r="G7" i="16"/>
  <c r="G8" i="16"/>
  <c r="G9" i="16"/>
  <c r="G10" i="16"/>
  <c r="G11" i="16"/>
  <c r="G13" i="16"/>
  <c r="G14" i="16"/>
  <c r="G15" i="16"/>
  <c r="G16" i="16"/>
  <c r="G17" i="16"/>
  <c r="G18" i="16"/>
  <c r="G19" i="16"/>
  <c r="G20" i="16"/>
  <c r="G21" i="16"/>
  <c r="G22" i="16"/>
  <c r="G12" i="16"/>
  <c r="G23" i="16"/>
  <c r="G30" i="16"/>
  <c r="G24" i="16"/>
  <c r="G25" i="16"/>
  <c r="G26" i="16"/>
  <c r="G27" i="16"/>
  <c r="G28" i="16"/>
  <c r="G29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53" i="16"/>
  <c r="G55" i="16"/>
  <c r="G51" i="16"/>
  <c r="G52" i="16"/>
  <c r="G54" i="16"/>
  <c r="G56" i="16"/>
  <c r="G57" i="16"/>
  <c r="G58" i="16"/>
  <c r="G59" i="16"/>
  <c r="G60" i="16"/>
  <c r="H436" i="28" l="1"/>
  <c r="G436" i="28"/>
  <c r="O576" i="9"/>
  <c r="H258" i="28" l="1"/>
  <c r="G258" i="28"/>
  <c r="O575" i="9"/>
  <c r="H431" i="28" l="1"/>
  <c r="G431" i="28"/>
  <c r="H470" i="28" l="1"/>
  <c r="G470" i="28"/>
  <c r="H471" i="28"/>
  <c r="G471" i="28"/>
  <c r="H472" i="28"/>
  <c r="G472" i="28"/>
  <c r="O286" i="9"/>
  <c r="O287" i="9"/>
  <c r="O288" i="9"/>
  <c r="H369" i="28" l="1"/>
  <c r="G369" i="28"/>
  <c r="O532" i="9"/>
  <c r="H163" i="28" l="1"/>
  <c r="G163" i="28"/>
  <c r="O197" i="9"/>
  <c r="H473" i="28" l="1"/>
  <c r="G473" i="28"/>
  <c r="H440" i="28"/>
  <c r="G440" i="28"/>
  <c r="H474" i="28"/>
  <c r="G474" i="28"/>
  <c r="H441" i="28"/>
  <c r="G441" i="28"/>
  <c r="H439" i="28"/>
  <c r="G439" i="28"/>
  <c r="H438" i="28"/>
  <c r="G438" i="28"/>
  <c r="H495" i="28" l="1"/>
  <c r="G495" i="28"/>
  <c r="H496" i="28"/>
  <c r="G496" i="28"/>
  <c r="H452" i="28"/>
  <c r="G452" i="28"/>
  <c r="H498" i="28"/>
  <c r="G498" i="28"/>
  <c r="H449" i="28"/>
  <c r="G449" i="28"/>
  <c r="H442" i="28"/>
  <c r="G442" i="28"/>
  <c r="H508" i="28"/>
  <c r="G508" i="28"/>
  <c r="H507" i="28"/>
  <c r="G507" i="28"/>
  <c r="H490" i="28" l="1"/>
  <c r="G490" i="28"/>
  <c r="H491" i="28"/>
  <c r="G491" i="28"/>
  <c r="H489" i="28"/>
  <c r="G489" i="28"/>
  <c r="H483" i="28"/>
  <c r="G483" i="28"/>
  <c r="H492" i="28"/>
  <c r="G492" i="28"/>
  <c r="H485" i="28"/>
  <c r="G485" i="28"/>
  <c r="H484" i="28"/>
  <c r="G484" i="28"/>
  <c r="H486" i="28"/>
  <c r="G486" i="28"/>
  <c r="H488" i="28"/>
  <c r="G488" i="28"/>
  <c r="H482" i="28"/>
  <c r="G482" i="28"/>
  <c r="H481" i="28"/>
  <c r="G481" i="28"/>
  <c r="H487" i="28"/>
  <c r="G487" i="28"/>
  <c r="H493" i="28"/>
  <c r="G493" i="28"/>
  <c r="H503" i="28"/>
  <c r="G503" i="28"/>
  <c r="H476" i="28"/>
  <c r="G476" i="28"/>
  <c r="H477" i="28"/>
  <c r="G477" i="28"/>
  <c r="H502" i="28"/>
  <c r="G502" i="28"/>
  <c r="H478" i="28"/>
  <c r="G478" i="28"/>
  <c r="H437" i="28"/>
  <c r="G437" i="28"/>
  <c r="H444" i="28"/>
  <c r="G444" i="28"/>
  <c r="H479" i="28"/>
  <c r="G479" i="28"/>
  <c r="H443" i="28"/>
  <c r="G443" i="28"/>
  <c r="H451" i="28"/>
  <c r="G451" i="28"/>
  <c r="H450" i="28"/>
  <c r="G450" i="28"/>
  <c r="H459" i="28"/>
  <c r="G459" i="28"/>
  <c r="H457" i="28"/>
  <c r="G457" i="28"/>
  <c r="H464" i="28"/>
  <c r="G464" i="28"/>
  <c r="H463" i="28"/>
  <c r="G463" i="28"/>
  <c r="H461" i="28"/>
  <c r="G461" i="28"/>
  <c r="H453" i="28"/>
  <c r="G453" i="28"/>
  <c r="H458" i="28"/>
  <c r="G458" i="28"/>
  <c r="H456" i="28"/>
  <c r="G456" i="28"/>
  <c r="H455" i="28"/>
  <c r="G455" i="28"/>
  <c r="H454" i="28"/>
  <c r="G454" i="28"/>
  <c r="H504" i="28"/>
  <c r="G504" i="28"/>
  <c r="H505" i="28"/>
  <c r="G505" i="28"/>
  <c r="H63" i="28"/>
  <c r="G63" i="28"/>
  <c r="H62" i="28"/>
  <c r="G62" i="28"/>
  <c r="H61" i="28"/>
  <c r="G61" i="28"/>
  <c r="H60" i="28"/>
  <c r="G60" i="28"/>
  <c r="H59" i="28"/>
  <c r="G59" i="28"/>
  <c r="H327" i="28"/>
  <c r="G327" i="28"/>
  <c r="H328" i="28"/>
  <c r="G328" i="28"/>
  <c r="H52" i="28"/>
  <c r="G52" i="28"/>
  <c r="H51" i="28"/>
  <c r="G51" i="28"/>
  <c r="H276" i="28"/>
  <c r="G276" i="28"/>
  <c r="O425" i="9" l="1"/>
  <c r="O540" i="9"/>
  <c r="H257" i="28" l="1"/>
  <c r="G257" i="28"/>
  <c r="H372" i="28"/>
  <c r="G372" i="28"/>
  <c r="G511" i="28" l="1"/>
  <c r="H511" i="28"/>
  <c r="G509" i="28"/>
  <c r="H509" i="28"/>
  <c r="G510" i="28"/>
  <c r="H510" i="28"/>
  <c r="G506" i="28"/>
  <c r="H506" i="28"/>
  <c r="G130" i="28"/>
  <c r="H130" i="28"/>
  <c r="G168" i="28"/>
  <c r="H168" i="28"/>
  <c r="G501" i="28"/>
  <c r="H501" i="28"/>
  <c r="G500" i="28"/>
  <c r="H500" i="28"/>
  <c r="G499" i="28"/>
  <c r="H499" i="28"/>
  <c r="G497" i="28"/>
  <c r="H497" i="28"/>
  <c r="G494" i="28"/>
  <c r="H494" i="28"/>
  <c r="G480" i="28"/>
  <c r="H480" i="28"/>
  <c r="G475" i="28"/>
  <c r="H475" i="28"/>
  <c r="G469" i="28"/>
  <c r="H469" i="28"/>
  <c r="G468" i="28"/>
  <c r="H468" i="28"/>
  <c r="G467" i="28"/>
  <c r="H467" i="28"/>
  <c r="G466" i="28"/>
  <c r="H466" i="28"/>
  <c r="G465" i="28"/>
  <c r="H465" i="28"/>
  <c r="G462" i="28"/>
  <c r="H462" i="28"/>
  <c r="G460" i="28"/>
  <c r="H460" i="28"/>
  <c r="G448" i="28"/>
  <c r="H448" i="28"/>
  <c r="G447" i="28"/>
  <c r="H447" i="28"/>
  <c r="G446" i="28"/>
  <c r="H446" i="28"/>
  <c r="G445" i="28"/>
  <c r="H445" i="28"/>
  <c r="G429" i="28"/>
  <c r="H429" i="28"/>
  <c r="G428" i="28"/>
  <c r="H428" i="28"/>
  <c r="G427" i="28"/>
  <c r="H427" i="28"/>
  <c r="G424" i="28"/>
  <c r="H424" i="28"/>
  <c r="G426" i="28"/>
  <c r="H426" i="28"/>
  <c r="G425" i="28"/>
  <c r="H425" i="28"/>
  <c r="G430" i="28"/>
  <c r="H430" i="28"/>
  <c r="G432" i="28"/>
  <c r="H432" i="28"/>
  <c r="G418" i="28"/>
  <c r="H418" i="28"/>
  <c r="G417" i="28"/>
  <c r="H417" i="28"/>
  <c r="G416" i="28"/>
  <c r="H416" i="28"/>
  <c r="G415" i="28"/>
  <c r="H415" i="28"/>
  <c r="G414" i="28"/>
  <c r="H414" i="28"/>
  <c r="G420" i="28"/>
  <c r="H420" i="28"/>
  <c r="G419" i="28"/>
  <c r="H419" i="28"/>
  <c r="G423" i="28"/>
  <c r="H423" i="28"/>
  <c r="G422" i="28"/>
  <c r="H422" i="28"/>
  <c r="G421" i="28"/>
  <c r="H421" i="28"/>
  <c r="G413" i="28"/>
  <c r="H413" i="28"/>
  <c r="G411" i="28"/>
  <c r="H411" i="28"/>
  <c r="G410" i="28"/>
  <c r="H410" i="28"/>
  <c r="G409" i="28"/>
  <c r="H409" i="28"/>
  <c r="G408" i="28"/>
  <c r="H408" i="28"/>
  <c r="G407" i="28"/>
  <c r="H407" i="28"/>
  <c r="G405" i="28"/>
  <c r="H405" i="28"/>
  <c r="G406" i="28"/>
  <c r="H406" i="28"/>
  <c r="G404" i="28"/>
  <c r="H404" i="28"/>
  <c r="G403" i="28"/>
  <c r="H403" i="28"/>
  <c r="G402" i="28"/>
  <c r="H402" i="28"/>
  <c r="G412" i="28"/>
  <c r="H412" i="28"/>
  <c r="G385" i="28"/>
  <c r="H385" i="28"/>
  <c r="G395" i="28"/>
  <c r="H395" i="28"/>
  <c r="G435" i="28"/>
  <c r="H435" i="28"/>
  <c r="G434" i="28"/>
  <c r="H434" i="28"/>
  <c r="G433" i="28"/>
  <c r="H433" i="28"/>
  <c r="G398" i="28"/>
  <c r="H398" i="28"/>
  <c r="G396" i="28"/>
  <c r="H396" i="28"/>
  <c r="G394" i="28"/>
  <c r="H394" i="28"/>
  <c r="G393" i="28"/>
  <c r="H393" i="28"/>
  <c r="G384" i="28"/>
  <c r="H384" i="28"/>
  <c r="G333" i="28"/>
  <c r="H333" i="28"/>
  <c r="G332" i="28"/>
  <c r="H332" i="28"/>
  <c r="G334" i="28"/>
  <c r="H334" i="28"/>
  <c r="G335" i="28"/>
  <c r="H335" i="28"/>
  <c r="G383" i="28"/>
  <c r="H383" i="28"/>
  <c r="G388" i="28"/>
  <c r="H388" i="28"/>
  <c r="G382" i="28"/>
  <c r="H382" i="28"/>
  <c r="G387" i="28"/>
  <c r="H387" i="28"/>
  <c r="G386" i="28"/>
  <c r="H386" i="28"/>
  <c r="G400" i="28"/>
  <c r="H400" i="28"/>
  <c r="G397" i="28"/>
  <c r="H397" i="28"/>
  <c r="G399" i="28"/>
  <c r="H399" i="28"/>
  <c r="G381" i="28"/>
  <c r="H381" i="28"/>
  <c r="G380" i="28"/>
  <c r="H380" i="28"/>
  <c r="G389" i="28"/>
  <c r="H389" i="28"/>
  <c r="G378" i="28"/>
  <c r="H378" i="28"/>
  <c r="G401" i="28"/>
  <c r="H401" i="28"/>
  <c r="G50" i="28"/>
  <c r="H50" i="28"/>
  <c r="G127" i="28"/>
  <c r="H127" i="28"/>
  <c r="G48" i="28"/>
  <c r="H48" i="28"/>
  <c r="G125" i="28"/>
  <c r="H125" i="28"/>
  <c r="G49" i="28"/>
  <c r="H49" i="28"/>
  <c r="G58" i="28"/>
  <c r="H58" i="28"/>
  <c r="G126" i="28"/>
  <c r="H126" i="28"/>
  <c r="G57" i="28"/>
  <c r="H57" i="28"/>
  <c r="G64" i="28"/>
  <c r="H64" i="28"/>
  <c r="G40" i="28"/>
  <c r="H40" i="28"/>
  <c r="G41" i="28"/>
  <c r="H41" i="28"/>
  <c r="G329" i="28"/>
  <c r="H329" i="28"/>
  <c r="G42" i="28"/>
  <c r="H42" i="28"/>
  <c r="G43" i="28"/>
  <c r="H43" i="28"/>
  <c r="G46" i="28"/>
  <c r="H46" i="28"/>
  <c r="G45" i="28"/>
  <c r="H45" i="28"/>
  <c r="G44" i="28"/>
  <c r="H44" i="28"/>
  <c r="G326" i="28"/>
  <c r="H326" i="28"/>
  <c r="G331" i="28"/>
  <c r="H331" i="28"/>
  <c r="G341" i="28"/>
  <c r="H341" i="28"/>
  <c r="G330" i="28"/>
  <c r="H330" i="28"/>
  <c r="G374" i="28"/>
  <c r="H374" i="28"/>
  <c r="G373" i="28"/>
  <c r="H373" i="28"/>
  <c r="G376" i="28"/>
  <c r="H376" i="28"/>
  <c r="G375" i="28"/>
  <c r="H375" i="28"/>
  <c r="G371" i="28"/>
  <c r="H371" i="28"/>
  <c r="G368" i="28"/>
  <c r="H368" i="28"/>
  <c r="G367" i="28"/>
  <c r="H367" i="28"/>
  <c r="G370" i="28"/>
  <c r="H370" i="28"/>
  <c r="G366" i="28"/>
  <c r="H366" i="28"/>
  <c r="G365" i="28"/>
  <c r="H365" i="28"/>
  <c r="G364" i="28"/>
  <c r="H364" i="28"/>
  <c r="G363" i="28"/>
  <c r="H363" i="28"/>
  <c r="G361" i="28"/>
  <c r="H361" i="28"/>
  <c r="G360" i="28"/>
  <c r="H360" i="28"/>
  <c r="G359" i="28"/>
  <c r="H359" i="28"/>
  <c r="G362" i="28"/>
  <c r="H362" i="28"/>
  <c r="G358" i="28"/>
  <c r="H358" i="28"/>
  <c r="G357" i="28"/>
  <c r="H357" i="28"/>
  <c r="G356" i="28"/>
  <c r="H356" i="28"/>
  <c r="G355" i="28"/>
  <c r="H355" i="28"/>
  <c r="G354" i="28"/>
  <c r="H354" i="28"/>
  <c r="G353" i="28"/>
  <c r="H353" i="28"/>
  <c r="G352" i="28"/>
  <c r="H352" i="28"/>
  <c r="G351" i="28"/>
  <c r="H351" i="28"/>
  <c r="G350" i="28"/>
  <c r="H350" i="28"/>
  <c r="G349" i="28"/>
  <c r="H349" i="28"/>
  <c r="G347" i="28"/>
  <c r="H347" i="28"/>
  <c r="G348" i="28"/>
  <c r="H348" i="28"/>
  <c r="G346" i="28"/>
  <c r="H346" i="28"/>
  <c r="G345" i="28"/>
  <c r="H345" i="28"/>
  <c r="G344" i="28"/>
  <c r="H344" i="28"/>
  <c r="G343" i="28"/>
  <c r="H343" i="28"/>
  <c r="G342" i="28"/>
  <c r="H342" i="28"/>
  <c r="G340" i="28"/>
  <c r="H340" i="28"/>
  <c r="G339" i="28"/>
  <c r="H339" i="28"/>
  <c r="G338" i="28"/>
  <c r="H338" i="28"/>
  <c r="G337" i="28"/>
  <c r="H337" i="28"/>
  <c r="G336" i="28"/>
  <c r="H336" i="28"/>
  <c r="G377" i="28"/>
  <c r="H377" i="28"/>
  <c r="G392" i="28"/>
  <c r="H392" i="28"/>
  <c r="G391" i="28"/>
  <c r="H391" i="28"/>
  <c r="G308" i="28"/>
  <c r="H308" i="28"/>
  <c r="G322" i="28"/>
  <c r="H322" i="28"/>
  <c r="G321" i="28"/>
  <c r="H321" i="28"/>
  <c r="G320" i="28"/>
  <c r="H320" i="28"/>
  <c r="G54" i="28"/>
  <c r="H54" i="28"/>
  <c r="G323" i="28"/>
  <c r="H323" i="28"/>
  <c r="G55" i="28"/>
  <c r="H55" i="28"/>
  <c r="G56" i="28"/>
  <c r="H56" i="28"/>
  <c r="G319" i="28"/>
  <c r="H319" i="28"/>
  <c r="G325" i="28"/>
  <c r="H325" i="28"/>
  <c r="G324" i="28"/>
  <c r="H324" i="28"/>
  <c r="G53" i="28"/>
  <c r="H53" i="28"/>
  <c r="G315" i="28"/>
  <c r="H315" i="28"/>
  <c r="G123" i="28"/>
  <c r="H123" i="28"/>
  <c r="G318" i="28"/>
  <c r="H318" i="28"/>
  <c r="G317" i="28"/>
  <c r="H317" i="28"/>
  <c r="G124" i="28"/>
  <c r="H124" i="28"/>
  <c r="G314" i="28"/>
  <c r="H314" i="28"/>
  <c r="G122" i="28"/>
  <c r="H122" i="28"/>
  <c r="G121" i="28"/>
  <c r="H121" i="28"/>
  <c r="G316" i="28"/>
  <c r="H316" i="28"/>
  <c r="G313" i="28"/>
  <c r="H313" i="28"/>
  <c r="G306" i="28"/>
  <c r="H306" i="28"/>
  <c r="G303" i="28"/>
  <c r="H303" i="28"/>
  <c r="G302" i="28"/>
  <c r="H302" i="28"/>
  <c r="G301" i="28"/>
  <c r="H301" i="28"/>
  <c r="G300" i="28"/>
  <c r="H300" i="28"/>
  <c r="G307" i="28"/>
  <c r="H307" i="28"/>
  <c r="G305" i="28"/>
  <c r="H305" i="28"/>
  <c r="G295" i="28"/>
  <c r="H295" i="28"/>
  <c r="G304" i="28"/>
  <c r="H304" i="28"/>
  <c r="G298" i="28"/>
  <c r="H298" i="28"/>
  <c r="G297" i="28"/>
  <c r="H297" i="28"/>
  <c r="G299" i="28"/>
  <c r="H299" i="28"/>
  <c r="G296" i="28"/>
  <c r="H296" i="28"/>
  <c r="G294" i="28"/>
  <c r="H294" i="28"/>
  <c r="G293" i="28"/>
  <c r="H293" i="28"/>
  <c r="G292" i="28"/>
  <c r="H292" i="28"/>
  <c r="G291" i="28"/>
  <c r="H291" i="28"/>
  <c r="G290" i="28"/>
  <c r="H290" i="28"/>
  <c r="G286" i="28"/>
  <c r="H286" i="28"/>
  <c r="G289" i="28"/>
  <c r="H289" i="28"/>
  <c r="G288" i="28"/>
  <c r="H288" i="28"/>
  <c r="G287" i="28"/>
  <c r="H287" i="28"/>
  <c r="G312" i="28"/>
  <c r="H312" i="28"/>
  <c r="G284" i="28"/>
  <c r="H284" i="28"/>
  <c r="G283" i="28"/>
  <c r="H283" i="28"/>
  <c r="G285" i="28"/>
  <c r="H285" i="28"/>
  <c r="G282" i="28"/>
  <c r="H282" i="28"/>
  <c r="G120" i="28"/>
  <c r="H120" i="28"/>
  <c r="G311" i="28"/>
  <c r="H311" i="28"/>
  <c r="G310" i="28"/>
  <c r="H310" i="28"/>
  <c r="G309" i="28"/>
  <c r="H309" i="28"/>
  <c r="G47" i="28"/>
  <c r="H47" i="28"/>
  <c r="G281" i="28"/>
  <c r="H281" i="28"/>
  <c r="G280" i="28"/>
  <c r="H280" i="28"/>
  <c r="G279" i="28"/>
  <c r="H279" i="28"/>
  <c r="G271" i="28"/>
  <c r="H271" i="28"/>
  <c r="G275" i="28"/>
  <c r="H275" i="28"/>
  <c r="G270" i="28"/>
  <c r="H270" i="28"/>
  <c r="G266" i="28"/>
  <c r="H266" i="28"/>
  <c r="G265" i="28"/>
  <c r="H265" i="28"/>
  <c r="G264" i="28"/>
  <c r="H264" i="28"/>
  <c r="G273" i="28"/>
  <c r="H273" i="28"/>
  <c r="G274" i="28"/>
  <c r="H274" i="28"/>
  <c r="G277" i="28"/>
  <c r="H277" i="28"/>
  <c r="G269" i="28"/>
  <c r="H269" i="28"/>
  <c r="G278" i="28"/>
  <c r="H278" i="28"/>
  <c r="G272" i="28"/>
  <c r="H272" i="28"/>
  <c r="G267" i="28"/>
  <c r="H267" i="28"/>
  <c r="G268" i="28"/>
  <c r="H268" i="28"/>
  <c r="G263" i="28"/>
  <c r="H263" i="28"/>
  <c r="G262" i="28"/>
  <c r="H262" i="28"/>
  <c r="G260" i="28"/>
  <c r="H260" i="28"/>
  <c r="G261" i="28"/>
  <c r="H261" i="28"/>
  <c r="G259" i="28"/>
  <c r="H259" i="28"/>
  <c r="G256" i="28"/>
  <c r="H256" i="28"/>
  <c r="H255" i="28"/>
  <c r="G255" i="28"/>
  <c r="H254" i="28"/>
  <c r="G254" i="28"/>
  <c r="H253" i="28"/>
  <c r="G253" i="28"/>
  <c r="H252" i="28"/>
  <c r="G252" i="28"/>
  <c r="H251" i="28"/>
  <c r="G251" i="28"/>
  <c r="H250" i="28"/>
  <c r="G250" i="28"/>
  <c r="H249" i="28"/>
  <c r="G249" i="28"/>
  <c r="H248" i="28"/>
  <c r="G248" i="28"/>
  <c r="H247" i="28"/>
  <c r="G247" i="28"/>
  <c r="H246" i="28"/>
  <c r="G246" i="28"/>
  <c r="H245" i="28"/>
  <c r="G245" i="28"/>
  <c r="H244" i="28"/>
  <c r="G244" i="28"/>
  <c r="H243" i="28"/>
  <c r="G243" i="28"/>
  <c r="H242" i="28"/>
  <c r="G242" i="28"/>
  <c r="H241" i="28"/>
  <c r="G241" i="28"/>
  <c r="H240" i="28"/>
  <c r="G240" i="28"/>
  <c r="H234" i="28"/>
  <c r="G234" i="28"/>
  <c r="H239" i="28"/>
  <c r="G239" i="28"/>
  <c r="H238" i="28"/>
  <c r="G238" i="28"/>
  <c r="H237" i="28"/>
  <c r="G237" i="28"/>
  <c r="H233" i="28"/>
  <c r="G233" i="28"/>
  <c r="H236" i="28"/>
  <c r="G236" i="28"/>
  <c r="H235" i="28"/>
  <c r="G235" i="28"/>
  <c r="H232" i="28"/>
  <c r="G232" i="28"/>
  <c r="H231" i="28"/>
  <c r="G231" i="28"/>
  <c r="H230" i="28"/>
  <c r="G230" i="28"/>
  <c r="H229" i="28"/>
  <c r="G229" i="28"/>
  <c r="H228" i="28"/>
  <c r="G228" i="28"/>
  <c r="H227" i="28"/>
  <c r="G227" i="28"/>
  <c r="H226" i="28"/>
  <c r="G226" i="28"/>
  <c r="H225" i="28"/>
  <c r="G225" i="28"/>
  <c r="H224" i="28"/>
  <c r="G224" i="28"/>
  <c r="H223" i="28"/>
  <c r="G223" i="28"/>
  <c r="H222" i="28"/>
  <c r="G222" i="28"/>
  <c r="H221" i="28"/>
  <c r="G221" i="28"/>
  <c r="H220" i="28"/>
  <c r="G220" i="28"/>
  <c r="H219" i="28"/>
  <c r="G219" i="28"/>
  <c r="H218" i="28"/>
  <c r="G218" i="28"/>
  <c r="H217" i="28"/>
  <c r="G217" i="28"/>
  <c r="H216" i="28"/>
  <c r="G216" i="28"/>
  <c r="H215" i="28"/>
  <c r="G215" i="28"/>
  <c r="H214" i="28"/>
  <c r="G214" i="28"/>
  <c r="H213" i="28"/>
  <c r="G213" i="28"/>
  <c r="H212" i="28"/>
  <c r="G212" i="28"/>
  <c r="H211" i="28"/>
  <c r="G211" i="28"/>
  <c r="H210" i="28"/>
  <c r="G210" i="28"/>
  <c r="H209" i="28"/>
  <c r="G209" i="28"/>
  <c r="H208" i="28"/>
  <c r="G208" i="28"/>
  <c r="H205" i="28"/>
  <c r="G205" i="28"/>
  <c r="H207" i="28"/>
  <c r="G207" i="28"/>
  <c r="H206" i="28"/>
  <c r="G206" i="28"/>
  <c r="H204" i="28"/>
  <c r="G204" i="28"/>
  <c r="H203" i="28"/>
  <c r="G203" i="28"/>
  <c r="H202" i="28"/>
  <c r="G202" i="28"/>
  <c r="H201" i="28"/>
  <c r="G201" i="28"/>
  <c r="H200" i="28"/>
  <c r="G200" i="28"/>
  <c r="H199" i="28"/>
  <c r="G199" i="28"/>
  <c r="H198" i="28"/>
  <c r="G198" i="28"/>
  <c r="H186" i="28"/>
  <c r="G186" i="28"/>
  <c r="H197" i="28"/>
  <c r="G197" i="28"/>
  <c r="H196" i="28"/>
  <c r="G196" i="28"/>
  <c r="H195" i="28"/>
  <c r="G195" i="28"/>
  <c r="H194" i="28"/>
  <c r="G194" i="28"/>
  <c r="H193" i="28"/>
  <c r="G193" i="28"/>
  <c r="H192" i="28"/>
  <c r="G192" i="28"/>
  <c r="H191" i="28"/>
  <c r="G191" i="28"/>
  <c r="H190" i="28"/>
  <c r="G190" i="28"/>
  <c r="H189" i="28"/>
  <c r="G189" i="28"/>
  <c r="H188" i="28"/>
  <c r="G188" i="28"/>
  <c r="H187" i="28"/>
  <c r="G187" i="28"/>
  <c r="H185" i="28"/>
  <c r="G185" i="28"/>
  <c r="H184" i="28"/>
  <c r="G184" i="28"/>
  <c r="H183" i="28"/>
  <c r="G183" i="28"/>
  <c r="H182" i="28"/>
  <c r="G182" i="28"/>
  <c r="H181" i="28"/>
  <c r="G181" i="28"/>
  <c r="H180" i="28"/>
  <c r="G180" i="28"/>
  <c r="H179" i="28"/>
  <c r="G179" i="28"/>
  <c r="H178" i="28"/>
  <c r="G178" i="28"/>
  <c r="H177" i="28"/>
  <c r="G177" i="28"/>
  <c r="H176" i="28"/>
  <c r="G176" i="28"/>
  <c r="H175" i="28"/>
  <c r="G175" i="28"/>
  <c r="H167" i="28"/>
  <c r="G167" i="28"/>
  <c r="H147" i="28"/>
  <c r="G147" i="28"/>
  <c r="H170" i="28"/>
  <c r="G170" i="28"/>
  <c r="H172" i="28"/>
  <c r="G172" i="28"/>
  <c r="H171" i="28"/>
  <c r="G171" i="28"/>
  <c r="H169" i="28"/>
  <c r="G169" i="28"/>
  <c r="H379" i="28"/>
  <c r="G379" i="28"/>
  <c r="H390" i="28"/>
  <c r="G390" i="28"/>
  <c r="H149" i="28"/>
  <c r="G149" i="28"/>
  <c r="H148" i="28"/>
  <c r="G148" i="28"/>
  <c r="H164" i="28"/>
  <c r="G164" i="28"/>
  <c r="H162" i="28"/>
  <c r="G162" i="28"/>
  <c r="H166" i="28"/>
  <c r="G166" i="28"/>
  <c r="H165" i="28"/>
  <c r="G165" i="28"/>
  <c r="H161" i="28"/>
  <c r="G161" i="28"/>
  <c r="H160" i="28"/>
  <c r="G160" i="28"/>
  <c r="H159" i="28"/>
  <c r="G159" i="28"/>
  <c r="H158" i="28"/>
  <c r="G158" i="28"/>
  <c r="H157" i="28"/>
  <c r="G157" i="28"/>
  <c r="H156" i="28"/>
  <c r="G156" i="28"/>
  <c r="H155" i="28"/>
  <c r="G155" i="28"/>
  <c r="H154" i="28"/>
  <c r="G154" i="28"/>
  <c r="H153" i="28"/>
  <c r="G153" i="28"/>
  <c r="H152" i="28"/>
  <c r="G152" i="28"/>
  <c r="H151" i="28"/>
  <c r="G151" i="28"/>
  <c r="H150" i="28"/>
  <c r="G150" i="28"/>
  <c r="H174" i="28"/>
  <c r="G174" i="28"/>
  <c r="H173" i="28"/>
  <c r="G173" i="28"/>
  <c r="H146" i="28"/>
  <c r="G146" i="28"/>
  <c r="H134" i="28"/>
  <c r="G134" i="28"/>
  <c r="H145" i="28"/>
  <c r="G145" i="28"/>
  <c r="H132" i="28"/>
  <c r="G132" i="28"/>
  <c r="H144" i="28"/>
  <c r="G144" i="28"/>
  <c r="H129" i="28"/>
  <c r="G129" i="28"/>
  <c r="H141" i="28"/>
  <c r="G141" i="28"/>
  <c r="H143" i="28"/>
  <c r="G143" i="28"/>
  <c r="H142" i="28"/>
  <c r="G142" i="28"/>
  <c r="H139" i="28"/>
  <c r="G139" i="28"/>
  <c r="H138" i="28"/>
  <c r="G138" i="28"/>
  <c r="H140" i="28"/>
  <c r="G140" i="28"/>
  <c r="H137" i="28"/>
  <c r="G137" i="28"/>
  <c r="H135" i="28"/>
  <c r="G135" i="28"/>
  <c r="H131" i="28"/>
  <c r="G131" i="28"/>
  <c r="H133" i="28"/>
  <c r="G133" i="28"/>
  <c r="H136" i="28"/>
  <c r="G136" i="28"/>
  <c r="H128" i="28"/>
  <c r="G128" i="28"/>
  <c r="H119" i="28"/>
  <c r="G119" i="28"/>
  <c r="H118" i="28"/>
  <c r="G118" i="28"/>
  <c r="H117" i="28"/>
  <c r="G117" i="28"/>
  <c r="H116" i="28"/>
  <c r="G116" i="28"/>
  <c r="H115" i="28"/>
  <c r="G115" i="28"/>
  <c r="H114" i="28"/>
  <c r="G114" i="28"/>
  <c r="H113" i="28"/>
  <c r="G113" i="28"/>
  <c r="H112" i="28"/>
  <c r="G112" i="28"/>
  <c r="H111" i="28"/>
  <c r="G111" i="28"/>
  <c r="H109" i="28"/>
  <c r="G109" i="28"/>
  <c r="H110" i="28"/>
  <c r="G110" i="28"/>
  <c r="H104" i="28"/>
  <c r="G104" i="28"/>
  <c r="H108" i="28"/>
  <c r="G108" i="28"/>
  <c r="H107" i="28"/>
  <c r="G107" i="28"/>
  <c r="H106" i="28"/>
  <c r="G106" i="28"/>
  <c r="H105" i="28"/>
  <c r="G105" i="28"/>
  <c r="H103" i="28"/>
  <c r="G103" i="28"/>
  <c r="H102" i="28"/>
  <c r="G102" i="28"/>
  <c r="H101" i="28"/>
  <c r="G101" i="28"/>
  <c r="H100" i="28"/>
  <c r="G100" i="28"/>
  <c r="H99" i="28"/>
  <c r="G99" i="28"/>
  <c r="H98" i="28"/>
  <c r="G98" i="28"/>
  <c r="H97" i="28"/>
  <c r="G97" i="28"/>
  <c r="H96" i="28"/>
  <c r="G96" i="28"/>
  <c r="H95" i="28"/>
  <c r="G95" i="28"/>
  <c r="H94" i="28"/>
  <c r="G94" i="28"/>
  <c r="H93" i="28"/>
  <c r="G93" i="28"/>
  <c r="H92" i="28"/>
  <c r="G92" i="28"/>
  <c r="H91" i="28"/>
  <c r="G91" i="28"/>
  <c r="H90" i="28"/>
  <c r="G90" i="28"/>
  <c r="H89" i="28"/>
  <c r="G89" i="28"/>
  <c r="H88" i="28"/>
  <c r="G88" i="28"/>
  <c r="H87" i="28"/>
  <c r="G87" i="28"/>
  <c r="H85" i="28"/>
  <c r="G85" i="28"/>
  <c r="H86" i="28"/>
  <c r="G86" i="28"/>
  <c r="H84" i="28"/>
  <c r="G84" i="28"/>
  <c r="H83" i="28"/>
  <c r="G83" i="28"/>
  <c r="H82" i="28"/>
  <c r="G82" i="28"/>
  <c r="H81" i="28"/>
  <c r="G81" i="28"/>
  <c r="H80" i="28"/>
  <c r="G80" i="28"/>
  <c r="H79" i="28"/>
  <c r="G79" i="28"/>
  <c r="H78" i="28"/>
  <c r="G78" i="28"/>
  <c r="H77" i="28"/>
  <c r="G77" i="28"/>
  <c r="H76" i="28"/>
  <c r="G76" i="28"/>
  <c r="H75" i="28"/>
  <c r="G75" i="28"/>
  <c r="H74" i="28"/>
  <c r="G74" i="28"/>
  <c r="H70" i="28"/>
  <c r="G70" i="28"/>
  <c r="H73" i="28"/>
  <c r="G73" i="28"/>
  <c r="H72" i="28"/>
  <c r="G72" i="28"/>
  <c r="H71" i="28"/>
  <c r="G71" i="28"/>
  <c r="H69" i="28"/>
  <c r="G69" i="28"/>
  <c r="H68" i="28"/>
  <c r="G68" i="28"/>
  <c r="H67" i="28"/>
  <c r="G67" i="28"/>
  <c r="H66" i="28"/>
  <c r="G66" i="28"/>
  <c r="H65" i="28"/>
  <c r="G65" i="28"/>
  <c r="H39" i="28"/>
  <c r="G39" i="28"/>
  <c r="H16" i="28"/>
  <c r="G16" i="28"/>
  <c r="H15" i="28"/>
  <c r="G15" i="28"/>
  <c r="H14" i="28"/>
  <c r="G14" i="28"/>
  <c r="H13" i="28"/>
  <c r="G13" i="28"/>
  <c r="H38" i="28"/>
  <c r="G38" i="28"/>
  <c r="H37" i="28"/>
  <c r="G37" i="28"/>
  <c r="H36" i="28"/>
  <c r="G36" i="28"/>
  <c r="H35" i="28"/>
  <c r="G35" i="28"/>
  <c r="H34" i="28"/>
  <c r="G34" i="28"/>
  <c r="H33" i="28"/>
  <c r="G33" i="28"/>
  <c r="H32" i="28"/>
  <c r="G32" i="28"/>
  <c r="H31" i="28"/>
  <c r="G31" i="28"/>
  <c r="H30" i="28"/>
  <c r="G30" i="28"/>
  <c r="H29" i="28"/>
  <c r="G29" i="28"/>
  <c r="H28" i="28"/>
  <c r="G28" i="28"/>
  <c r="H27" i="28"/>
  <c r="G27" i="28"/>
  <c r="H26" i="28"/>
  <c r="G26" i="28"/>
  <c r="H25" i="28"/>
  <c r="G25" i="28"/>
  <c r="H24" i="28"/>
  <c r="G24" i="28"/>
  <c r="H23" i="28"/>
  <c r="G23" i="28"/>
  <c r="H22" i="28"/>
  <c r="G22" i="28"/>
  <c r="H21" i="28"/>
  <c r="G21" i="28"/>
  <c r="H20" i="28"/>
  <c r="G20" i="28"/>
  <c r="H19" i="28"/>
  <c r="G19" i="28"/>
  <c r="H17" i="28"/>
  <c r="G17" i="28"/>
  <c r="H18" i="28"/>
  <c r="G18" i="28"/>
  <c r="H12" i="28"/>
  <c r="G12" i="28"/>
  <c r="H11" i="28"/>
  <c r="G11" i="28"/>
  <c r="H10" i="28"/>
  <c r="G10" i="28"/>
  <c r="H9" i="28"/>
  <c r="G9" i="28"/>
  <c r="H6" i="28"/>
  <c r="G6" i="28"/>
  <c r="H8" i="28"/>
  <c r="G8" i="28"/>
  <c r="H7" i="28"/>
  <c r="G7" i="28"/>
  <c r="H5" i="28"/>
  <c r="G5" i="28"/>
  <c r="A2" i="28"/>
  <c r="O574" i="9"/>
  <c r="O34" i="9"/>
  <c r="O573" i="9"/>
  <c r="O572" i="9"/>
  <c r="O536" i="9"/>
  <c r="O508" i="9"/>
  <c r="O498" i="9"/>
  <c r="O497" i="9"/>
  <c r="O496" i="9"/>
  <c r="O485" i="9"/>
  <c r="O443" i="9"/>
  <c r="O441" i="9"/>
  <c r="O440" i="9"/>
  <c r="O329" i="9"/>
  <c r="O326" i="9"/>
  <c r="O290" i="9"/>
  <c r="O283" i="9"/>
  <c r="O275" i="9"/>
  <c r="O265" i="9"/>
  <c r="O264" i="9"/>
  <c r="O262" i="9"/>
  <c r="O261" i="9"/>
  <c r="O259" i="9"/>
  <c r="O257" i="9"/>
  <c r="O68" i="9"/>
  <c r="O255" i="9"/>
  <c r="O254" i="9"/>
  <c r="O248" i="9"/>
  <c r="O243" i="9"/>
  <c r="O235" i="9"/>
  <c r="O226" i="9"/>
  <c r="O213" i="9"/>
  <c r="O209" i="9"/>
  <c r="O208" i="9"/>
  <c r="O199" i="9"/>
  <c r="O188" i="9"/>
  <c r="O182" i="9"/>
  <c r="O180" i="9"/>
  <c r="O170" i="9"/>
  <c r="O137" i="9"/>
  <c r="O104" i="9"/>
  <c r="O77" i="9"/>
  <c r="O70" i="9"/>
  <c r="O69" i="9"/>
  <c r="O45" i="9"/>
  <c r="O40" i="9"/>
  <c r="O9" i="9"/>
  <c r="O5" i="9"/>
  <c r="D3" i="11"/>
  <c r="F2" i="9"/>
  <c r="H512" i="28" l="1"/>
  <c r="D516" i="28" s="1"/>
  <c r="G251" i="9" l="1"/>
  <c r="G11" i="9"/>
  <c r="G46" i="9"/>
  <c r="G125" i="9"/>
  <c r="G274" i="9"/>
  <c r="G74" i="9"/>
  <c r="G16" i="9"/>
  <c r="G123" i="9"/>
  <c r="G17" i="9"/>
  <c r="G96" i="9"/>
  <c r="G172" i="9"/>
  <c r="G285" i="9"/>
  <c r="G14" i="9"/>
  <c r="G431" i="9"/>
  <c r="G430" i="9"/>
  <c r="G429" i="9"/>
  <c r="G523" i="9"/>
  <c r="G453" i="9"/>
  <c r="G434" i="9"/>
  <c r="G437" i="9"/>
  <c r="G451" i="9"/>
  <c r="G368" i="9"/>
  <c r="G531" i="9"/>
  <c r="G420" i="9"/>
  <c r="G529" i="9"/>
  <c r="G491" i="9"/>
  <c r="G456" i="9"/>
  <c r="G516" i="9"/>
  <c r="G454" i="9"/>
  <c r="G490" i="9"/>
  <c r="G419" i="9"/>
  <c r="G399" i="9"/>
  <c r="G367" i="9"/>
  <c r="G530" i="9"/>
  <c r="G417" i="9"/>
  <c r="G428" i="9"/>
  <c r="G427" i="9"/>
  <c r="G528" i="9"/>
  <c r="G323" i="9"/>
  <c r="G65" i="9"/>
  <c r="G509" i="9"/>
  <c r="G560" i="9"/>
  <c r="G341" i="9"/>
  <c r="G357" i="9"/>
  <c r="G352" i="9"/>
  <c r="G418" i="9"/>
  <c r="G525" i="9"/>
  <c r="G344" i="9"/>
  <c r="G353" i="9"/>
  <c r="G461" i="9"/>
  <c r="G555" i="9"/>
  <c r="G86" i="9"/>
  <c r="G124" i="9"/>
  <c r="G505" i="9"/>
  <c r="G41" i="9"/>
  <c r="G500" i="9"/>
  <c r="G563" i="9"/>
  <c r="G350" i="9"/>
  <c r="G252" i="9"/>
  <c r="G541" i="9"/>
  <c r="G122" i="9"/>
  <c r="G521" i="9"/>
  <c r="G159" i="9"/>
  <c r="G348" i="9"/>
  <c r="G564" i="9"/>
  <c r="G346" i="9"/>
  <c r="G535" i="9"/>
  <c r="G347" i="9"/>
  <c r="G121" i="9"/>
  <c r="G455" i="9"/>
  <c r="G544" i="9"/>
  <c r="G534" i="9"/>
  <c r="G519" i="9"/>
  <c r="G513" i="9"/>
  <c r="G495" i="9"/>
  <c r="G538" i="9"/>
  <c r="G562" i="9"/>
  <c r="G537" i="9"/>
  <c r="G351" i="9"/>
  <c r="G514" i="9"/>
  <c r="G518" i="9"/>
  <c r="G482" i="9"/>
  <c r="G144" i="9"/>
  <c r="G515" i="9"/>
  <c r="G517" i="9"/>
  <c r="G91" i="9"/>
  <c r="G460" i="9"/>
  <c r="G305" i="9"/>
  <c r="G363" i="9"/>
  <c r="G507" i="9"/>
  <c r="G280" i="9"/>
  <c r="G131" i="9"/>
  <c r="G382" i="9"/>
  <c r="G140" i="9"/>
  <c r="G94" i="9"/>
  <c r="G103" i="9"/>
  <c r="G504" i="9"/>
  <c r="G533" i="9"/>
  <c r="G506" i="9"/>
  <c r="G317" i="9"/>
  <c r="G520" i="9"/>
  <c r="G292" i="9"/>
  <c r="G512" i="9"/>
  <c r="G318" i="9"/>
  <c r="G359" i="9"/>
  <c r="G502" i="9"/>
  <c r="G511" i="9"/>
  <c r="G30" i="9"/>
  <c r="G7" i="9"/>
  <c r="G6" i="9"/>
  <c r="G109" i="9"/>
  <c r="G389" i="9"/>
  <c r="G271" i="9"/>
  <c r="G444" i="9"/>
  <c r="G51" i="9"/>
  <c r="G328" i="9"/>
  <c r="G47" i="9"/>
  <c r="G193" i="9"/>
  <c r="G503" i="9"/>
  <c r="G276" i="9"/>
  <c r="G49" i="9"/>
  <c r="G356" i="9"/>
  <c r="G289" i="9"/>
  <c r="G50" i="9"/>
  <c r="G277" i="9"/>
  <c r="G342" i="9"/>
  <c r="G48" i="9"/>
  <c r="G522" i="9"/>
  <c r="G314" i="9"/>
  <c r="G349" i="9"/>
  <c r="G355" i="9"/>
  <c r="G171" i="9"/>
  <c r="G53" i="9"/>
  <c r="G31" i="9"/>
  <c r="G364" i="9"/>
  <c r="G54" i="9"/>
  <c r="G52" i="9"/>
  <c r="G26" i="9"/>
  <c r="G365" i="9"/>
  <c r="G366" i="9"/>
  <c r="G316" i="9" l="1"/>
  <c r="G27" i="9"/>
  <c r="H356" i="9"/>
  <c r="N356" i="9" s="1"/>
  <c r="O356" i="9"/>
  <c r="H51" i="9"/>
  <c r="N51" i="9" s="1"/>
  <c r="O51" i="9"/>
  <c r="G325" i="9"/>
  <c r="G404" i="9"/>
  <c r="G88" i="9"/>
  <c r="G90" i="9"/>
  <c r="G481" i="9"/>
  <c r="G210" i="9"/>
  <c r="G492" i="9"/>
  <c r="G379" i="9"/>
  <c r="G391" i="9"/>
  <c r="H140" i="9"/>
  <c r="N140" i="9" s="1"/>
  <c r="O140" i="9"/>
  <c r="G436" i="9"/>
  <c r="G100" i="9"/>
  <c r="G423" i="9"/>
  <c r="G424" i="9"/>
  <c r="G405" i="9"/>
  <c r="G13" i="9"/>
  <c r="G361" i="9"/>
  <c r="G568" i="9"/>
  <c r="G207" i="9"/>
  <c r="G249" i="9"/>
  <c r="H538" i="9"/>
  <c r="N538" i="9" s="1"/>
  <c r="O538" i="9"/>
  <c r="G464" i="9"/>
  <c r="H252" i="9"/>
  <c r="N252" i="9" s="1"/>
  <c r="O252" i="9"/>
  <c r="G168" i="9"/>
  <c r="G300" i="9"/>
  <c r="G166" i="9"/>
  <c r="G421" i="9"/>
  <c r="H456" i="9"/>
  <c r="N456" i="9" s="1"/>
  <c r="O456" i="9"/>
  <c r="H431" i="9"/>
  <c r="N431" i="9" s="1"/>
  <c r="O431" i="9"/>
  <c r="H274" i="9"/>
  <c r="N274" i="9" s="1"/>
  <c r="O274" i="9"/>
  <c r="G553" i="9"/>
  <c r="G315" i="9"/>
  <c r="G358" i="9"/>
  <c r="H52" i="9"/>
  <c r="N52" i="9" s="1"/>
  <c r="O52" i="9"/>
  <c r="G162" i="9"/>
  <c r="H31" i="9"/>
  <c r="N31" i="9" s="1"/>
  <c r="O31" i="9"/>
  <c r="G160" i="9"/>
  <c r="H171" i="9"/>
  <c r="N171" i="9" s="1"/>
  <c r="O171" i="9"/>
  <c r="G58" i="9"/>
  <c r="H522" i="9"/>
  <c r="N522" i="9" s="1"/>
  <c r="O522" i="9"/>
  <c r="H342" i="9"/>
  <c r="N342" i="9" s="1"/>
  <c r="O342" i="9"/>
  <c r="G269" i="9"/>
  <c r="H289" i="9"/>
  <c r="N289" i="9" s="1"/>
  <c r="O289" i="9"/>
  <c r="G191" i="9"/>
  <c r="G190" i="9"/>
  <c r="H49" i="9"/>
  <c r="N49" i="9" s="1"/>
  <c r="O49" i="9"/>
  <c r="G28" i="9"/>
  <c r="G85" i="9"/>
  <c r="G239" i="9"/>
  <c r="G242" i="9"/>
  <c r="G471" i="9"/>
  <c r="G291" i="9"/>
  <c r="H271" i="9"/>
  <c r="N271" i="9" s="1"/>
  <c r="O271" i="9"/>
  <c r="G164" i="9"/>
  <c r="H7" i="9"/>
  <c r="N7" i="9" s="1"/>
  <c r="O7" i="9"/>
  <c r="G66" i="9"/>
  <c r="G370" i="9"/>
  <c r="G402" i="9"/>
  <c r="H30" i="9"/>
  <c r="N30" i="9" s="1"/>
  <c r="O30" i="9"/>
  <c r="G232" i="9"/>
  <c r="G480" i="9"/>
  <c r="G345" i="9"/>
  <c r="H318" i="9"/>
  <c r="N318" i="9" s="1"/>
  <c r="O318" i="9"/>
  <c r="G566" i="9"/>
  <c r="G360" i="9"/>
  <c r="G42" i="9"/>
  <c r="G258" i="9"/>
  <c r="G415" i="9"/>
  <c r="G29" i="9"/>
  <c r="G380" i="9"/>
  <c r="G44" i="9"/>
  <c r="G468" i="9"/>
  <c r="G279" i="9"/>
  <c r="G313" i="9"/>
  <c r="G565" i="9"/>
  <c r="G230" i="9"/>
  <c r="G71" i="9"/>
  <c r="G12" i="9"/>
  <c r="G307" i="9"/>
  <c r="G438" i="9"/>
  <c r="G301" i="9"/>
  <c r="G392" i="9"/>
  <c r="G333" i="9"/>
  <c r="G102" i="9"/>
  <c r="G212" i="9"/>
  <c r="G15" i="9"/>
  <c r="G129" i="9"/>
  <c r="G409" i="9"/>
  <c r="G336" i="9"/>
  <c r="G169" i="9"/>
  <c r="G253" i="9"/>
  <c r="G33" i="9"/>
  <c r="G99" i="9"/>
  <c r="G561" i="9"/>
  <c r="G450" i="9"/>
  <c r="G552" i="9"/>
  <c r="G527" i="9"/>
  <c r="G569" i="9"/>
  <c r="H363" i="9"/>
  <c r="N363" i="9" s="1"/>
  <c r="O363" i="9"/>
  <c r="G118" i="9"/>
  <c r="H460" i="9"/>
  <c r="N460" i="9" s="1"/>
  <c r="O460" i="9"/>
  <c r="G272" i="9"/>
  <c r="G81" i="9"/>
  <c r="G304" i="9"/>
  <c r="G61" i="9"/>
  <c r="G106" i="9"/>
  <c r="G395" i="9"/>
  <c r="G302" i="9"/>
  <c r="G82" i="9"/>
  <c r="G8" i="9"/>
  <c r="G545" i="9"/>
  <c r="G445" i="9"/>
  <c r="G524" i="9"/>
  <c r="G186" i="9"/>
  <c r="G484" i="9"/>
  <c r="H514" i="9"/>
  <c r="N514" i="9" s="1"/>
  <c r="O514" i="9"/>
  <c r="G35" i="9"/>
  <c r="G549" i="9"/>
  <c r="G546" i="9"/>
  <c r="H513" i="9"/>
  <c r="N513" i="9" s="1"/>
  <c r="O513" i="9"/>
  <c r="G510" i="9"/>
  <c r="G487" i="9"/>
  <c r="G39" i="9"/>
  <c r="G547" i="9"/>
  <c r="H535" i="9"/>
  <c r="N535" i="9" s="1"/>
  <c r="O535" i="9"/>
  <c r="H348" i="9"/>
  <c r="N348" i="9" s="1"/>
  <c r="O348" i="9"/>
  <c r="H521" i="9"/>
  <c r="N521" i="9" s="1"/>
  <c r="O521" i="9"/>
  <c r="G312" i="9"/>
  <c r="G273" i="9"/>
  <c r="H350" i="9"/>
  <c r="N350" i="9" s="1"/>
  <c r="O350" i="9"/>
  <c r="G303" i="9"/>
  <c r="G296" i="9"/>
  <c r="H505" i="9"/>
  <c r="N505" i="9" s="1"/>
  <c r="O505" i="9"/>
  <c r="G410" i="9"/>
  <c r="G73" i="9"/>
  <c r="H86" i="9"/>
  <c r="N86" i="9" s="1"/>
  <c r="O86" i="9"/>
  <c r="G338" i="9"/>
  <c r="G203" i="9"/>
  <c r="G526" i="9"/>
  <c r="H357" i="9"/>
  <c r="N357" i="9" s="1"/>
  <c r="O357" i="9"/>
  <c r="H560" i="9"/>
  <c r="N560" i="9" s="1"/>
  <c r="O560" i="9"/>
  <c r="G433" i="9"/>
  <c r="G108" i="9"/>
  <c r="G539" i="9"/>
  <c r="G416" i="9"/>
  <c r="H427" i="9"/>
  <c r="N427" i="9" s="1"/>
  <c r="O427" i="9"/>
  <c r="H417" i="9"/>
  <c r="N417" i="9" s="1"/>
  <c r="O417" i="9"/>
  <c r="H419" i="9"/>
  <c r="N419" i="9" s="1"/>
  <c r="O419" i="9"/>
  <c r="H516" i="9"/>
  <c r="N516" i="9" s="1"/>
  <c r="O516" i="9"/>
  <c r="H420" i="9"/>
  <c r="N420" i="9" s="1"/>
  <c r="O420" i="9"/>
  <c r="H451" i="9"/>
  <c r="N451" i="9" s="1"/>
  <c r="O451" i="9"/>
  <c r="H453" i="9"/>
  <c r="N453" i="9" s="1"/>
  <c r="O453" i="9"/>
  <c r="H430" i="9"/>
  <c r="N430" i="9" s="1"/>
  <c r="O430" i="9"/>
  <c r="H285" i="9"/>
  <c r="N285" i="9" s="1"/>
  <c r="O285" i="9"/>
  <c r="H96" i="9"/>
  <c r="N96" i="9" s="1"/>
  <c r="O96" i="9"/>
  <c r="G240" i="9"/>
  <c r="H16" i="9"/>
  <c r="N16" i="9" s="1"/>
  <c r="O16" i="9"/>
  <c r="H74" i="9"/>
  <c r="N74" i="9" s="1"/>
  <c r="O74" i="9"/>
  <c r="G260" i="9"/>
  <c r="G266" i="9"/>
  <c r="G194" i="9"/>
  <c r="H349" i="9"/>
  <c r="N349" i="9" s="1"/>
  <c r="O349" i="9"/>
  <c r="G93" i="9"/>
  <c r="H503" i="9"/>
  <c r="N503" i="9" s="1"/>
  <c r="O503" i="9"/>
  <c r="H502" i="9"/>
  <c r="N502" i="9" s="1"/>
  <c r="O502" i="9"/>
  <c r="G218" i="9"/>
  <c r="G189" i="9"/>
  <c r="G234" i="9"/>
  <c r="G385" i="9"/>
  <c r="G105" i="9"/>
  <c r="G479" i="9"/>
  <c r="H131" i="9"/>
  <c r="N131" i="9" s="1"/>
  <c r="O131" i="9"/>
  <c r="G116" i="9"/>
  <c r="G407" i="9"/>
  <c r="G119" i="9"/>
  <c r="H515" i="9"/>
  <c r="N515" i="9" s="1"/>
  <c r="O515" i="9"/>
  <c r="G120" i="9"/>
  <c r="G408" i="9"/>
  <c r="G557" i="9"/>
  <c r="H121" i="9"/>
  <c r="N121" i="9" s="1"/>
  <c r="O121" i="9"/>
  <c r="H122" i="9"/>
  <c r="N122" i="9" s="1"/>
  <c r="O122" i="9"/>
  <c r="G176" i="9"/>
  <c r="H418" i="9"/>
  <c r="N418" i="9" s="1"/>
  <c r="O418" i="9"/>
  <c r="G149" i="9"/>
  <c r="G332" i="9"/>
  <c r="H523" i="9"/>
  <c r="N523" i="9" s="1"/>
  <c r="O523" i="9"/>
  <c r="H251" i="9"/>
  <c r="N251" i="9" s="1"/>
  <c r="O251" i="9"/>
  <c r="G376" i="9"/>
  <c r="G161" i="9"/>
  <c r="H48" i="9"/>
  <c r="N48" i="9" s="1"/>
  <c r="O48" i="9"/>
  <c r="G219" i="9"/>
  <c r="G393" i="9"/>
  <c r="G184" i="9"/>
  <c r="G324" i="9"/>
  <c r="G263" i="9"/>
  <c r="G22" i="9"/>
  <c r="G154" i="9"/>
  <c r="G396" i="9"/>
  <c r="G411" i="9"/>
  <c r="G493" i="9"/>
  <c r="G32" i="9"/>
  <c r="G148" i="9"/>
  <c r="G146" i="9"/>
  <c r="G465" i="9"/>
  <c r="G110" i="9"/>
  <c r="H280" i="9"/>
  <c r="N280" i="9" s="1"/>
  <c r="O280" i="9"/>
  <c r="G187" i="9"/>
  <c r="H91" i="9"/>
  <c r="N91" i="9" s="1"/>
  <c r="O91" i="9"/>
  <c r="G373" i="9"/>
  <c r="G63" i="9"/>
  <c r="G202" i="9"/>
  <c r="G246" i="9"/>
  <c r="G178" i="9"/>
  <c r="G474" i="9"/>
  <c r="G459" i="9"/>
  <c r="H563" i="9"/>
  <c r="N563" i="9" s="1"/>
  <c r="O563" i="9"/>
  <c r="H555" i="9"/>
  <c r="N555" i="9" s="1"/>
  <c r="O555" i="9"/>
  <c r="G174" i="9"/>
  <c r="H530" i="9"/>
  <c r="N530" i="9" s="1"/>
  <c r="O530" i="9"/>
  <c r="H437" i="9"/>
  <c r="N437" i="9" s="1"/>
  <c r="O437" i="9"/>
  <c r="G267" i="9"/>
  <c r="H46" i="9"/>
  <c r="N46" i="9" s="1"/>
  <c r="O46" i="9"/>
  <c r="G542" i="9"/>
  <c r="G196" i="9"/>
  <c r="H364" i="9"/>
  <c r="N364" i="9" s="1"/>
  <c r="O364" i="9"/>
  <c r="G138" i="9"/>
  <c r="G181" i="9"/>
  <c r="H314" i="9"/>
  <c r="N314" i="9" s="1"/>
  <c r="O314" i="9"/>
  <c r="G127" i="9"/>
  <c r="G60" i="9"/>
  <c r="H193" i="9"/>
  <c r="N193" i="9" s="1"/>
  <c r="O193" i="9"/>
  <c r="H109" i="9"/>
  <c r="N109" i="9" s="1"/>
  <c r="O109" i="9"/>
  <c r="G142" i="9"/>
  <c r="H511" i="9"/>
  <c r="N511" i="9" s="1"/>
  <c r="O511" i="9"/>
  <c r="G155" i="9"/>
  <c r="G111" i="9"/>
  <c r="G89" i="9"/>
  <c r="G570" i="9"/>
  <c r="H512" i="9"/>
  <c r="N512" i="9" s="1"/>
  <c r="O512" i="9"/>
  <c r="G224" i="9"/>
  <c r="G158" i="9"/>
  <c r="G320" i="9"/>
  <c r="G278" i="9"/>
  <c r="G143" i="9"/>
  <c r="G75" i="9"/>
  <c r="G192" i="9"/>
  <c r="G185" i="9"/>
  <c r="G378" i="9"/>
  <c r="H506" i="9"/>
  <c r="N506" i="9" s="1"/>
  <c r="O506" i="9"/>
  <c r="G156" i="9"/>
  <c r="G233" i="9"/>
  <c r="G79" i="9"/>
  <c r="G147" i="9"/>
  <c r="H504" i="9"/>
  <c r="N504" i="9" s="1"/>
  <c r="O504" i="9"/>
  <c r="G21" i="9"/>
  <c r="G466" i="9"/>
  <c r="G306" i="9"/>
  <c r="G134" i="9"/>
  <c r="G135" i="9"/>
  <c r="G238" i="9"/>
  <c r="G452" i="9"/>
  <c r="H382" i="9"/>
  <c r="N382" i="9" s="1"/>
  <c r="O382" i="9"/>
  <c r="G245" i="9"/>
  <c r="G198" i="9"/>
  <c r="G133" i="9"/>
  <c r="G343" i="9"/>
  <c r="G98" i="9"/>
  <c r="G551" i="9"/>
  <c r="G92" i="9"/>
  <c r="G446" i="9"/>
  <c r="G449" i="9"/>
  <c r="G467" i="9"/>
  <c r="G483" i="9"/>
  <c r="G215" i="9"/>
  <c r="G442" i="9"/>
  <c r="G362" i="9"/>
  <c r="G308" i="9"/>
  <c r="G256" i="9"/>
  <c r="H144" i="9"/>
  <c r="N144" i="9" s="1"/>
  <c r="O144" i="9"/>
  <c r="G211" i="9"/>
  <c r="G247" i="9"/>
  <c r="G473" i="9"/>
  <c r="G472" i="9"/>
  <c r="G550" i="9"/>
  <c r="H518" i="9"/>
  <c r="N518" i="9" s="1"/>
  <c r="O518" i="9"/>
  <c r="G80" i="9"/>
  <c r="G282" i="9"/>
  <c r="G406" i="9"/>
  <c r="G486" i="9"/>
  <c r="G432" i="9"/>
  <c r="H562" i="9"/>
  <c r="N562" i="9" s="1"/>
  <c r="O562" i="9"/>
  <c r="H495" i="9"/>
  <c r="N495" i="9" s="1"/>
  <c r="O495" i="9"/>
  <c r="H519" i="9"/>
  <c r="N519" i="9" s="1"/>
  <c r="O519" i="9"/>
  <c r="H544" i="9"/>
  <c r="N544" i="9" s="1"/>
  <c r="O544" i="9"/>
  <c r="G221" i="9"/>
  <c r="G339" i="9"/>
  <c r="G463" i="9"/>
  <c r="H347" i="9"/>
  <c r="N347" i="9" s="1"/>
  <c r="O347" i="9"/>
  <c r="H346" i="9"/>
  <c r="N346" i="9" s="1"/>
  <c r="O346" i="9"/>
  <c r="H159" i="9"/>
  <c r="N159" i="9" s="1"/>
  <c r="O159" i="9"/>
  <c r="G107" i="9"/>
  <c r="G204" i="9"/>
  <c r="G206" i="9"/>
  <c r="G205" i="9"/>
  <c r="G556" i="9"/>
  <c r="H41" i="9"/>
  <c r="N41" i="9" s="1"/>
  <c r="O41" i="9"/>
  <c r="G398" i="9"/>
  <c r="G567" i="9"/>
  <c r="H353" i="9"/>
  <c r="N353" i="9" s="1"/>
  <c r="O353" i="9"/>
  <c r="H525" i="9"/>
  <c r="N525" i="9" s="1"/>
  <c r="O525" i="9"/>
  <c r="G130" i="9"/>
  <c r="G78" i="9"/>
  <c r="H509" i="9"/>
  <c r="N509" i="9" s="1"/>
  <c r="O509" i="9"/>
  <c r="H65" i="9"/>
  <c r="N65" i="9" s="1"/>
  <c r="O65" i="9"/>
  <c r="G113" i="9"/>
  <c r="H323" i="9"/>
  <c r="N323" i="9" s="1"/>
  <c r="O323" i="9"/>
  <c r="H428" i="9"/>
  <c r="N428" i="9" s="1"/>
  <c r="O428" i="9"/>
  <c r="H367" i="9"/>
  <c r="N367" i="9" s="1"/>
  <c r="O367" i="9"/>
  <c r="H490" i="9"/>
  <c r="N490" i="9" s="1"/>
  <c r="O490" i="9"/>
  <c r="H491" i="9"/>
  <c r="N491" i="9" s="1"/>
  <c r="O491" i="9"/>
  <c r="H368" i="9"/>
  <c r="N368" i="9" s="1"/>
  <c r="O368" i="9"/>
  <c r="H434" i="9"/>
  <c r="N434" i="9" s="1"/>
  <c r="O434" i="9"/>
  <c r="H429" i="9"/>
  <c r="N429" i="9" s="1"/>
  <c r="O429" i="9"/>
  <c r="G10" i="9"/>
  <c r="H172" i="9"/>
  <c r="N172" i="9" s="1"/>
  <c r="O172" i="9"/>
  <c r="G236" i="9"/>
  <c r="G57" i="9"/>
  <c r="G83" i="9"/>
  <c r="G145" i="9"/>
  <c r="G241" i="9"/>
  <c r="H54" i="9"/>
  <c r="N54" i="9" s="1"/>
  <c r="O54" i="9"/>
  <c r="G24" i="9"/>
  <c r="G571" i="9"/>
  <c r="H276" i="9"/>
  <c r="N276" i="9" s="1"/>
  <c r="O276" i="9"/>
  <c r="G403" i="9"/>
  <c r="G327" i="9"/>
  <c r="G223" i="9"/>
  <c r="G72" i="9"/>
  <c r="G231" i="9"/>
  <c r="G469" i="9"/>
  <c r="G114" i="9"/>
  <c r="G152" i="9"/>
  <c r="G157" i="9"/>
  <c r="H94" i="9"/>
  <c r="N94" i="9" s="1"/>
  <c r="O94" i="9"/>
  <c r="G237" i="9"/>
  <c r="G477" i="9"/>
  <c r="H305" i="9"/>
  <c r="N305" i="9" s="1"/>
  <c r="O305" i="9"/>
  <c r="H482" i="9"/>
  <c r="N482" i="9" s="1"/>
  <c r="O482" i="9"/>
  <c r="G387" i="9"/>
  <c r="H455" i="9"/>
  <c r="N455" i="9" s="1"/>
  <c r="O455" i="9"/>
  <c r="G311" i="9"/>
  <c r="G201" i="9"/>
  <c r="G294" i="9"/>
  <c r="H124" i="9"/>
  <c r="N124" i="9" s="1"/>
  <c r="O124" i="9"/>
  <c r="G281" i="9"/>
  <c r="G177" i="9"/>
  <c r="G384" i="9"/>
  <c r="G337" i="9"/>
  <c r="H531" i="9"/>
  <c r="N531" i="9" s="1"/>
  <c r="O531" i="9"/>
  <c r="H17" i="9"/>
  <c r="N17" i="9" s="1"/>
  <c r="O17" i="9"/>
  <c r="G175" i="9"/>
  <c r="G374" i="9"/>
  <c r="H26" i="9"/>
  <c r="N26" i="9" s="1"/>
  <c r="O26" i="9"/>
  <c r="H53" i="9"/>
  <c r="N53" i="9" s="1"/>
  <c r="O53" i="9"/>
  <c r="H355" i="9"/>
  <c r="N355" i="9" s="1"/>
  <c r="O355" i="9"/>
  <c r="H50" i="9"/>
  <c r="N50" i="9" s="1"/>
  <c r="O50" i="9"/>
  <c r="G334" i="9"/>
  <c r="G163" i="9"/>
  <c r="G115" i="9"/>
  <c r="G220" i="9"/>
  <c r="G397" i="9"/>
  <c r="G340" i="9"/>
  <c r="G179" i="9"/>
  <c r="G112" i="9"/>
  <c r="G375" i="9"/>
  <c r="G383" i="9"/>
  <c r="G84" i="9"/>
  <c r="G36" i="9"/>
  <c r="G412" i="9"/>
  <c r="G354" i="9"/>
  <c r="H359" i="9"/>
  <c r="N359" i="9" s="1"/>
  <c r="O359" i="9"/>
  <c r="G548" i="9"/>
  <c r="H366" i="9"/>
  <c r="N366" i="9" s="1"/>
  <c r="O366" i="9"/>
  <c r="H365" i="9"/>
  <c r="N365" i="9" s="1"/>
  <c r="O365" i="9"/>
  <c r="G225" i="9"/>
  <c r="G23" i="9"/>
  <c r="G217" i="9"/>
  <c r="G136" i="9"/>
  <c r="G37" i="9"/>
  <c r="G128" i="9"/>
  <c r="G25" i="9"/>
  <c r="G117" i="9"/>
  <c r="H277" i="9"/>
  <c r="N277" i="9" s="1"/>
  <c r="O277" i="9"/>
  <c r="G183" i="9"/>
  <c r="G227" i="9"/>
  <c r="G319" i="9"/>
  <c r="G371" i="9"/>
  <c r="G330" i="9"/>
  <c r="G126" i="9"/>
  <c r="G394" i="9"/>
  <c r="H47" i="9"/>
  <c r="N47" i="9" s="1"/>
  <c r="O47" i="9"/>
  <c r="H328" i="9"/>
  <c r="N328" i="9" s="1"/>
  <c r="O328" i="9"/>
  <c r="H444" i="9"/>
  <c r="N444" i="9" s="1"/>
  <c r="O444" i="9"/>
  <c r="G462" i="9"/>
  <c r="G401" i="9"/>
  <c r="H389" i="9"/>
  <c r="N389" i="9" s="1"/>
  <c r="O389" i="9"/>
  <c r="H6" i="9"/>
  <c r="N6" i="9" s="1"/>
  <c r="O6" i="9"/>
  <c r="G414" i="9"/>
  <c r="G470" i="9"/>
  <c r="G87" i="9"/>
  <c r="G413" i="9"/>
  <c r="G369" i="9"/>
  <c r="G229" i="9"/>
  <c r="G439" i="9"/>
  <c r="G97" i="9"/>
  <c r="G476" i="9"/>
  <c r="G422" i="9"/>
  <c r="H292" i="9"/>
  <c r="N292" i="9" s="1"/>
  <c r="O292" i="9"/>
  <c r="G228" i="9"/>
  <c r="G244" i="9"/>
  <c r="G43" i="9"/>
  <c r="G59" i="9"/>
  <c r="G56" i="9"/>
  <c r="H520" i="9"/>
  <c r="N520" i="9" s="1"/>
  <c r="O520" i="9"/>
  <c r="H317" i="9"/>
  <c r="N317" i="9" s="1"/>
  <c r="O317" i="9"/>
  <c r="G141" i="9"/>
  <c r="G20" i="9"/>
  <c r="H533" i="9"/>
  <c r="N533" i="9" s="1"/>
  <c r="O533" i="9"/>
  <c r="G214" i="9"/>
  <c r="G222" i="9"/>
  <c r="G400" i="9"/>
  <c r="G447" i="9"/>
  <c r="G165" i="9"/>
  <c r="H103" i="9"/>
  <c r="N103" i="9" s="1"/>
  <c r="O103" i="9"/>
  <c r="G151" i="9"/>
  <c r="G310" i="9"/>
  <c r="G372" i="9"/>
  <c r="G19" i="9"/>
  <c r="G321" i="9"/>
  <c r="G559" i="9"/>
  <c r="G101" i="9"/>
  <c r="G18" i="9"/>
  <c r="G153" i="9"/>
  <c r="G386" i="9"/>
  <c r="H507" i="9"/>
  <c r="N507" i="9" s="1"/>
  <c r="O507" i="9"/>
  <c r="G554" i="9"/>
  <c r="G390" i="9"/>
  <c r="G448" i="9"/>
  <c r="G558" i="9"/>
  <c r="G381" i="9"/>
  <c r="G95" i="9"/>
  <c r="G250" i="9"/>
  <c r="G55" i="9"/>
  <c r="G501" i="9"/>
  <c r="H517" i="9"/>
  <c r="N517" i="9" s="1"/>
  <c r="O517" i="9"/>
  <c r="G38" i="9"/>
  <c r="G322" i="9"/>
  <c r="G132" i="9"/>
  <c r="G458" i="9"/>
  <c r="G216" i="9"/>
  <c r="G299" i="9"/>
  <c r="G499" i="9"/>
  <c r="G426" i="9"/>
  <c r="G309" i="9"/>
  <c r="G293" i="9"/>
  <c r="G270" i="9"/>
  <c r="H351" i="9"/>
  <c r="N351" i="9" s="1"/>
  <c r="O351" i="9"/>
  <c r="H537" i="9"/>
  <c r="N537" i="9" s="1"/>
  <c r="O537" i="9"/>
  <c r="G475" i="9"/>
  <c r="G200" i="9"/>
  <c r="H534" i="9"/>
  <c r="N534" i="9" s="1"/>
  <c r="O534" i="9"/>
  <c r="G62" i="9"/>
  <c r="G489" i="9"/>
  <c r="G543" i="9"/>
  <c r="G457" i="9"/>
  <c r="G284" i="9"/>
  <c r="H564" i="9"/>
  <c r="N564" i="9" s="1"/>
  <c r="O564" i="9"/>
  <c r="G488" i="9"/>
  <c r="G167" i="9"/>
  <c r="H541" i="9"/>
  <c r="N541" i="9" s="1"/>
  <c r="O541" i="9"/>
  <c r="H500" i="9"/>
  <c r="N500" i="9" s="1"/>
  <c r="O500" i="9"/>
  <c r="G76" i="9"/>
  <c r="G335" i="9"/>
  <c r="H461" i="9"/>
  <c r="N461" i="9" s="1"/>
  <c r="O461" i="9"/>
  <c r="H344" i="9"/>
  <c r="N344" i="9" s="1"/>
  <c r="O344" i="9"/>
  <c r="G297" i="9"/>
  <c r="H352" i="9"/>
  <c r="N352" i="9" s="1"/>
  <c r="O352" i="9"/>
  <c r="H341" i="9"/>
  <c r="N341" i="9" s="1"/>
  <c r="O341" i="9"/>
  <c r="G64" i="9"/>
  <c r="G388" i="9"/>
  <c r="H528" i="9"/>
  <c r="N528" i="9" s="1"/>
  <c r="O528" i="9"/>
  <c r="G435" i="9"/>
  <c r="H399" i="9"/>
  <c r="N399" i="9" s="1"/>
  <c r="O399" i="9"/>
  <c r="H454" i="9"/>
  <c r="N454" i="9" s="1"/>
  <c r="O454" i="9"/>
  <c r="H529" i="9"/>
  <c r="N529" i="9" s="1"/>
  <c r="O529" i="9"/>
  <c r="G478" i="9"/>
  <c r="H14" i="9"/>
  <c r="N14" i="9" s="1"/>
  <c r="O14" i="9"/>
  <c r="G268" i="9"/>
  <c r="H123" i="9"/>
  <c r="N123" i="9" s="1"/>
  <c r="O123" i="9"/>
  <c r="H125" i="9"/>
  <c r="N125" i="9" s="1"/>
  <c r="O125" i="9"/>
  <c r="H11" i="9"/>
  <c r="N11" i="9" s="1"/>
  <c r="O11" i="9"/>
  <c r="G195" i="9"/>
  <c r="G377" i="9" l="1"/>
  <c r="G150" i="9"/>
  <c r="H297" i="9"/>
  <c r="N297" i="9" s="1"/>
  <c r="O297" i="9"/>
  <c r="G173" i="9"/>
  <c r="H195" i="9"/>
  <c r="N195" i="9" s="1"/>
  <c r="O195" i="9"/>
  <c r="G331" i="9"/>
  <c r="G67" i="9"/>
  <c r="H478" i="9"/>
  <c r="N478" i="9" s="1"/>
  <c r="O478" i="9"/>
  <c r="H435" i="9"/>
  <c r="N435" i="9" s="1"/>
  <c r="O435" i="9"/>
  <c r="H388" i="9"/>
  <c r="N388" i="9" s="1"/>
  <c r="O388" i="9"/>
  <c r="G295" i="9"/>
  <c r="H76" i="9"/>
  <c r="N76" i="9" s="1"/>
  <c r="O76" i="9"/>
  <c r="H64" i="9"/>
  <c r="N64" i="9" s="1"/>
  <c r="O64" i="9"/>
  <c r="G139" i="9"/>
  <c r="H268" i="9"/>
  <c r="N268" i="9" s="1"/>
  <c r="O268" i="9"/>
  <c r="G298" i="9"/>
  <c r="H335" i="9"/>
  <c r="N335" i="9" s="1"/>
  <c r="O335" i="9"/>
  <c r="G494" i="9"/>
  <c r="H488" i="9"/>
  <c r="N488" i="9" s="1"/>
  <c r="O488" i="9"/>
  <c r="H284" i="9"/>
  <c r="N284" i="9" s="1"/>
  <c r="O284" i="9"/>
  <c r="H543" i="9"/>
  <c r="N543" i="9" s="1"/>
  <c r="O543" i="9"/>
  <c r="H62" i="9"/>
  <c r="N62" i="9" s="1"/>
  <c r="O62" i="9"/>
  <c r="H200" i="9"/>
  <c r="N200" i="9" s="1"/>
  <c r="O200" i="9"/>
  <c r="H270" i="9"/>
  <c r="N270" i="9" s="1"/>
  <c r="O270" i="9"/>
  <c r="H309" i="9"/>
  <c r="N309" i="9" s="1"/>
  <c r="O309" i="9"/>
  <c r="H499" i="9"/>
  <c r="N499" i="9" s="1"/>
  <c r="O499" i="9"/>
  <c r="H299" i="9"/>
  <c r="N299" i="9" s="1"/>
  <c r="O299" i="9"/>
  <c r="H458" i="9"/>
  <c r="N458" i="9" s="1"/>
  <c r="O458" i="9"/>
  <c r="H322" i="9"/>
  <c r="N322" i="9" s="1"/>
  <c r="O322" i="9"/>
  <c r="H55" i="9"/>
  <c r="N55" i="9" s="1"/>
  <c r="O55" i="9"/>
  <c r="H95" i="9"/>
  <c r="N95" i="9" s="1"/>
  <c r="O95" i="9"/>
  <c r="H558" i="9"/>
  <c r="N558" i="9" s="1"/>
  <c r="O558" i="9"/>
  <c r="H390" i="9"/>
  <c r="N390" i="9" s="1"/>
  <c r="O390" i="9"/>
  <c r="H386" i="9"/>
  <c r="N386" i="9" s="1"/>
  <c r="O386" i="9"/>
  <c r="H101" i="9"/>
  <c r="N101" i="9" s="1"/>
  <c r="O101" i="9"/>
  <c r="H321" i="9"/>
  <c r="N321" i="9" s="1"/>
  <c r="O321" i="9"/>
  <c r="H372" i="9"/>
  <c r="N372" i="9" s="1"/>
  <c r="O372" i="9"/>
  <c r="H151" i="9"/>
  <c r="N151" i="9" s="1"/>
  <c r="O151" i="9"/>
  <c r="H165" i="9"/>
  <c r="N165" i="9" s="1"/>
  <c r="O165" i="9"/>
  <c r="H400" i="9"/>
  <c r="N400" i="9" s="1"/>
  <c r="O400" i="9"/>
  <c r="H214" i="9"/>
  <c r="N214" i="9" s="1"/>
  <c r="O214" i="9"/>
  <c r="H20" i="9"/>
  <c r="N20" i="9" s="1"/>
  <c r="O20" i="9"/>
  <c r="H56" i="9"/>
  <c r="N56" i="9" s="1"/>
  <c r="O56" i="9"/>
  <c r="H43" i="9"/>
  <c r="N43" i="9" s="1"/>
  <c r="O43" i="9"/>
  <c r="H228" i="9"/>
  <c r="N228" i="9" s="1"/>
  <c r="O228" i="9"/>
  <c r="H422" i="9"/>
  <c r="N422" i="9" s="1"/>
  <c r="O422" i="9"/>
  <c r="H97" i="9"/>
  <c r="N97" i="9" s="1"/>
  <c r="O97" i="9"/>
  <c r="H229" i="9"/>
  <c r="N229" i="9" s="1"/>
  <c r="O229" i="9"/>
  <c r="H413" i="9"/>
  <c r="N413" i="9" s="1"/>
  <c r="O413" i="9"/>
  <c r="H470" i="9"/>
  <c r="N470" i="9" s="1"/>
  <c r="O470" i="9"/>
  <c r="H401" i="9"/>
  <c r="N401" i="9" s="1"/>
  <c r="O401" i="9"/>
  <c r="H126" i="9"/>
  <c r="N126" i="9" s="1"/>
  <c r="O126" i="9"/>
  <c r="H371" i="9"/>
  <c r="N371" i="9" s="1"/>
  <c r="O371" i="9"/>
  <c r="H227" i="9"/>
  <c r="N227" i="9" s="1"/>
  <c r="O227" i="9"/>
  <c r="H25" i="9"/>
  <c r="N25" i="9" s="1"/>
  <c r="O25" i="9"/>
  <c r="H37" i="9"/>
  <c r="N37" i="9" s="1"/>
  <c r="O37" i="9"/>
  <c r="H217" i="9"/>
  <c r="N217" i="9" s="1"/>
  <c r="O217" i="9"/>
  <c r="H225" i="9"/>
  <c r="N225" i="9" s="1"/>
  <c r="O225" i="9"/>
  <c r="H412" i="9"/>
  <c r="N412" i="9" s="1"/>
  <c r="O412" i="9"/>
  <c r="H84" i="9"/>
  <c r="N84" i="9" s="1"/>
  <c r="O84" i="9"/>
  <c r="H375" i="9"/>
  <c r="N375" i="9" s="1"/>
  <c r="O375" i="9"/>
  <c r="H179" i="9"/>
  <c r="N179" i="9" s="1"/>
  <c r="O179" i="9"/>
  <c r="H397" i="9"/>
  <c r="N397" i="9" s="1"/>
  <c r="O397" i="9"/>
  <c r="H115" i="9"/>
  <c r="N115" i="9" s="1"/>
  <c r="O115" i="9"/>
  <c r="H334" i="9"/>
  <c r="N334" i="9" s="1"/>
  <c r="O334" i="9"/>
  <c r="H175" i="9"/>
  <c r="N175" i="9" s="1"/>
  <c r="O175" i="9"/>
  <c r="H384" i="9"/>
  <c r="N384" i="9" s="1"/>
  <c r="O384" i="9"/>
  <c r="H281" i="9"/>
  <c r="N281" i="9" s="1"/>
  <c r="O281" i="9"/>
  <c r="H294" i="9"/>
  <c r="N294" i="9" s="1"/>
  <c r="O294" i="9"/>
  <c r="H311" i="9"/>
  <c r="N311" i="9" s="1"/>
  <c r="O311" i="9"/>
  <c r="H477" i="9"/>
  <c r="N477" i="9" s="1"/>
  <c r="O477" i="9"/>
  <c r="H152" i="9"/>
  <c r="N152" i="9" s="1"/>
  <c r="O152" i="9"/>
  <c r="H469" i="9"/>
  <c r="N469" i="9" s="1"/>
  <c r="O469" i="9"/>
  <c r="H72" i="9"/>
  <c r="N72" i="9" s="1"/>
  <c r="O72" i="9"/>
  <c r="H327" i="9"/>
  <c r="N327" i="9" s="1"/>
  <c r="O327" i="9"/>
  <c r="H24" i="9"/>
  <c r="N24" i="9" s="1"/>
  <c r="O24" i="9"/>
  <c r="H241" i="9"/>
  <c r="N241" i="9" s="1"/>
  <c r="O241" i="9"/>
  <c r="H83" i="9"/>
  <c r="N83" i="9" s="1"/>
  <c r="O83" i="9"/>
  <c r="H236" i="9"/>
  <c r="N236" i="9" s="1"/>
  <c r="O236" i="9"/>
  <c r="H10" i="9"/>
  <c r="N10" i="9" s="1"/>
  <c r="O10" i="9"/>
  <c r="H78" i="9"/>
  <c r="N78" i="9" s="1"/>
  <c r="O78" i="9"/>
  <c r="H567" i="9"/>
  <c r="N567" i="9" s="1"/>
  <c r="O567" i="9"/>
  <c r="H205" i="9"/>
  <c r="N205" i="9" s="1"/>
  <c r="O205" i="9"/>
  <c r="H204" i="9"/>
  <c r="N204" i="9" s="1"/>
  <c r="O204" i="9"/>
  <c r="H339" i="9"/>
  <c r="N339" i="9" s="1"/>
  <c r="O339" i="9"/>
  <c r="H432" i="9"/>
  <c r="N432" i="9" s="1"/>
  <c r="O432" i="9"/>
  <c r="H406" i="9"/>
  <c r="N406" i="9" s="1"/>
  <c r="O406" i="9"/>
  <c r="H80" i="9"/>
  <c r="N80" i="9" s="1"/>
  <c r="O80" i="9"/>
  <c r="H550" i="9"/>
  <c r="N550" i="9" s="1"/>
  <c r="O550" i="9"/>
  <c r="H473" i="9"/>
  <c r="N473" i="9" s="1"/>
  <c r="O473" i="9"/>
  <c r="H211" i="9"/>
  <c r="N211" i="9" s="1"/>
  <c r="O211" i="9"/>
  <c r="H256" i="9"/>
  <c r="N256" i="9" s="1"/>
  <c r="O256" i="9"/>
  <c r="H308" i="9"/>
  <c r="N308" i="9" s="1"/>
  <c r="O308" i="9"/>
  <c r="H442" i="9"/>
  <c r="N442" i="9" s="1"/>
  <c r="O442" i="9"/>
  <c r="H467" i="9"/>
  <c r="N467" i="9" s="1"/>
  <c r="O467" i="9"/>
  <c r="H446" i="9"/>
  <c r="N446" i="9" s="1"/>
  <c r="O446" i="9"/>
  <c r="H551" i="9"/>
  <c r="N551" i="9" s="1"/>
  <c r="O551" i="9"/>
  <c r="H343" i="9"/>
  <c r="N343" i="9" s="1"/>
  <c r="O343" i="9"/>
  <c r="H198" i="9"/>
  <c r="N198" i="9" s="1"/>
  <c r="O198" i="9"/>
  <c r="H238" i="9"/>
  <c r="N238" i="9" s="1"/>
  <c r="O238" i="9"/>
  <c r="H134" i="9"/>
  <c r="N134" i="9" s="1"/>
  <c r="O134" i="9"/>
  <c r="H466" i="9"/>
  <c r="N466" i="9" s="1"/>
  <c r="O466" i="9"/>
  <c r="H79" i="9"/>
  <c r="N79" i="9" s="1"/>
  <c r="O79" i="9"/>
  <c r="H156" i="9"/>
  <c r="N156" i="9" s="1"/>
  <c r="O156" i="9"/>
  <c r="H378" i="9"/>
  <c r="N378" i="9" s="1"/>
  <c r="O378" i="9"/>
  <c r="H192" i="9"/>
  <c r="N192" i="9" s="1"/>
  <c r="O192" i="9"/>
  <c r="H143" i="9"/>
  <c r="N143" i="9" s="1"/>
  <c r="O143" i="9"/>
  <c r="H320" i="9"/>
  <c r="N320" i="9" s="1"/>
  <c r="O320" i="9"/>
  <c r="H224" i="9"/>
  <c r="N224" i="9" s="1"/>
  <c r="O224" i="9"/>
  <c r="H570" i="9"/>
  <c r="N570" i="9" s="1"/>
  <c r="O570" i="9"/>
  <c r="H111" i="9"/>
  <c r="N111" i="9" s="1"/>
  <c r="O111" i="9"/>
  <c r="H60" i="9"/>
  <c r="N60" i="9" s="1"/>
  <c r="O60" i="9"/>
  <c r="H138" i="9"/>
  <c r="N138" i="9" s="1"/>
  <c r="O138" i="9"/>
  <c r="H196" i="9"/>
  <c r="N196" i="9" s="1"/>
  <c r="O196" i="9"/>
  <c r="H174" i="9"/>
  <c r="N174" i="9" s="1"/>
  <c r="O174" i="9"/>
  <c r="H474" i="9"/>
  <c r="N474" i="9" s="1"/>
  <c r="O474" i="9"/>
  <c r="H178" i="9"/>
  <c r="N178" i="9" s="1"/>
  <c r="O178" i="9"/>
  <c r="H202" i="9"/>
  <c r="N202" i="9" s="1"/>
  <c r="O202" i="9"/>
  <c r="H373" i="9"/>
  <c r="N373" i="9" s="1"/>
  <c r="O373" i="9"/>
  <c r="H187" i="9"/>
  <c r="N187" i="9" s="1"/>
  <c r="O187" i="9"/>
  <c r="H110" i="9"/>
  <c r="N110" i="9" s="1"/>
  <c r="O110" i="9"/>
  <c r="H148" i="9"/>
  <c r="N148" i="9" s="1"/>
  <c r="O148" i="9"/>
  <c r="H493" i="9"/>
  <c r="N493" i="9" s="1"/>
  <c r="O493" i="9"/>
  <c r="H396" i="9"/>
  <c r="N396" i="9" s="1"/>
  <c r="O396" i="9"/>
  <c r="H22" i="9"/>
  <c r="N22" i="9" s="1"/>
  <c r="O22" i="9"/>
  <c r="H324" i="9"/>
  <c r="N324" i="9" s="1"/>
  <c r="O324" i="9"/>
  <c r="H393" i="9"/>
  <c r="N393" i="9" s="1"/>
  <c r="O393" i="9"/>
  <c r="H376" i="9"/>
  <c r="N376" i="9" s="1"/>
  <c r="O376" i="9"/>
  <c r="H149" i="9"/>
  <c r="N149" i="9" s="1"/>
  <c r="O149" i="9"/>
  <c r="H176" i="9"/>
  <c r="N176" i="9" s="1"/>
  <c r="O176" i="9"/>
  <c r="H408" i="9"/>
  <c r="N408" i="9" s="1"/>
  <c r="O408" i="9"/>
  <c r="H407" i="9"/>
  <c r="N407" i="9" s="1"/>
  <c r="O407" i="9"/>
  <c r="H105" i="9"/>
  <c r="N105" i="9" s="1"/>
  <c r="O105" i="9"/>
  <c r="H234" i="9"/>
  <c r="N234" i="9" s="1"/>
  <c r="O234" i="9"/>
  <c r="H218" i="9"/>
  <c r="N218" i="9" s="1"/>
  <c r="O218" i="9"/>
  <c r="H266" i="9"/>
  <c r="N266" i="9" s="1"/>
  <c r="O266" i="9"/>
  <c r="H240" i="9"/>
  <c r="N240" i="9" s="1"/>
  <c r="O240" i="9"/>
  <c r="H539" i="9"/>
  <c r="N539" i="9" s="1"/>
  <c r="O539" i="9"/>
  <c r="H433" i="9"/>
  <c r="N433" i="9" s="1"/>
  <c r="O433" i="9"/>
  <c r="H203" i="9"/>
  <c r="N203" i="9" s="1"/>
  <c r="O203" i="9"/>
  <c r="H410" i="9"/>
  <c r="N410" i="9" s="1"/>
  <c r="O410" i="9"/>
  <c r="H296" i="9"/>
  <c r="N296" i="9" s="1"/>
  <c r="O296" i="9"/>
  <c r="H312" i="9"/>
  <c r="N312" i="9" s="1"/>
  <c r="O312" i="9"/>
  <c r="H547" i="9"/>
  <c r="N547" i="9" s="1"/>
  <c r="O547" i="9"/>
  <c r="H487" i="9"/>
  <c r="N487" i="9" s="1"/>
  <c r="O487" i="9"/>
  <c r="H546" i="9"/>
  <c r="N546" i="9" s="1"/>
  <c r="O546" i="9"/>
  <c r="H35" i="9"/>
  <c r="N35" i="9" s="1"/>
  <c r="O35" i="9"/>
  <c r="H186" i="9"/>
  <c r="N186" i="9" s="1"/>
  <c r="O186" i="9"/>
  <c r="H445" i="9"/>
  <c r="N445" i="9" s="1"/>
  <c r="O445" i="9"/>
  <c r="H8" i="9"/>
  <c r="N8" i="9" s="1"/>
  <c r="O8" i="9"/>
  <c r="H302" i="9"/>
  <c r="N302" i="9" s="1"/>
  <c r="O302" i="9"/>
  <c r="H106" i="9"/>
  <c r="N106" i="9" s="1"/>
  <c r="O106" i="9"/>
  <c r="H304" i="9"/>
  <c r="N304" i="9" s="1"/>
  <c r="O304" i="9"/>
  <c r="H272" i="9"/>
  <c r="N272" i="9" s="1"/>
  <c r="O272" i="9"/>
  <c r="H118" i="9"/>
  <c r="N118" i="9" s="1"/>
  <c r="O118" i="9"/>
  <c r="H569" i="9"/>
  <c r="N569" i="9" s="1"/>
  <c r="O569" i="9"/>
  <c r="H552" i="9"/>
  <c r="N552" i="9" s="1"/>
  <c r="O552" i="9"/>
  <c r="H561" i="9"/>
  <c r="N561" i="9" s="1"/>
  <c r="O561" i="9"/>
  <c r="H33" i="9"/>
  <c r="N33" i="9" s="1"/>
  <c r="O33" i="9"/>
  <c r="H169" i="9"/>
  <c r="N169" i="9" s="1"/>
  <c r="O169" i="9"/>
  <c r="H409" i="9"/>
  <c r="N409" i="9" s="1"/>
  <c r="O409" i="9"/>
  <c r="H15" i="9"/>
  <c r="N15" i="9" s="1"/>
  <c r="O15" i="9"/>
  <c r="H102" i="9"/>
  <c r="N102" i="9" s="1"/>
  <c r="O102" i="9"/>
  <c r="H392" i="9"/>
  <c r="N392" i="9" s="1"/>
  <c r="O392" i="9"/>
  <c r="H438" i="9"/>
  <c r="N438" i="9" s="1"/>
  <c r="O438" i="9"/>
  <c r="H12" i="9"/>
  <c r="N12" i="9" s="1"/>
  <c r="O12" i="9"/>
  <c r="H230" i="9"/>
  <c r="N230" i="9" s="1"/>
  <c r="O230" i="9"/>
  <c r="H313" i="9"/>
  <c r="N313" i="9" s="1"/>
  <c r="O313" i="9"/>
  <c r="H468" i="9"/>
  <c r="N468" i="9" s="1"/>
  <c r="O468" i="9"/>
  <c r="H380" i="9"/>
  <c r="N380" i="9" s="1"/>
  <c r="O380" i="9"/>
  <c r="H415" i="9"/>
  <c r="N415" i="9" s="1"/>
  <c r="O415" i="9"/>
  <c r="H42" i="9"/>
  <c r="N42" i="9" s="1"/>
  <c r="O42" i="9"/>
  <c r="H566" i="9"/>
  <c r="N566" i="9" s="1"/>
  <c r="O566" i="9"/>
  <c r="H345" i="9"/>
  <c r="N345" i="9" s="1"/>
  <c r="O345" i="9"/>
  <c r="H232" i="9"/>
  <c r="N232" i="9" s="1"/>
  <c r="O232" i="9"/>
  <c r="H402" i="9"/>
  <c r="N402" i="9" s="1"/>
  <c r="O402" i="9"/>
  <c r="H66" i="9"/>
  <c r="N66" i="9" s="1"/>
  <c r="O66" i="9"/>
  <c r="H164" i="9"/>
  <c r="N164" i="9" s="1"/>
  <c r="O164" i="9"/>
  <c r="H471" i="9"/>
  <c r="N471" i="9" s="1"/>
  <c r="O471" i="9"/>
  <c r="H239" i="9"/>
  <c r="N239" i="9" s="1"/>
  <c r="O239" i="9"/>
  <c r="H28" i="9"/>
  <c r="N28" i="9" s="1"/>
  <c r="O28" i="9"/>
  <c r="H190" i="9"/>
  <c r="N190" i="9" s="1"/>
  <c r="O190" i="9"/>
  <c r="H58" i="9"/>
  <c r="N58" i="9" s="1"/>
  <c r="O58" i="9"/>
  <c r="H160" i="9"/>
  <c r="N160" i="9" s="1"/>
  <c r="O160" i="9"/>
  <c r="H162" i="9"/>
  <c r="N162" i="9" s="1"/>
  <c r="O162" i="9"/>
  <c r="H358" i="9"/>
  <c r="N358" i="9" s="1"/>
  <c r="O358" i="9"/>
  <c r="H553" i="9"/>
  <c r="N553" i="9" s="1"/>
  <c r="O553" i="9"/>
  <c r="H421" i="9"/>
  <c r="N421" i="9" s="1"/>
  <c r="O421" i="9"/>
  <c r="H300" i="9"/>
  <c r="N300" i="9" s="1"/>
  <c r="O300" i="9"/>
  <c r="H168" i="9"/>
  <c r="N168" i="9" s="1"/>
  <c r="O168" i="9"/>
  <c r="H464" i="9"/>
  <c r="N464" i="9" s="1"/>
  <c r="O464" i="9"/>
  <c r="H249" i="9"/>
  <c r="N249" i="9" s="1"/>
  <c r="O249" i="9"/>
  <c r="H568" i="9"/>
  <c r="N568" i="9" s="1"/>
  <c r="O568" i="9"/>
  <c r="H13" i="9"/>
  <c r="N13" i="9" s="1"/>
  <c r="O13" i="9"/>
  <c r="H424" i="9"/>
  <c r="N424" i="9" s="1"/>
  <c r="O424" i="9"/>
  <c r="H100" i="9"/>
  <c r="N100" i="9" s="1"/>
  <c r="O100" i="9"/>
  <c r="H379" i="9"/>
  <c r="N379" i="9" s="1"/>
  <c r="O379" i="9"/>
  <c r="H210" i="9"/>
  <c r="N210" i="9" s="1"/>
  <c r="O210" i="9"/>
  <c r="H90" i="9"/>
  <c r="N90" i="9" s="1"/>
  <c r="O90" i="9"/>
  <c r="H404" i="9"/>
  <c r="N404" i="9" s="1"/>
  <c r="O404" i="9"/>
  <c r="H27" i="9"/>
  <c r="N27" i="9" s="1"/>
  <c r="O27" i="9"/>
  <c r="H167" i="9"/>
  <c r="N167" i="9" s="1"/>
  <c r="O167" i="9"/>
  <c r="H457" i="9"/>
  <c r="N457" i="9" s="1"/>
  <c r="O457" i="9"/>
  <c r="H489" i="9"/>
  <c r="N489" i="9" s="1"/>
  <c r="O489" i="9"/>
  <c r="H475" i="9"/>
  <c r="N475" i="9" s="1"/>
  <c r="O475" i="9"/>
  <c r="H293" i="9"/>
  <c r="N293" i="9" s="1"/>
  <c r="O293" i="9"/>
  <c r="H426" i="9"/>
  <c r="N426" i="9" s="1"/>
  <c r="O426" i="9"/>
  <c r="H216" i="9"/>
  <c r="N216" i="9" s="1"/>
  <c r="O216" i="9"/>
  <c r="H132" i="9"/>
  <c r="N132" i="9" s="1"/>
  <c r="O132" i="9"/>
  <c r="H38" i="9"/>
  <c r="N38" i="9" s="1"/>
  <c r="O38" i="9"/>
  <c r="H501" i="9"/>
  <c r="N501" i="9" s="1"/>
  <c r="O501" i="9"/>
  <c r="H250" i="9"/>
  <c r="N250" i="9" s="1"/>
  <c r="O250" i="9"/>
  <c r="H381" i="9"/>
  <c r="N381" i="9" s="1"/>
  <c r="O381" i="9"/>
  <c r="H448" i="9"/>
  <c r="N448" i="9" s="1"/>
  <c r="O448" i="9"/>
  <c r="H554" i="9"/>
  <c r="N554" i="9" s="1"/>
  <c r="O554" i="9"/>
  <c r="H153" i="9"/>
  <c r="N153" i="9" s="1"/>
  <c r="O153" i="9"/>
  <c r="H18" i="9"/>
  <c r="N18" i="9" s="1"/>
  <c r="O18" i="9"/>
  <c r="H559" i="9"/>
  <c r="N559" i="9" s="1"/>
  <c r="O559" i="9"/>
  <c r="H19" i="9"/>
  <c r="N19" i="9" s="1"/>
  <c r="O19" i="9"/>
  <c r="H310" i="9"/>
  <c r="N310" i="9" s="1"/>
  <c r="O310" i="9"/>
  <c r="H447" i="9"/>
  <c r="N447" i="9" s="1"/>
  <c r="O447" i="9"/>
  <c r="H222" i="9"/>
  <c r="N222" i="9" s="1"/>
  <c r="O222" i="9"/>
  <c r="H141" i="9"/>
  <c r="N141" i="9" s="1"/>
  <c r="O141" i="9"/>
  <c r="H59" i="9"/>
  <c r="N59" i="9" s="1"/>
  <c r="O59" i="9"/>
  <c r="H244" i="9"/>
  <c r="N244" i="9" s="1"/>
  <c r="O244" i="9"/>
  <c r="H476" i="9"/>
  <c r="N476" i="9" s="1"/>
  <c r="O476" i="9"/>
  <c r="H439" i="9"/>
  <c r="N439" i="9" s="1"/>
  <c r="O439" i="9"/>
  <c r="H369" i="9"/>
  <c r="N369" i="9" s="1"/>
  <c r="O369" i="9"/>
  <c r="H87" i="9"/>
  <c r="N87" i="9" s="1"/>
  <c r="O87" i="9"/>
  <c r="H414" i="9"/>
  <c r="N414" i="9" s="1"/>
  <c r="O414" i="9"/>
  <c r="H462" i="9"/>
  <c r="N462" i="9" s="1"/>
  <c r="O462" i="9"/>
  <c r="H394" i="9"/>
  <c r="N394" i="9" s="1"/>
  <c r="O394" i="9"/>
  <c r="H330" i="9"/>
  <c r="N330" i="9" s="1"/>
  <c r="O330" i="9"/>
  <c r="H319" i="9"/>
  <c r="N319" i="9" s="1"/>
  <c r="O319" i="9"/>
  <c r="H183" i="9"/>
  <c r="N183" i="9" s="1"/>
  <c r="O183" i="9"/>
  <c r="H117" i="9"/>
  <c r="N117" i="9" s="1"/>
  <c r="O117" i="9"/>
  <c r="H128" i="9"/>
  <c r="N128" i="9" s="1"/>
  <c r="O128" i="9"/>
  <c r="H136" i="9"/>
  <c r="N136" i="9" s="1"/>
  <c r="O136" i="9"/>
  <c r="H23" i="9"/>
  <c r="N23" i="9" s="1"/>
  <c r="O23" i="9"/>
  <c r="H548" i="9"/>
  <c r="N548" i="9" s="1"/>
  <c r="O548" i="9"/>
  <c r="H354" i="9"/>
  <c r="N354" i="9" s="1"/>
  <c r="O354" i="9"/>
  <c r="H36" i="9"/>
  <c r="N36" i="9" s="1"/>
  <c r="O36" i="9"/>
  <c r="H383" i="9"/>
  <c r="N383" i="9" s="1"/>
  <c r="O383" i="9"/>
  <c r="H112" i="9"/>
  <c r="N112" i="9" s="1"/>
  <c r="O112" i="9"/>
  <c r="H340" i="9"/>
  <c r="N340" i="9" s="1"/>
  <c r="O340" i="9"/>
  <c r="H220" i="9"/>
  <c r="N220" i="9" s="1"/>
  <c r="O220" i="9"/>
  <c r="H163" i="9"/>
  <c r="N163" i="9" s="1"/>
  <c r="O163" i="9"/>
  <c r="H374" i="9"/>
  <c r="N374" i="9" s="1"/>
  <c r="O374" i="9"/>
  <c r="H337" i="9"/>
  <c r="N337" i="9" s="1"/>
  <c r="O337" i="9"/>
  <c r="H177" i="9"/>
  <c r="N177" i="9" s="1"/>
  <c r="O177" i="9"/>
  <c r="H201" i="9"/>
  <c r="N201" i="9" s="1"/>
  <c r="O201" i="9"/>
  <c r="H387" i="9"/>
  <c r="N387" i="9" s="1"/>
  <c r="O387" i="9"/>
  <c r="H237" i="9"/>
  <c r="N237" i="9" s="1"/>
  <c r="O237" i="9"/>
  <c r="H157" i="9"/>
  <c r="N157" i="9" s="1"/>
  <c r="O157" i="9"/>
  <c r="H114" i="9"/>
  <c r="N114" i="9" s="1"/>
  <c r="O114" i="9"/>
  <c r="H231" i="9"/>
  <c r="N231" i="9" s="1"/>
  <c r="O231" i="9"/>
  <c r="H223" i="9"/>
  <c r="N223" i="9" s="1"/>
  <c r="O223" i="9"/>
  <c r="H403" i="9"/>
  <c r="N403" i="9" s="1"/>
  <c r="O403" i="9"/>
  <c r="H571" i="9"/>
  <c r="N571" i="9" s="1"/>
  <c r="O571" i="9"/>
  <c r="H145" i="9"/>
  <c r="N145" i="9" s="1"/>
  <c r="O145" i="9"/>
  <c r="H57" i="9"/>
  <c r="N57" i="9" s="1"/>
  <c r="O57" i="9"/>
  <c r="H113" i="9"/>
  <c r="N113" i="9" s="1"/>
  <c r="O113" i="9"/>
  <c r="H130" i="9"/>
  <c r="N130" i="9" s="1"/>
  <c r="O130" i="9"/>
  <c r="H398" i="9"/>
  <c r="N398" i="9" s="1"/>
  <c r="O398" i="9"/>
  <c r="H556" i="9"/>
  <c r="N556" i="9" s="1"/>
  <c r="O556" i="9"/>
  <c r="H206" i="9"/>
  <c r="N206" i="9" s="1"/>
  <c r="O206" i="9"/>
  <c r="H107" i="9"/>
  <c r="N107" i="9" s="1"/>
  <c r="O107" i="9"/>
  <c r="H463" i="9"/>
  <c r="N463" i="9" s="1"/>
  <c r="O463" i="9"/>
  <c r="H221" i="9"/>
  <c r="N221" i="9" s="1"/>
  <c r="O221" i="9"/>
  <c r="H486" i="9"/>
  <c r="N486" i="9" s="1"/>
  <c r="O486" i="9"/>
  <c r="H282" i="9"/>
  <c r="N282" i="9" s="1"/>
  <c r="O282" i="9"/>
  <c r="H472" i="9"/>
  <c r="N472" i="9" s="1"/>
  <c r="O472" i="9"/>
  <c r="H247" i="9"/>
  <c r="N247" i="9" s="1"/>
  <c r="O247" i="9"/>
  <c r="H362" i="9"/>
  <c r="N362" i="9" s="1"/>
  <c r="O362" i="9"/>
  <c r="H215" i="9"/>
  <c r="N215" i="9" s="1"/>
  <c r="O215" i="9"/>
  <c r="H483" i="9"/>
  <c r="N483" i="9" s="1"/>
  <c r="O483" i="9"/>
  <c r="H449" i="9"/>
  <c r="N449" i="9" s="1"/>
  <c r="O449" i="9"/>
  <c r="H92" i="9"/>
  <c r="N92" i="9" s="1"/>
  <c r="O92" i="9"/>
  <c r="H98" i="9"/>
  <c r="N98" i="9" s="1"/>
  <c r="O98" i="9"/>
  <c r="H133" i="9"/>
  <c r="N133" i="9" s="1"/>
  <c r="O133" i="9"/>
  <c r="H245" i="9"/>
  <c r="N245" i="9" s="1"/>
  <c r="O245" i="9"/>
  <c r="H452" i="9"/>
  <c r="N452" i="9" s="1"/>
  <c r="O452" i="9"/>
  <c r="H135" i="9"/>
  <c r="N135" i="9" s="1"/>
  <c r="O135" i="9"/>
  <c r="H306" i="9"/>
  <c r="N306" i="9" s="1"/>
  <c r="O306" i="9"/>
  <c r="H21" i="9"/>
  <c r="N21" i="9" s="1"/>
  <c r="O21" i="9"/>
  <c r="H147" i="9"/>
  <c r="N147" i="9" s="1"/>
  <c r="O147" i="9"/>
  <c r="H233" i="9"/>
  <c r="N233" i="9" s="1"/>
  <c r="O233" i="9"/>
  <c r="H185" i="9"/>
  <c r="N185" i="9" s="1"/>
  <c r="O185" i="9"/>
  <c r="H75" i="9"/>
  <c r="N75" i="9" s="1"/>
  <c r="O75" i="9"/>
  <c r="H278" i="9"/>
  <c r="N278" i="9" s="1"/>
  <c r="O278" i="9"/>
  <c r="H158" i="9"/>
  <c r="N158" i="9" s="1"/>
  <c r="O158" i="9"/>
  <c r="H89" i="9"/>
  <c r="N89" i="9" s="1"/>
  <c r="O89" i="9"/>
  <c r="H155" i="9"/>
  <c r="N155" i="9" s="1"/>
  <c r="O155" i="9"/>
  <c r="H142" i="9"/>
  <c r="N142" i="9" s="1"/>
  <c r="O142" i="9"/>
  <c r="H127" i="9"/>
  <c r="N127" i="9" s="1"/>
  <c r="O127" i="9"/>
  <c r="H181" i="9"/>
  <c r="N181" i="9" s="1"/>
  <c r="O181" i="9"/>
  <c r="H542" i="9"/>
  <c r="N542" i="9" s="1"/>
  <c r="O542" i="9"/>
  <c r="H267" i="9"/>
  <c r="N267" i="9" s="1"/>
  <c r="O267" i="9"/>
  <c r="H459" i="9"/>
  <c r="N459" i="9" s="1"/>
  <c r="O459" i="9"/>
  <c r="H246" i="9"/>
  <c r="N246" i="9" s="1"/>
  <c r="O246" i="9"/>
  <c r="H63" i="9"/>
  <c r="N63" i="9" s="1"/>
  <c r="O63" i="9"/>
  <c r="H465" i="9"/>
  <c r="N465" i="9" s="1"/>
  <c r="O465" i="9"/>
  <c r="H146" i="9"/>
  <c r="N146" i="9" s="1"/>
  <c r="O146" i="9"/>
  <c r="H32" i="9"/>
  <c r="N32" i="9" s="1"/>
  <c r="O32" i="9"/>
  <c r="H411" i="9"/>
  <c r="N411" i="9" s="1"/>
  <c r="O411" i="9"/>
  <c r="H154" i="9"/>
  <c r="N154" i="9" s="1"/>
  <c r="O154" i="9"/>
  <c r="H263" i="9"/>
  <c r="N263" i="9" s="1"/>
  <c r="O263" i="9"/>
  <c r="H184" i="9"/>
  <c r="N184" i="9" s="1"/>
  <c r="O184" i="9"/>
  <c r="H219" i="9"/>
  <c r="N219" i="9" s="1"/>
  <c r="O219" i="9"/>
  <c r="H161" i="9"/>
  <c r="N161" i="9" s="1"/>
  <c r="O161" i="9"/>
  <c r="H332" i="9"/>
  <c r="N332" i="9" s="1"/>
  <c r="O332" i="9"/>
  <c r="H557" i="9"/>
  <c r="N557" i="9" s="1"/>
  <c r="O557" i="9"/>
  <c r="H120" i="9"/>
  <c r="N120" i="9" s="1"/>
  <c r="O120" i="9"/>
  <c r="H119" i="9"/>
  <c r="N119" i="9" s="1"/>
  <c r="O119" i="9"/>
  <c r="H116" i="9"/>
  <c r="N116" i="9" s="1"/>
  <c r="O116" i="9"/>
  <c r="H479" i="9"/>
  <c r="N479" i="9" s="1"/>
  <c r="O479" i="9"/>
  <c r="H385" i="9"/>
  <c r="N385" i="9" s="1"/>
  <c r="O385" i="9"/>
  <c r="H189" i="9"/>
  <c r="N189" i="9" s="1"/>
  <c r="O189" i="9"/>
  <c r="H93" i="9"/>
  <c r="N93" i="9" s="1"/>
  <c r="O93" i="9"/>
  <c r="H194" i="9"/>
  <c r="N194" i="9" s="1"/>
  <c r="O194" i="9"/>
  <c r="H260" i="9"/>
  <c r="N260" i="9" s="1"/>
  <c r="O260" i="9"/>
  <c r="H416" i="9"/>
  <c r="N416" i="9" s="1"/>
  <c r="O416" i="9"/>
  <c r="H108" i="9"/>
  <c r="N108" i="9" s="1"/>
  <c r="O108" i="9"/>
  <c r="H526" i="9"/>
  <c r="N526" i="9" s="1"/>
  <c r="O526" i="9"/>
  <c r="H338" i="9"/>
  <c r="N338" i="9" s="1"/>
  <c r="O338" i="9"/>
  <c r="H73" i="9"/>
  <c r="N73" i="9" s="1"/>
  <c r="O73" i="9"/>
  <c r="H303" i="9"/>
  <c r="N303" i="9" s="1"/>
  <c r="O303" i="9"/>
  <c r="H273" i="9"/>
  <c r="N273" i="9" s="1"/>
  <c r="O273" i="9"/>
  <c r="H39" i="9"/>
  <c r="N39" i="9" s="1"/>
  <c r="O39" i="9"/>
  <c r="H510" i="9"/>
  <c r="N510" i="9" s="1"/>
  <c r="O510" i="9"/>
  <c r="H549" i="9"/>
  <c r="N549" i="9" s="1"/>
  <c r="O549" i="9"/>
  <c r="H484" i="9"/>
  <c r="N484" i="9" s="1"/>
  <c r="O484" i="9"/>
  <c r="H524" i="9"/>
  <c r="N524" i="9" s="1"/>
  <c r="O524" i="9"/>
  <c r="H545" i="9"/>
  <c r="N545" i="9" s="1"/>
  <c r="O545" i="9"/>
  <c r="H82" i="9"/>
  <c r="N82" i="9" s="1"/>
  <c r="O82" i="9"/>
  <c r="H395" i="9"/>
  <c r="N395" i="9" s="1"/>
  <c r="O395" i="9"/>
  <c r="H61" i="9"/>
  <c r="N61" i="9" s="1"/>
  <c r="O61" i="9"/>
  <c r="H81" i="9"/>
  <c r="N81" i="9" s="1"/>
  <c r="O81" i="9"/>
  <c r="H527" i="9"/>
  <c r="N527" i="9" s="1"/>
  <c r="O527" i="9"/>
  <c r="H450" i="9"/>
  <c r="N450" i="9" s="1"/>
  <c r="O450" i="9"/>
  <c r="H99" i="9"/>
  <c r="N99" i="9" s="1"/>
  <c r="O99" i="9"/>
  <c r="H253" i="9"/>
  <c r="N253" i="9" s="1"/>
  <c r="O253" i="9"/>
  <c r="H336" i="9"/>
  <c r="N336" i="9" s="1"/>
  <c r="O336" i="9"/>
  <c r="H129" i="9"/>
  <c r="N129" i="9" s="1"/>
  <c r="O129" i="9"/>
  <c r="H212" i="9"/>
  <c r="N212" i="9" s="1"/>
  <c r="O212" i="9"/>
  <c r="H333" i="9"/>
  <c r="N333" i="9" s="1"/>
  <c r="O333" i="9"/>
  <c r="H301" i="9"/>
  <c r="N301" i="9" s="1"/>
  <c r="O301" i="9"/>
  <c r="H307" i="9"/>
  <c r="N307" i="9" s="1"/>
  <c r="O307" i="9"/>
  <c r="H71" i="9"/>
  <c r="N71" i="9" s="1"/>
  <c r="O71" i="9"/>
  <c r="H565" i="9"/>
  <c r="N565" i="9" s="1"/>
  <c r="O565" i="9"/>
  <c r="H279" i="9"/>
  <c r="N279" i="9" s="1"/>
  <c r="O279" i="9"/>
  <c r="H44" i="9"/>
  <c r="N44" i="9" s="1"/>
  <c r="O44" i="9"/>
  <c r="H29" i="9"/>
  <c r="N29" i="9" s="1"/>
  <c r="O29" i="9"/>
  <c r="H258" i="9"/>
  <c r="N258" i="9" s="1"/>
  <c r="O258" i="9"/>
  <c r="H360" i="9"/>
  <c r="N360" i="9" s="1"/>
  <c r="O360" i="9"/>
  <c r="H480" i="9"/>
  <c r="N480" i="9" s="1"/>
  <c r="O480" i="9"/>
  <c r="H370" i="9"/>
  <c r="N370" i="9" s="1"/>
  <c r="O370" i="9"/>
  <c r="H291" i="9"/>
  <c r="N291" i="9" s="1"/>
  <c r="O291" i="9"/>
  <c r="H242" i="9"/>
  <c r="N242" i="9" s="1"/>
  <c r="O242" i="9"/>
  <c r="H85" i="9"/>
  <c r="N85" i="9" s="1"/>
  <c r="O85" i="9"/>
  <c r="H191" i="9"/>
  <c r="N191" i="9" s="1"/>
  <c r="O191" i="9"/>
  <c r="H269" i="9"/>
  <c r="N269" i="9" s="1"/>
  <c r="O269" i="9"/>
  <c r="H315" i="9"/>
  <c r="N315" i="9" s="1"/>
  <c r="O315" i="9"/>
  <c r="H166" i="9"/>
  <c r="N166" i="9" s="1"/>
  <c r="O166" i="9"/>
  <c r="H207" i="9"/>
  <c r="N207" i="9" s="1"/>
  <c r="O207" i="9"/>
  <c r="H361" i="9"/>
  <c r="N361" i="9" s="1"/>
  <c r="O361" i="9"/>
  <c r="H405" i="9"/>
  <c r="N405" i="9" s="1"/>
  <c r="O405" i="9"/>
  <c r="H423" i="9"/>
  <c r="N423" i="9" s="1"/>
  <c r="O423" i="9"/>
  <c r="H436" i="9"/>
  <c r="N436" i="9" s="1"/>
  <c r="O436" i="9"/>
  <c r="H391" i="9"/>
  <c r="N391" i="9" s="1"/>
  <c r="O391" i="9"/>
  <c r="H492" i="9"/>
  <c r="N492" i="9" s="1"/>
  <c r="O492" i="9"/>
  <c r="H481" i="9"/>
  <c r="N481" i="9" s="1"/>
  <c r="O481" i="9"/>
  <c r="H88" i="9"/>
  <c r="N88" i="9" s="1"/>
  <c r="O88" i="9"/>
  <c r="H325" i="9"/>
  <c r="N325" i="9" s="1"/>
  <c r="O325" i="9"/>
  <c r="H316" i="9"/>
  <c r="N316" i="9" s="1"/>
  <c r="O316" i="9"/>
  <c r="H298" i="9" l="1"/>
  <c r="N298" i="9" s="1"/>
  <c r="O298" i="9"/>
  <c r="H295" i="9"/>
  <c r="N295" i="9" s="1"/>
  <c r="O295" i="9"/>
  <c r="H331" i="9"/>
  <c r="N331" i="9" s="1"/>
  <c r="O331" i="9"/>
  <c r="H173" i="9"/>
  <c r="N173" i="9" s="1"/>
  <c r="O173" i="9"/>
  <c r="H150" i="9"/>
  <c r="N150" i="9" s="1"/>
  <c r="O150" i="9"/>
  <c r="H67" i="9"/>
  <c r="N67" i="9" s="1"/>
  <c r="O67" i="9"/>
  <c r="H377" i="9"/>
  <c r="N377" i="9" s="1"/>
  <c r="O377" i="9"/>
  <c r="H494" i="9"/>
  <c r="N494" i="9" s="1"/>
  <c r="O494" i="9"/>
  <c r="H139" i="9"/>
  <c r="N139" i="9" s="1"/>
  <c r="O139" i="9"/>
  <c r="N578" i="9" l="1"/>
</calcChain>
</file>

<file path=xl/sharedStrings.xml><?xml version="1.0" encoding="utf-8"?>
<sst xmlns="http://schemas.openxmlformats.org/spreadsheetml/2006/main" count="4854" uniqueCount="1067">
  <si>
    <t>OBSERVATIONS</t>
  </si>
  <si>
    <t>Articles</t>
  </si>
  <si>
    <t>Références</t>
  </si>
  <si>
    <t>Stocks</t>
  </si>
  <si>
    <t>Référence</t>
  </si>
  <si>
    <t>Date d'entrée / sortie</t>
  </si>
  <si>
    <t>Article</t>
  </si>
  <si>
    <t>Nombre d'articles
entrés</t>
  </si>
  <si>
    <t>Nombre
d'articles
sortis</t>
  </si>
  <si>
    <t>Quantité
Sortie</t>
  </si>
  <si>
    <t>Référence
Article</t>
  </si>
  <si>
    <t>Quantité
Entrée</t>
  </si>
  <si>
    <t>Observations</t>
  </si>
  <si>
    <t>N°</t>
  </si>
  <si>
    <t>Stock total</t>
  </si>
  <si>
    <r>
      <t xml:space="preserve">Désignation de l'article </t>
    </r>
    <r>
      <rPr>
        <b/>
        <sz val="12"/>
        <color rgb="FFC00000"/>
        <rFont val="Calibri"/>
        <family val="2"/>
        <scheme val="minor"/>
      </rPr>
      <t>N</t>
    </r>
    <r>
      <rPr>
        <b/>
        <sz val="11"/>
        <color rgb="FFC00000"/>
        <rFont val="Calibri"/>
        <family val="2"/>
        <scheme val="minor"/>
      </rPr>
      <t xml:space="preserve">E RIEN INSCRIRE CI-DESSOUS           </t>
    </r>
    <r>
      <rPr>
        <b/>
        <sz val="11"/>
        <color rgb="FFC00000"/>
        <rFont val="Calibri"/>
        <family val="2"/>
      </rPr>
      <t>↓↓↓</t>
    </r>
  </si>
  <si>
    <t>M5051-0</t>
  </si>
  <si>
    <t>M1044-0</t>
  </si>
  <si>
    <t>M1043-0</t>
  </si>
  <si>
    <t>Rondelles de plomb diam 21 ext 7,9 int</t>
  </si>
  <si>
    <t>PEINTURE GRAPHITEE INDESTRUCTIBLE PAINT LTD</t>
  </si>
  <si>
    <t>Eprouvette aube OGV-7</t>
  </si>
  <si>
    <t>Papier Abrasif 734 P80</t>
  </si>
  <si>
    <t>Filet tubulaire de protection rouge</t>
  </si>
  <si>
    <t>Filet tubulaire de protection orange</t>
  </si>
  <si>
    <t>Feuille absorbante tous liquide simple épaisseur 40*50cm</t>
  </si>
  <si>
    <t>PIERRE CARREE 9011 16 X 150</t>
  </si>
  <si>
    <t>Couplant og1 en flacon de 250ml code 0148415</t>
  </si>
  <si>
    <t>ABRA ROUE DE POLISSAGE</t>
  </si>
  <si>
    <t>ABRA ROUE DE POLISSAGE S/TIGE JOKE 0547018 DIA30*20 TIGE DIA3*40MM</t>
  </si>
  <si>
    <t>Abra scotch brite roue ebavurage 8 inch qualité 7s-f dia200-203x25x76mm</t>
  </si>
  <si>
    <t>Abra norten-norax u254 bande grain qualité x100 50*6000mmm</t>
  </si>
  <si>
    <t>FRAISE LIME OGIVE HEMI D005,00</t>
  </si>
  <si>
    <t>Abra pierre india rect med B8 50*25*200</t>
  </si>
  <si>
    <t>Abra pierre india rect fine B8 50*25*200</t>
  </si>
  <si>
    <t>Scalpel grafix 23111-54 pour lames N°10 et 424</t>
  </si>
  <si>
    <t>Om tige torx plus T15ip</t>
  </si>
  <si>
    <t>Abra plateau de ponçage dynabrade d76</t>
  </si>
  <si>
    <t>Om jeu de clés males long à tete sph an poucs ref facom 835h,jp13u</t>
  </si>
  <si>
    <t>Epi tete 6865 film de protection visiere ref 3M 6865</t>
  </si>
  <si>
    <t>Lame de scapel inox n°10 bte de 100</t>
  </si>
  <si>
    <t>OM Boite a outils "STANLEY" 406*184*215 mm - Réf 1-92-766</t>
  </si>
  <si>
    <t>Gants Kevlar</t>
  </si>
  <si>
    <t>Gants bouclette / 100°</t>
  </si>
  <si>
    <t>Emb bande de garantie en rouleau pp ecolo 50mm*180m ref raja at50lbg</t>
  </si>
  <si>
    <t>Etiquettes tracabilite prisma/idea</t>
  </si>
  <si>
    <t>Odessa 1804 Femme T40</t>
  </si>
  <si>
    <t>Odessa 5804 Homme T46</t>
  </si>
  <si>
    <t>Odessa 5804 Homme T41</t>
  </si>
  <si>
    <t>Odessa 5804 Homme T42</t>
  </si>
  <si>
    <t>Odessa 5804 Homme T43</t>
  </si>
  <si>
    <t>Odessa 5804 Homme T44</t>
  </si>
  <si>
    <t>Odessa 5804 Homme T45</t>
  </si>
  <si>
    <t>Nitrile Powder Free XL9-10</t>
  </si>
  <si>
    <t>Nitrile Powder Free L8-9</t>
  </si>
  <si>
    <t>Nitrile Powder Free M7-8</t>
  </si>
  <si>
    <t>Nitrile Powder Free S6-7</t>
  </si>
  <si>
    <t>ABRA SUPPORT POUR CAPUCHON LUKAS A250001013</t>
  </si>
  <si>
    <t>ABRA SUPPORT POUR CAPUCHON LUKAS A250000713</t>
  </si>
  <si>
    <t>ABRA SUPPORT POUR CAPUCHON LUKAS A250000513</t>
  </si>
  <si>
    <t>Abra disque autogrip abranet</t>
  </si>
  <si>
    <t>Lunette MIRA</t>
  </si>
  <si>
    <t>EPI demi masque 3M serie 6200 moyen A2 P3</t>
  </si>
  <si>
    <t>Découpe plomb 3m420 14 x 7 de rayon</t>
  </si>
  <si>
    <t>SACHET SOUFFLET CRAFT 16*30*10CM (COLIS DE 1000)</t>
  </si>
  <si>
    <t>adhesif tesa kraft 4313</t>
  </si>
  <si>
    <t>Epi blouse jetable</t>
  </si>
  <si>
    <t>Abra papier abrasif p240 114MMx25M finixa SPFA 0240</t>
  </si>
  <si>
    <t>Fraise a chf A90°d004.30</t>
  </si>
  <si>
    <t>Rouleau de feuillard noir</t>
  </si>
  <si>
    <t>abra plateau poncage triang auto-aggripant</t>
  </si>
  <si>
    <t>SHOWA T10</t>
  </si>
  <si>
    <t>SHOWA T9</t>
  </si>
  <si>
    <t>SHOWA T8</t>
  </si>
  <si>
    <t>SHOWA T7</t>
  </si>
  <si>
    <t>SHOWA T6</t>
  </si>
  <si>
    <t>EH-608</t>
  </si>
  <si>
    <t>EH-606</t>
  </si>
  <si>
    <t>EH-605</t>
  </si>
  <si>
    <t>EH-604</t>
  </si>
  <si>
    <t>Ultrane 551 T10</t>
  </si>
  <si>
    <t>Ultrane 551 T09</t>
  </si>
  <si>
    <t>Ultrane 551 T08</t>
  </si>
  <si>
    <t>Ultrane 551 T07</t>
  </si>
  <si>
    <t>Ultrane 551 T06</t>
  </si>
  <si>
    <t>Wypall Rouleau de 500 feuilles</t>
  </si>
  <si>
    <t>HU dégripant pénétrant WD40 400ml</t>
  </si>
  <si>
    <t>Adhésif masquage lisse 80°C 50MX50MM UC24</t>
  </si>
  <si>
    <t>Uvex Whisper +</t>
  </si>
  <si>
    <t>TZe-731</t>
  </si>
  <si>
    <t>TZe-651</t>
  </si>
  <si>
    <t>TZe-251</t>
  </si>
  <si>
    <t>Rouge 9XL</t>
  </si>
  <si>
    <t>Latex Powered X9-10</t>
  </si>
  <si>
    <t>Orange 6S</t>
  </si>
  <si>
    <t>Vert 7M</t>
  </si>
  <si>
    <t>Latex Powered M7-8</t>
  </si>
  <si>
    <t>Bleu 8L</t>
  </si>
  <si>
    <t>Latex Powered L8-9</t>
  </si>
  <si>
    <t>RGT 888 T10</t>
  </si>
  <si>
    <t>RGT 888 T09</t>
  </si>
  <si>
    <t>RGT 888 T08</t>
  </si>
  <si>
    <t>RGT 888 T07</t>
  </si>
  <si>
    <t>Disque de ponçage vert 307D diam 75 P80</t>
  </si>
  <si>
    <t>RONDELLE CUIVRE RECUITE Diametre 10,2 x 16 x 2</t>
  </si>
  <si>
    <t>RONDELLE CUIVRE RECUITE Diametre 8,2 x 13 x 2</t>
  </si>
  <si>
    <t>RONDELLE CUIVRE RECUITE Diametre 6,2 x 10 x 1,5</t>
  </si>
  <si>
    <t>RONDELLE CUIVRE RECUITE Diametre 5,2 x 8,5 x 1,5</t>
  </si>
  <si>
    <t>Manchon abrasif double A240000810150</t>
  </si>
  <si>
    <t>Combinaison anti-acide TXXL</t>
  </si>
  <si>
    <t>Combinaison anti-acide TXL</t>
  </si>
  <si>
    <t>Combinaison anti-acide TL</t>
  </si>
  <si>
    <t xml:space="preserve">Crème de protection pour les mains </t>
  </si>
  <si>
    <t>Eprouvette NC00368 - Type N1-SS PLANEITE 0003 DURETE 73-74,5</t>
  </si>
  <si>
    <t>Tube transparent</t>
  </si>
  <si>
    <t>Papier Abrasif PS11C P400</t>
  </si>
  <si>
    <t>Papier Abrasif PS11C P180 Carbure Silicium</t>
  </si>
  <si>
    <t>Papier Abrasif PS11C P150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</si>
  <si>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</si>
  <si>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</si>
  <si>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</si>
  <si>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</si>
  <si>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Gant Power Fit Clean end.pu UE 10 T10</t>
  </si>
  <si>
    <t>ABRA ROUE SCOTCH BUL S/TIGE PNL4020 6 A 180</t>
  </si>
  <si>
    <t>Abra pince CHC 1-6 90416 58210816</t>
  </si>
  <si>
    <t>Etiquette ZEBRA 102,6x152MM carton de 12</t>
  </si>
  <si>
    <t>Filtre peinture 125µ bleu</t>
  </si>
  <si>
    <t>Ramette papier A4 Saumon</t>
  </si>
  <si>
    <t>Ramette papier A4 Bleu</t>
  </si>
  <si>
    <t>Ramette papier A4 Jaune</t>
  </si>
  <si>
    <t>Ramette papier A4 Rouge</t>
  </si>
  <si>
    <t>Pastilles plomb 105°C diam 13,5</t>
  </si>
  <si>
    <t>Pastilles plomb 105°C diam 20,6</t>
  </si>
  <si>
    <t>Pastilles plomb 105°C diam 17,4</t>
  </si>
  <si>
    <t>Pastilles plomb 105°C diam 15,9</t>
  </si>
  <si>
    <t>Pastilles plomb 105°C diam 14,3</t>
  </si>
  <si>
    <t>Bande abrasive 20x2500 180</t>
  </si>
  <si>
    <t>Papier absorbant blanc 1000S</t>
  </si>
  <si>
    <t>Rouleau de feuillard bleu</t>
  </si>
  <si>
    <t>Couvercle Pot plastique multimix 2240ML</t>
  </si>
  <si>
    <t>Couvercle pour pot plastique multimix 750ml</t>
  </si>
  <si>
    <t>Pot plastique multimix 750ML</t>
  </si>
  <si>
    <t>Pot plastique multimix 2240ML</t>
  </si>
  <si>
    <t>Colle 406</t>
  </si>
  <si>
    <t>Meule abrasive série 1000 1-7SF 6 x 1 x 1</t>
  </si>
  <si>
    <t>Mandrin 1-8mm 4002</t>
  </si>
  <si>
    <t>Lame d'ébavurage ref 10041</t>
  </si>
  <si>
    <t>Lame d'ébavurage triangulaire réversible 10-778</t>
  </si>
  <si>
    <t>Gratoir ajustable ref 10361  (lame 10-778)</t>
  </si>
  <si>
    <t>Ebavureur a lame ref 10104</t>
  </si>
  <si>
    <t>SACHET KRAFT BLANC 15X23 KB15 ( COLIS DE 500)</t>
  </si>
  <si>
    <t>Emb agrafe cuivrées 32x15mm</t>
  </si>
  <si>
    <t>Rouleau bache transparente 75 m² 50µ 854255</t>
  </si>
  <si>
    <t>Sac noir 100l 5060</t>
  </si>
  <si>
    <t>Pelle Ménage 845522</t>
  </si>
  <si>
    <t>Manche a balai embout vis 845205</t>
  </si>
  <si>
    <t>Balai droit coco 29 cm Coco 29cm DV 845183</t>
  </si>
  <si>
    <t>HYG balai industriel</t>
  </si>
  <si>
    <t>Tourne a gauche M4-12</t>
  </si>
  <si>
    <t>Tourne a gauche M1-M10 828229</t>
  </si>
  <si>
    <t>Adhésif masquage lisse 80°C 50MX19MM UC48</t>
  </si>
  <si>
    <t>SACHET GARDAC VALENO 450 500 X 800 MM - 1 CARTON DE 230</t>
  </si>
  <si>
    <t>Rajalabel ES4 Blanc</t>
  </si>
  <si>
    <t>Fraise orbital D004,40 EDM Service OFCSD10044155</t>
  </si>
  <si>
    <t>Fraise orbital D002,70 EDM Service OFCSD10027076</t>
  </si>
  <si>
    <t>Combinaison taille XL</t>
  </si>
  <si>
    <t>Combinaison taille L</t>
  </si>
  <si>
    <t>Meule abrasive ref CF-FB 200 x 50 x 6</t>
  </si>
  <si>
    <t>Recharge tampon noir ER17</t>
  </si>
  <si>
    <t>Recharge tampon blanc ER17</t>
  </si>
  <si>
    <t>Rouleau etiquette 310126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</si>
  <si>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</si>
  <si>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</si>
  <si>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</si>
  <si>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</si>
  <si>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</si>
  <si>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</si>
  <si>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</si>
  <si>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</si>
  <si>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</si>
  <si>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</si>
  <si>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10,5</t>
  </si>
  <si>
    <t>Bouchons BS blanc 14,3 x 19,1 x 25,4</t>
  </si>
  <si>
    <t>Goupillon BC180SiC BC 51mm</t>
  </si>
  <si>
    <t>Goupillon BC15818 BC 41mm</t>
  </si>
  <si>
    <t>ABRA ROUE ABRASIF DIAM 200</t>
  </si>
  <si>
    <t>Scotch brite GP-RL GPSM 125 mm x 10 m</t>
  </si>
  <si>
    <t>Goupillon 81AY2M320SC</t>
  </si>
  <si>
    <t>Bouchons EPDM noirs 14,3 x 19,1 x 25,4</t>
  </si>
  <si>
    <t>Bouchons EPDM noirs 12,7 x 16,7 x 25,4</t>
  </si>
  <si>
    <t>BMC 25AY600AO</t>
  </si>
  <si>
    <t>BMC 25AY500SC</t>
  </si>
  <si>
    <t>BMC 25AY320SC</t>
  </si>
  <si>
    <t>EPI TETE FILTRE ABEK2P 36099</t>
  </si>
  <si>
    <t>Fraise a lamelles A62001040156150</t>
  </si>
  <si>
    <t>Disque abrasif fixation automatique A3375038002</t>
  </si>
  <si>
    <t>Support disque d'abrasion A33600500026</t>
  </si>
  <si>
    <t>Support disque d'abrasion A33600380026</t>
  </si>
  <si>
    <t>Disque abrasif fixation automatique A3375050002</t>
  </si>
  <si>
    <t>Tige support abrasif</t>
  </si>
  <si>
    <t>Support disque d'abrasion A250303030001</t>
  </si>
  <si>
    <t>Support fendu de manchon A2501008103 Diam 8</t>
  </si>
  <si>
    <t>Manchon abrasif double A240401025150</t>
  </si>
  <si>
    <t>Manchon abrasif double A240401025080</t>
  </si>
  <si>
    <t>Rouleau abrasif et support A240300625150</t>
  </si>
  <si>
    <t>Rouleau abrasif et support A240401025080</t>
  </si>
  <si>
    <t>Manchon abrasif double A2400001530120</t>
  </si>
  <si>
    <t>Manchon abrasif double A240001020320</t>
  </si>
  <si>
    <t>Manchon abrasif double A240001020240</t>
  </si>
  <si>
    <t>Manchon abrasif double A240001020080</t>
  </si>
  <si>
    <t>Manchon abrasif double A240001010080</t>
  </si>
  <si>
    <t>Disque autocollant A2305030120</t>
  </si>
  <si>
    <t>Disque autocollant A2305030080</t>
  </si>
  <si>
    <t>Disque autocollant A2305018120</t>
  </si>
  <si>
    <t>Disque autocollant A2305018080</t>
  </si>
  <si>
    <t>Disque autocollant A2300075120</t>
  </si>
  <si>
    <t>Disque autocollant A2300030080</t>
  </si>
  <si>
    <t>Disque autocollant A2300030240</t>
  </si>
  <si>
    <t>Disque autocollant A2300018120</t>
  </si>
  <si>
    <t>Disque autocollant A2300018080</t>
  </si>
  <si>
    <t>Fraise a lamelles A2200050156120</t>
  </si>
  <si>
    <t>Fraise a lamelles A2200030156150</t>
  </si>
  <si>
    <t>Fraise a lamelles A2200030103240</t>
  </si>
  <si>
    <t>Fraise a lamelles A2200030103120</t>
  </si>
  <si>
    <t>Fraise a lamelles A2200025103150</t>
  </si>
  <si>
    <t>Fraise a lamelles A2200015153150</t>
  </si>
  <si>
    <t>Fraise a lamelles A2200015153120</t>
  </si>
  <si>
    <t>Fraise a lamelles A2200010103080</t>
  </si>
  <si>
    <t>Fraise a lamelles A2200020103120</t>
  </si>
  <si>
    <t>abra roue lamelle scotch brite</t>
  </si>
  <si>
    <t>Novofil NHS 9906 015 053</t>
  </si>
  <si>
    <t>Mètre ruban 2m 706134</t>
  </si>
  <si>
    <t>Pile Panasonic CR1620 3V platte</t>
  </si>
  <si>
    <t>Clé male hexagonale 83SH 2,5 ref 0139x83SH2.5</t>
  </si>
  <si>
    <t>Lampe stylo 836</t>
  </si>
  <si>
    <t>Miroir d'inspection</t>
  </si>
  <si>
    <t>Om tournevis torx T10</t>
  </si>
  <si>
    <t>Meule abrasive série 1000 1-6SF 8 x 1 x 3</t>
  </si>
  <si>
    <t>Sachet plastique 80 x 120</t>
  </si>
  <si>
    <t>Sachet plastique 23 x 32</t>
  </si>
  <si>
    <t>Sachet plastique 60x80</t>
  </si>
  <si>
    <t>Reglet 150mm x 13mm</t>
  </si>
  <si>
    <t>Pile Energizer LR03 1,5V</t>
  </si>
  <si>
    <t>Pile Energizer LR6 1,5V</t>
  </si>
  <si>
    <t>Pile RS alkaline 9V 744-2202</t>
  </si>
  <si>
    <t>Bande abrasive LS312JF 20 x 2500 P180</t>
  </si>
  <si>
    <t>Roue a lamelle  15x15x3 F1515/3 A 180</t>
  </si>
  <si>
    <t>Pile RS SR44 1,5V</t>
  </si>
  <si>
    <t>Disque autocollant A230 3</t>
  </si>
  <si>
    <t>Disque autocollant A2300030150</t>
  </si>
  <si>
    <t>Disque autocollant A2300030120</t>
  </si>
  <si>
    <t>Disque autocollant A2300018240</t>
  </si>
  <si>
    <t>Disque autocollant A2300018180</t>
  </si>
  <si>
    <t>Disque autocollant A2300018150</t>
  </si>
  <si>
    <t>Rapide coupe spray 70-03 400ml</t>
  </si>
  <si>
    <t xml:space="preserve">abra meuleuse NSK cable 588089 vert </t>
  </si>
  <si>
    <t>abra meuleuse NSK cable 588088 bleu</t>
  </si>
  <si>
    <t>Abra meuleuse nsk ir-310</t>
  </si>
  <si>
    <t>abra meuleuse NSK KC-300 45°</t>
  </si>
  <si>
    <t>IH - 300 embout pour outil rotatif tete droite</t>
  </si>
  <si>
    <t>Surfzyme HD 2 (bidon de 20 litres)</t>
  </si>
  <si>
    <t>Lime aiguille 160 mm 847 769</t>
  </si>
  <si>
    <t>Massette sans rebond embout 40mm</t>
  </si>
  <si>
    <t>Plateau disque sup dynabrade</t>
  </si>
  <si>
    <t>hyg bidon avec pulverisateur</t>
  </si>
  <si>
    <t>Meule sur tige 4811914</t>
  </si>
  <si>
    <t>Meule sur tige 4811014</t>
  </si>
  <si>
    <t>Meule sur tige 4810914</t>
  </si>
  <si>
    <t>Meule sur tige 4810714</t>
  </si>
  <si>
    <t>Meule sur tige 4810514</t>
  </si>
  <si>
    <t>Meule sur tige 4810414</t>
  </si>
  <si>
    <t>Disque abrasif autocollant diam 48 G150</t>
  </si>
  <si>
    <t>Manchon abrasif double 47556</t>
  </si>
  <si>
    <t>Manchon abrasif double 47555</t>
  </si>
  <si>
    <t>Manchon abrasif double 47546</t>
  </si>
  <si>
    <t>Manchon abrasif double 47545</t>
  </si>
  <si>
    <t>OM CUTTER MATOR GAUCHER</t>
  </si>
  <si>
    <t>OM CUTTER MATOR DROITIER</t>
  </si>
  <si>
    <t>OM LAME TRAPEZE MARTOR ALLFIT</t>
  </si>
  <si>
    <t>LAME INDUSTRIELLE N.92 4584*92.66</t>
  </si>
  <si>
    <t>CUTTER SECUPRO MARTEGO Ref :  4584*122001.02</t>
  </si>
  <si>
    <t>Pile Panasonic CR2 3V lithium</t>
  </si>
  <si>
    <t>Pile Panasonic CR2032 3V platte</t>
  </si>
  <si>
    <t>Pile Panasonic CR2450 3V platte</t>
  </si>
  <si>
    <t>Abra brique a polir verte PFERD PP1VPFE</t>
  </si>
  <si>
    <t>Protection Respiratoire 4279 FFABEK1P3D idea pienture</t>
  </si>
  <si>
    <t>Protection Respiratoire 4255 FFA2P3D</t>
  </si>
  <si>
    <t>Scotch Mécafi</t>
  </si>
  <si>
    <t>EPI TETE MASQUE 3M6800</t>
  </si>
  <si>
    <t>Ruban adhésif plomb 50,8mm</t>
  </si>
  <si>
    <t>Ruban adhésif plomb 100mm</t>
  </si>
  <si>
    <t>Bracelet caoutchouc élastique 100x8  (sachet 1kg)</t>
  </si>
  <si>
    <t>Rouleau d'abrasif 38 x 25 ref 62881 P400</t>
  </si>
  <si>
    <t>Rouleau d'abrasif 38 x 25 ref 62879 P240</t>
  </si>
  <si>
    <t>Rouleau d'abrasif 38 x 25 ref 62877 P180</t>
  </si>
  <si>
    <t>Rouleau d'abrasif 38 x 25 ref 62876 P150</t>
  </si>
  <si>
    <t>Disque de ponçage vert 307D diam 85 P80</t>
  </si>
  <si>
    <t>film pe gaufre blanc 20 micron</t>
  </si>
  <si>
    <t>Roue a lamelles F1015/3A180</t>
  </si>
  <si>
    <t>Bande de toile abrasive Siaron 2800 ref 0476.4777.0400 50 x 2500 P400</t>
  </si>
  <si>
    <t>Bande de toile abrasive ref 0476.4777.0120 50 x 2500 P120</t>
  </si>
  <si>
    <t>Casque Peltor Optime 2</t>
  </si>
  <si>
    <t>Etiquette Beige 80 x 38 mm avec œillet ref ETIC38</t>
  </si>
  <si>
    <t>Etiquette AM 80 x 38 mm dérogation</t>
  </si>
  <si>
    <t>Etiquette Rouge 80 x 38 mm</t>
  </si>
  <si>
    <t>fraise lime com D003.00/365544</t>
  </si>
  <si>
    <t>Scotch papier orange 2525</t>
  </si>
  <si>
    <t>Fraise lime Ogive D003.00 ref 365491/23703</t>
  </si>
  <si>
    <t>fraise lime SPH D005.00/365788</t>
  </si>
  <si>
    <t>Fraise lime SPH D004.00 ref 365698/22840</t>
  </si>
  <si>
    <t>fraise lime sph D006.30 /365463</t>
  </si>
  <si>
    <t>Fraise Lime 365461/22803</t>
  </si>
  <si>
    <t>Pile Energizer LR20 1,5V</t>
  </si>
  <si>
    <t>Tampon pour disque de ponçage 20350 76,2 x 12,7 Hookit</t>
  </si>
  <si>
    <t>Pile Saft LS14250 3,6V</t>
  </si>
  <si>
    <t>PEINTURE PRIAM PCE 215</t>
  </si>
  <si>
    <t>PEINTURE PRIAM PCE 215 GRIS RAL. 7001</t>
  </si>
  <si>
    <t>PEINTURE LBY 216 MAT</t>
  </si>
  <si>
    <t>PEINTURE LBY 216 VERT JAUNE 3389 MAT</t>
  </si>
  <si>
    <t>OM PINCE MULTIPRISE STANDARD 170,A25</t>
  </si>
  <si>
    <t>Disque d'abrasion diam 25 G100</t>
  </si>
  <si>
    <t>Disque d'abrasion diam 25 G080</t>
  </si>
  <si>
    <t>Disque d'abrasion 4742511</t>
  </si>
  <si>
    <t>Fraise a lamelles GR150</t>
  </si>
  <si>
    <t>Bande de toile abrasive Siamet 2820 ref 0908.1849.0180 50 x 2500 P180</t>
  </si>
  <si>
    <t>DILUANT REACTIF 6940B</t>
  </si>
  <si>
    <t>DILUANT DL 151</t>
  </si>
  <si>
    <t>Eponge abrasive fine ref 03809</t>
  </si>
  <si>
    <t>Eponge abrasive moyenne ref 03808</t>
  </si>
  <si>
    <t>Maillet buis</t>
  </si>
  <si>
    <t>Filtre rond noir</t>
  </si>
  <si>
    <t>Absorbant attapulgite calcinée 20kg</t>
  </si>
  <si>
    <t>Tampon d'essuyage pour finition</t>
  </si>
  <si>
    <t>Manchon abrasif</t>
  </si>
  <si>
    <t>Porte disque abrasif diam 18</t>
  </si>
  <si>
    <t>Porte disque abrasif diam 10</t>
  </si>
  <si>
    <t>Bracelet caoutchouc élastique 100x3 18BC1003 (sachet 1kg)</t>
  </si>
  <si>
    <t>Scotch papier orange car system</t>
  </si>
  <si>
    <t>Scotch brite WR-RL SVFN 100 mm x 10 m</t>
  </si>
  <si>
    <t>Abra tige de 6 plateau roloc</t>
  </si>
  <si>
    <t>Plateau rotatif moyen dur 0020.0174.01 diam 125mm M14</t>
  </si>
  <si>
    <t>Bande de toile abrasive Siatop 1815 ref 3869.7936.0080 diam 125 P80</t>
  </si>
  <si>
    <t>Pochette porte document RLT05 22 x 16</t>
  </si>
  <si>
    <t>Korfil-E 1083-2</t>
  </si>
  <si>
    <t>Scotch brite CF-RL rouge</t>
  </si>
  <si>
    <t>Goupillon BC7M180AO BC 7mm</t>
  </si>
  <si>
    <t>Goupillon BC8M180AO BC 8mm</t>
  </si>
  <si>
    <t>Goupillon BC64M180AO BC 6,4mm</t>
  </si>
  <si>
    <t>Goupillon BC9M180AO BC 9mm</t>
  </si>
  <si>
    <t>SAC VCI 400X500MM TYPE A CARTON DE 450</t>
  </si>
  <si>
    <t>Brosse a main fil ondulé 787 578</t>
  </si>
  <si>
    <t>Bouchons Oreille Orange</t>
  </si>
  <si>
    <t>Disque abrasif fixation automatique A3375075002</t>
  </si>
  <si>
    <t>Film noir étirable 450 en 20µ bobine de 300m</t>
  </si>
  <si>
    <t>Perchlorethylene</t>
  </si>
  <si>
    <t>petrole desaromatise bidon 5L</t>
  </si>
  <si>
    <t>Lunettes Axcont AXIS</t>
  </si>
  <si>
    <t>Mustang Flex Homme T39</t>
  </si>
  <si>
    <t>Mustang Flex Homme T40</t>
  </si>
  <si>
    <t>Mustang Flex Homme T41</t>
  </si>
  <si>
    <t>Mustang Flex Homme T42</t>
  </si>
  <si>
    <t>Mustang Flex Homme T43</t>
  </si>
  <si>
    <t>Mustang Flex Homme T44</t>
  </si>
  <si>
    <t>Mustang Flex Homme T45</t>
  </si>
  <si>
    <t>Mustang Flex Homme T46</t>
  </si>
  <si>
    <t>Mustang Flex Homme T47</t>
  </si>
  <si>
    <t>Coton-tige</t>
  </si>
  <si>
    <t>Filtre peinture 190µ jaune</t>
  </si>
  <si>
    <t>Roue de polissage 0570968</t>
  </si>
  <si>
    <t>Roue de polissage 0570967</t>
  </si>
  <si>
    <t>Roue de polissage 0570966</t>
  </si>
  <si>
    <t>Protection Respiratoire 5321 M/L</t>
  </si>
  <si>
    <t xml:space="preserve">ADHESIF SOL TESA 50X50 VERT 04651  </t>
  </si>
  <si>
    <t>ADHESIF SOL TESA 50X50 ROUGE 04651</t>
  </si>
  <si>
    <t>ADHESIF SOL TESA 50X50 Bleu 04651</t>
  </si>
  <si>
    <t>ADHESIF SOL TESA 50X50 JAUNE 04651</t>
  </si>
  <si>
    <t>Eponge abrasive super fine ref 03810</t>
  </si>
  <si>
    <t>Fraise lime Ogive D003.00 ref 365501/24203</t>
  </si>
  <si>
    <t>Goupillon BC4M180AO BC 4mm</t>
  </si>
  <si>
    <t>Roue a lamelles F1015/3A120</t>
  </si>
  <si>
    <t>Ruban adhésif bleu 204°C</t>
  </si>
  <si>
    <t>Curtis Flex Homme T39</t>
  </si>
  <si>
    <t>Curtis Flex Homme T40</t>
  </si>
  <si>
    <t>Curtis Flex Homme T41</t>
  </si>
  <si>
    <t>Curtis Flex Homme T42</t>
  </si>
  <si>
    <t>Curtis Flex Homme T43</t>
  </si>
  <si>
    <t>Curtis Flex Homme T44</t>
  </si>
  <si>
    <t>Curtis Flex Homme T45</t>
  </si>
  <si>
    <t>Vitamine haute vert anis T36</t>
  </si>
  <si>
    <t>Vitamine haute vert anis T37</t>
  </si>
  <si>
    <t>Vitamine haute vert anis T38</t>
  </si>
  <si>
    <t>Vitamine haute vert anis T39</t>
  </si>
  <si>
    <t>Vitamine haute vert anis T40</t>
  </si>
  <si>
    <t>Vitamine haute vert anis T41</t>
  </si>
  <si>
    <t>Josia 6804 Femme T37</t>
  </si>
  <si>
    <t>Josia 6804 Femme T38</t>
  </si>
  <si>
    <t>Josia 6804 Femme T39</t>
  </si>
  <si>
    <t>Josia 6804 Femme T40</t>
  </si>
  <si>
    <t>Josia 6804 Femme T41</t>
  </si>
  <si>
    <t>Josia 6804 Femme T42</t>
  </si>
  <si>
    <t>Josia 6804 Femme T43</t>
  </si>
  <si>
    <t>Rouleau d'abrasif 38 x 25 ref 62879 P320</t>
  </si>
  <si>
    <t>Adresse</t>
  </si>
  <si>
    <t>D-N1-A1</t>
  </si>
  <si>
    <t>A-N1-A2</t>
  </si>
  <si>
    <t>G-N2-A3</t>
  </si>
  <si>
    <t>ARMOIRE 1</t>
  </si>
  <si>
    <t>G-N4-A3</t>
  </si>
  <si>
    <t>E-N1-A2</t>
  </si>
  <si>
    <t>B-N3-A2</t>
  </si>
  <si>
    <t>ARMOIRE 1 N1</t>
  </si>
  <si>
    <t>D-N2-A3</t>
  </si>
  <si>
    <t>D-N3-A1</t>
  </si>
  <si>
    <t>IDEA</t>
  </si>
  <si>
    <t>D-N4-A2</t>
  </si>
  <si>
    <t>E-N2-A2</t>
  </si>
  <si>
    <t>C-N1-A2</t>
  </si>
  <si>
    <t>F-N3-A2</t>
  </si>
  <si>
    <t>B-N3-A1</t>
  </si>
  <si>
    <t>C-N2-A2</t>
  </si>
  <si>
    <t>A-N3-A1</t>
  </si>
  <si>
    <t>C-N4-A2</t>
  </si>
  <si>
    <t>C-N4-A1</t>
  </si>
  <si>
    <t>E-N0-A1</t>
  </si>
  <si>
    <t>B-N1-A3</t>
  </si>
  <si>
    <t>G-N0-A1</t>
  </si>
  <si>
    <t>A-N2-A1</t>
  </si>
  <si>
    <t>F-N4-A2</t>
  </si>
  <si>
    <t>B-N1-A1</t>
  </si>
  <si>
    <t>G-N0-A3</t>
  </si>
  <si>
    <t>A-N3-A3</t>
  </si>
  <si>
    <t>A-N3-A2</t>
  </si>
  <si>
    <t>B-N3-A3</t>
  </si>
  <si>
    <t>B-N2-A3</t>
  </si>
  <si>
    <t>SOL</t>
  </si>
  <si>
    <t>A-N2-A3</t>
  </si>
  <si>
    <t>A-N2-A2</t>
  </si>
  <si>
    <t>E-N2-A1</t>
  </si>
  <si>
    <t>D-N2-A1</t>
  </si>
  <si>
    <t>D-N2-A2</t>
  </si>
  <si>
    <t>G-N4-A2</t>
  </si>
  <si>
    <t>E-N3-A1</t>
  </si>
  <si>
    <t>C-N1-A3</t>
  </si>
  <si>
    <t>F-N4-A3</t>
  </si>
  <si>
    <t>C-N4-A3</t>
  </si>
  <si>
    <t>G-N2-A2</t>
  </si>
  <si>
    <t>Coffre</t>
  </si>
  <si>
    <t>G-N0-A2</t>
  </si>
  <si>
    <t>B-N2-A2</t>
  </si>
  <si>
    <t>B-N2-A1</t>
  </si>
  <si>
    <t>F-N2-A3</t>
  </si>
  <si>
    <t>D-N4-A1</t>
  </si>
  <si>
    <t>D-N3-A3</t>
  </si>
  <si>
    <t>G-N3-A2</t>
  </si>
  <si>
    <t>E-N2-A3</t>
  </si>
  <si>
    <t>D-N1-A3</t>
  </si>
  <si>
    <t>D-N3-A2</t>
  </si>
  <si>
    <t>D-N4-A3</t>
  </si>
  <si>
    <t>F-N2-A2</t>
  </si>
  <si>
    <t>C-N3-A2</t>
  </si>
  <si>
    <t>G-N3-A1</t>
  </si>
  <si>
    <t>E-N3-A2</t>
  </si>
  <si>
    <t>F-N1-A3</t>
  </si>
  <si>
    <t>C-N3-A1</t>
  </si>
  <si>
    <t>F-N1-A1</t>
  </si>
  <si>
    <t>E-N3-A3</t>
  </si>
  <si>
    <t>F-N3-A3</t>
  </si>
  <si>
    <t>ARMOIRE 3</t>
  </si>
  <si>
    <t>ARMOIRE 2</t>
  </si>
  <si>
    <t>ARMOIRE 1 N2</t>
  </si>
  <si>
    <t>B-N4-A3</t>
  </si>
  <si>
    <t>B-N4-A2</t>
  </si>
  <si>
    <t>B-N4-A1</t>
  </si>
  <si>
    <t>A-N0-A2</t>
  </si>
  <si>
    <t>A-N0-A3</t>
  </si>
  <si>
    <t>B-N0-A2</t>
  </si>
  <si>
    <t>B-N0-A3</t>
  </si>
  <si>
    <t>Fournisseur</t>
  </si>
  <si>
    <t>Deltech</t>
  </si>
  <si>
    <t>BRM</t>
  </si>
  <si>
    <t>Orexad</t>
  </si>
  <si>
    <t>Raja</t>
  </si>
  <si>
    <t>Olympus</t>
  </si>
  <si>
    <t>FTI</t>
  </si>
  <si>
    <t>Satech SA</t>
  </si>
  <si>
    <t>France sécurité</t>
  </si>
  <si>
    <t>Graph impression</t>
  </si>
  <si>
    <t>France Sécurité</t>
  </si>
  <si>
    <t>cenpac</t>
  </si>
  <si>
    <t>Proust Patrice</t>
  </si>
  <si>
    <t>Cappe-Soredis</t>
  </si>
  <si>
    <t>Buro Service</t>
  </si>
  <si>
    <t>Sonats</t>
  </si>
  <si>
    <t>TAP</t>
  </si>
  <si>
    <t>FIPRO 86</t>
  </si>
  <si>
    <t>ARP France SAS</t>
  </si>
  <si>
    <t>GIRADIN</t>
  </si>
  <si>
    <t>Magafor</t>
  </si>
  <si>
    <t>Acobal</t>
  </si>
  <si>
    <t>EDM Service</t>
  </si>
  <si>
    <t>GPM SARL</t>
  </si>
  <si>
    <t>LYRECO</t>
  </si>
  <si>
    <t>SEDIMAT</t>
  </si>
  <si>
    <t>Lukas</t>
  </si>
  <si>
    <t>Radiospare</t>
  </si>
  <si>
    <t>Cenpac</t>
  </si>
  <si>
    <t>Mecacoupe</t>
  </si>
  <si>
    <t>TTA Lubrifiant</t>
  </si>
  <si>
    <t xml:space="preserve">FTI </t>
  </si>
  <si>
    <t>adhetec</t>
  </si>
  <si>
    <t>Sia</t>
  </si>
  <si>
    <t>BBA Emballage</t>
  </si>
  <si>
    <t>Soficor-Mader</t>
  </si>
  <si>
    <t>Sefi</t>
  </si>
  <si>
    <t>SIA</t>
  </si>
  <si>
    <t>OROSOLV</t>
  </si>
  <si>
    <t>8827 (40)</t>
  </si>
  <si>
    <t>8827 (46)</t>
  </si>
  <si>
    <t>8827 (41)</t>
  </si>
  <si>
    <t>8827 (42)</t>
  </si>
  <si>
    <t>8827 (43)</t>
  </si>
  <si>
    <t>8827 (44)</t>
  </si>
  <si>
    <t>8827 (45)</t>
  </si>
  <si>
    <t>275 (39)</t>
  </si>
  <si>
    <t>275 (40)</t>
  </si>
  <si>
    <t>275 (41)</t>
  </si>
  <si>
    <t>275 (42)</t>
  </si>
  <si>
    <t>275 (43)</t>
  </si>
  <si>
    <t>275 (44)</t>
  </si>
  <si>
    <t>275 (45)</t>
  </si>
  <si>
    <t>275 (46)</t>
  </si>
  <si>
    <t>275 (47)</t>
  </si>
  <si>
    <t>139 (39)</t>
  </si>
  <si>
    <t>139 (40)</t>
  </si>
  <si>
    <t>139 (41)</t>
  </si>
  <si>
    <t>139 (42)</t>
  </si>
  <si>
    <t>139 (43)</t>
  </si>
  <si>
    <t>139 (44)</t>
  </si>
  <si>
    <t>139 (45)</t>
  </si>
  <si>
    <t>137 (37)</t>
  </si>
  <si>
    <t>137 (38)</t>
  </si>
  <si>
    <t>137 (39)</t>
  </si>
  <si>
    <t>137 (40)</t>
  </si>
  <si>
    <t>137 (41)</t>
  </si>
  <si>
    <t>136 (37)</t>
  </si>
  <si>
    <t>136 (38)</t>
  </si>
  <si>
    <t>136 (39)</t>
  </si>
  <si>
    <t>136 (40)</t>
  </si>
  <si>
    <t>136 (41)</t>
  </si>
  <si>
    <t>136 (42)</t>
  </si>
  <si>
    <t>136 (43)</t>
  </si>
  <si>
    <t>Stock mini</t>
  </si>
  <si>
    <t>N° D.A 1</t>
  </si>
  <si>
    <t>N° D.A 2</t>
  </si>
  <si>
    <t>Poche A4 OF Bleu</t>
  </si>
  <si>
    <t>Poche A4 OF VERT</t>
  </si>
  <si>
    <t>Rouleau 950 etiquettes</t>
  </si>
  <si>
    <t>ZOLLER</t>
  </si>
  <si>
    <t>Encre indélébile Couleur Bleu</t>
  </si>
  <si>
    <t>Lampe loupe led</t>
  </si>
  <si>
    <t>Etiquettes "Très Fragile"</t>
  </si>
  <si>
    <t>Etiquettes "Fragile"</t>
  </si>
  <si>
    <t>Peinture Rouge Aerosol</t>
  </si>
  <si>
    <t>137 (36)</t>
  </si>
  <si>
    <t>139 (37)</t>
  </si>
  <si>
    <t>Curtis Flex Homme T37</t>
  </si>
  <si>
    <t>Adhésif tableau/planning</t>
  </si>
  <si>
    <t>C-N2-A1</t>
  </si>
  <si>
    <t>G-N1-A1</t>
  </si>
  <si>
    <t>C-N2-A3</t>
  </si>
  <si>
    <t>G-N1-A2</t>
  </si>
  <si>
    <t>H-N2</t>
  </si>
  <si>
    <t>F-N3-A1</t>
  </si>
  <si>
    <t>G-N2-A1</t>
  </si>
  <si>
    <t>E-N1-A3</t>
  </si>
  <si>
    <t>H-N1</t>
  </si>
  <si>
    <t>ARMOIRE 1 N0</t>
  </si>
  <si>
    <t>H-N0</t>
  </si>
  <si>
    <t>A-N1-A3</t>
  </si>
  <si>
    <t>B-N1-A2</t>
  </si>
  <si>
    <t>F-N2-A1</t>
  </si>
  <si>
    <t>B-N0-A1</t>
  </si>
  <si>
    <t>G-N1-A3</t>
  </si>
  <si>
    <t>Pochette plastique 160 x 220</t>
  </si>
  <si>
    <t>Abra norten norax U254 x45 50*6000mm</t>
  </si>
  <si>
    <t>Bouchons TSO281</t>
  </si>
  <si>
    <t>Bouchons TSO156</t>
  </si>
  <si>
    <t>Bouchons BS 103 XL</t>
  </si>
  <si>
    <t>Bouchons 315°</t>
  </si>
  <si>
    <t>Bouchons à tirer 11</t>
  </si>
  <si>
    <t>Bouchons serie 16,5</t>
  </si>
  <si>
    <t>Bouchons serie 18,6</t>
  </si>
  <si>
    <t>F 08x160 SK 40</t>
  </si>
  <si>
    <t>F 16x200 BT 40</t>
  </si>
  <si>
    <t>F 20x130 DIN40</t>
  </si>
  <si>
    <t>Eprouvette peinture ETRAS</t>
  </si>
  <si>
    <t>Eprouvette convertion</t>
  </si>
  <si>
    <t>Eprouvette Peinture aube leap</t>
  </si>
  <si>
    <t>PERHP 25 D120</t>
  </si>
  <si>
    <t>Eprouvette essai brouillard salin</t>
  </si>
  <si>
    <t>Deville rectif.</t>
  </si>
  <si>
    <t xml:space="preserve">Haimer </t>
  </si>
  <si>
    <t xml:space="preserve">Seco tools </t>
  </si>
  <si>
    <t>COFFRE N2</t>
  </si>
  <si>
    <t>Abra pince chc 90616 58210616</t>
  </si>
  <si>
    <t>Rondelle cuivre recuite 15,6*21,2*2,2</t>
  </si>
  <si>
    <t>Clé male Héxagonale 83SH.7</t>
  </si>
  <si>
    <t>Clé male Héxagonale 83SH.3</t>
  </si>
  <si>
    <t>Clé male Héxagonale 83SH.5</t>
  </si>
  <si>
    <t>Clé male Héxagonale 83SH.4</t>
  </si>
  <si>
    <t>NC</t>
  </si>
  <si>
    <t>A-N1-A1</t>
  </si>
  <si>
    <t>COFFRE N1</t>
  </si>
  <si>
    <t>Tourne a gauche D1814 M5-M20</t>
  </si>
  <si>
    <t>Tablier model PA30LO</t>
  </si>
  <si>
    <t>Tyvek</t>
  </si>
  <si>
    <t>Sac noir 60l 80µ ref 290M9551</t>
  </si>
  <si>
    <t>Rifloirs Glardon Vallorbe LR12917-2 150 mm</t>
  </si>
  <si>
    <t>D-N0-A1</t>
  </si>
  <si>
    <t>Pochette porte document PCL04T 22 x 11</t>
  </si>
  <si>
    <t>E-N1-A1</t>
  </si>
  <si>
    <t>Pile Panasonic CR2330 3V</t>
  </si>
  <si>
    <t>Pile Panasonic CR2025 3V platte</t>
  </si>
  <si>
    <t>Pile C Varta Lithium 8,5Ah ref 702-0824 3,6V</t>
  </si>
  <si>
    <t>Pile A23 Duracell 12V</t>
  </si>
  <si>
    <t>Pierre a aiguiser CMITTEL 20x200</t>
  </si>
  <si>
    <t>Tyrolit</t>
  </si>
  <si>
    <t>Horse</t>
  </si>
  <si>
    <t>Papier Abrasif P120</t>
  </si>
  <si>
    <t>F-N1-A2</t>
  </si>
  <si>
    <t>Manche a balai cantonier 140 cm 845203</t>
  </si>
  <si>
    <t>Lime triangulaire 6 1/4 160mm</t>
  </si>
  <si>
    <t>Bahco</t>
  </si>
  <si>
    <t xml:space="preserve">Lime bois Cabron 20x6mm P180 </t>
  </si>
  <si>
    <t>Joran Flex Homme T45</t>
  </si>
  <si>
    <t>Goupillon BC78120Z25 BC 22mm</t>
  </si>
  <si>
    <t>Goupillon BC18M18 BC 18mm</t>
  </si>
  <si>
    <t>ETHANOL</t>
  </si>
  <si>
    <t>CHIMIE-PLUS</t>
  </si>
  <si>
    <t>Douille 1/4 6 pans de 10mm R10</t>
  </si>
  <si>
    <t>G-N3-A3</t>
  </si>
  <si>
    <t>E-N4-A2</t>
  </si>
  <si>
    <t>Crochet a copeaux MOD CLG 400 ref 0084x12040</t>
  </si>
  <si>
    <t>COFFRE Porte</t>
  </si>
  <si>
    <t>Clé mixte de 19 série longue 40.19LA</t>
  </si>
  <si>
    <t>Cercleuse MIP 370 PC</t>
  </si>
  <si>
    <t>MIP</t>
  </si>
  <si>
    <t>Brosse Bijoux nylon 8BJN</t>
  </si>
  <si>
    <t>Bombe protection anti corrosion 396/1E8 300ml</t>
  </si>
  <si>
    <t>Ardrox</t>
  </si>
  <si>
    <t>F-N4-A1</t>
  </si>
  <si>
    <t>Balai cantonnier Piassava DM ref 845172</t>
  </si>
  <si>
    <t>Anneau de levage N5D16 ref EOM000897</t>
  </si>
  <si>
    <t>ADHESIF SOL TESA 50X50 BLANC 04651</t>
  </si>
  <si>
    <t>Divers consommable</t>
  </si>
  <si>
    <t>C-N1-A1</t>
  </si>
  <si>
    <t>Abra disque klingsport socat 1/4 de tour 400 diam 50 gr 295397</t>
  </si>
  <si>
    <t>Abra disque klingsport socat 1/4 de tour 400 diam 50 gr 295395</t>
  </si>
  <si>
    <r>
      <t xml:space="preserve">Cartouche filtrante BIG BLUE 5 </t>
    </r>
    <r>
      <rPr>
        <sz val="11"/>
        <color theme="1"/>
        <rFont val="Calibri"/>
        <family val="2"/>
      </rPr>
      <t>µm 73837</t>
    </r>
  </si>
  <si>
    <t>Cartouche filtrante BIG BLUE 25 µm 73831</t>
  </si>
  <si>
    <t>P</t>
  </si>
  <si>
    <t>I</t>
  </si>
  <si>
    <t>RAJA</t>
  </si>
  <si>
    <t>caisse 200x200x140</t>
  </si>
  <si>
    <t>caisse 300x200x170</t>
  </si>
  <si>
    <t>caisse 400x300x300</t>
  </si>
  <si>
    <t>SOFPO</t>
  </si>
  <si>
    <t>Ecart</t>
  </si>
  <si>
    <t>Stock Theorique</t>
  </si>
  <si>
    <t>Stock physique</t>
  </si>
  <si>
    <t>Semaine</t>
  </si>
  <si>
    <t>Inventaire Tournant</t>
  </si>
  <si>
    <t>Cadenas de sureté 30mm</t>
  </si>
  <si>
    <t>Œillet-pc21 donuts 23mm odx10mm</t>
  </si>
  <si>
    <t>PC21 donuts 15mm odx8mm</t>
  </si>
  <si>
    <t>PC21 x 17mm discs</t>
  </si>
  <si>
    <t>PC21 21mm dia discs</t>
  </si>
  <si>
    <t>PC21 x14mm discs</t>
  </si>
  <si>
    <t>PC21 x 13,m discs</t>
  </si>
  <si>
    <t>PC21 x 15mm discs</t>
  </si>
  <si>
    <t>PC21 20mm discs</t>
  </si>
  <si>
    <t>PC21 x 16mm discs</t>
  </si>
  <si>
    <t>PC21 50 mm green polyester tape</t>
  </si>
  <si>
    <t>PC21 x 18mm discs</t>
  </si>
  <si>
    <t>PC21 donuts 17mm od x 8mm id</t>
  </si>
  <si>
    <t>PC21 36mm discs</t>
  </si>
  <si>
    <t>PC21 46mm discs</t>
  </si>
  <si>
    <t>PC21 donuts 22mm od x 8mm id</t>
  </si>
  <si>
    <t>PC21 donuts 21mm od x 8mm id</t>
  </si>
  <si>
    <t>Greentree</t>
  </si>
  <si>
    <t>Toile abrasive 230x280 GR240</t>
  </si>
  <si>
    <r>
      <t xml:space="preserve">Cartouche filt BIG BLUE 50 </t>
    </r>
    <r>
      <rPr>
        <sz val="11"/>
        <color theme="1"/>
        <rFont val="Calibri"/>
        <family val="2"/>
      </rPr>
      <t>µm 255496-3</t>
    </r>
  </si>
  <si>
    <t>Assisteaux</t>
  </si>
  <si>
    <t>F-N0-A1</t>
  </si>
  <si>
    <t>PC21 100mm green polyester tape</t>
  </si>
  <si>
    <t>Etiquette imprimante laser</t>
  </si>
  <si>
    <t>Rouleau etique zebra800262-125 57,15 x 31,75</t>
  </si>
  <si>
    <t>boucle acier pour feuillard 16mm</t>
  </si>
  <si>
    <t>Balayette 4 rangs</t>
  </si>
  <si>
    <t>Surlunettes squale</t>
  </si>
  <si>
    <t>Bac à bec gris 8L ref orexad: 845592</t>
  </si>
  <si>
    <t>Bac à bec gris 1L ref orexad: 845589</t>
  </si>
  <si>
    <t>Pince de réduction 3 pr</t>
  </si>
  <si>
    <t>Edm service</t>
  </si>
  <si>
    <t>Raccord hyd en y f/f/ma24-1/2</t>
  </si>
  <si>
    <t>Air fluide 86</t>
  </si>
  <si>
    <t xml:space="preserve">Feuille absorbante chimique </t>
  </si>
  <si>
    <t>Caisse 780x380x300</t>
  </si>
  <si>
    <t>Mezzanine</t>
  </si>
  <si>
    <t>Boite tirette brun 100x80x60</t>
  </si>
  <si>
    <t>Boite tirette ecru brun df10 15</t>
  </si>
  <si>
    <t>Poitou emb</t>
  </si>
  <si>
    <t>Caisse 700x200x100</t>
  </si>
  <si>
    <t>Etui brun 350x280x80</t>
  </si>
  <si>
    <t>Ca-dd lne 2m 600x400x400mm</t>
  </si>
  <si>
    <t>Ca 650x600x600 dd30</t>
  </si>
  <si>
    <t>Rouleau bulle eco 50y 10mm 800x150m</t>
  </si>
  <si>
    <t>Sachet bulle 150x250</t>
  </si>
  <si>
    <t>Sachet bulle 300x400xdia 10 80y</t>
  </si>
  <si>
    <t>Sachet mousse 100x165</t>
  </si>
  <si>
    <t>Sachet mousse 150x250</t>
  </si>
  <si>
    <t>Sachet mousse 250x400 M06</t>
  </si>
  <si>
    <t>Feuille à bulle b80 d10 400x1200mm</t>
  </si>
  <si>
    <t>Palette bois 800x600</t>
  </si>
  <si>
    <t>Caisse 730x355x330</t>
  </si>
  <si>
    <t>Sofpo</t>
  </si>
  <si>
    <t>Croisillon 730x355x330</t>
  </si>
  <si>
    <t>Caisse 250x240x100</t>
  </si>
  <si>
    <t>Boite tirette brun 330x100x100</t>
  </si>
  <si>
    <t>Boite tirette brun 580x300x150</t>
  </si>
  <si>
    <t>Caisse 490x285x100</t>
  </si>
  <si>
    <t>Plateau thermo B.46</t>
  </si>
  <si>
    <t>Gis-diefa</t>
  </si>
  <si>
    <t>Plateau thermo ps noir</t>
  </si>
  <si>
    <t>Plateau thermo 200x300</t>
  </si>
  <si>
    <t>Caisse américaine 1000x600x300mm</t>
  </si>
  <si>
    <t>Carton galia A10</t>
  </si>
  <si>
    <t>Croisillon 3x2 cases</t>
  </si>
  <si>
    <t>Croisillon 2 cases 340x140x130</t>
  </si>
  <si>
    <t>Rouleau mousse ESD</t>
  </si>
  <si>
    <t>Rouleau mousse 1mm</t>
  </si>
  <si>
    <t>Sachet mousse esd 10x15 sacm15</t>
  </si>
  <si>
    <t>Papier pad pack LC brun</t>
  </si>
  <si>
    <t>Antalis</t>
  </si>
  <si>
    <t>Croisillon 521x347x265</t>
  </si>
  <si>
    <t>Paire manchette protection peintre</t>
  </si>
  <si>
    <t>Bac à bec gris 16L ref orexad: 853750</t>
  </si>
  <si>
    <t>Pochette porte document A4 320x235</t>
  </si>
  <si>
    <t>Ebavurage boite de 5 kopal d66 10-267</t>
  </si>
  <si>
    <t>Sachet bulle 100x150</t>
  </si>
  <si>
    <t>Gant jersetlite 307 T8</t>
  </si>
  <si>
    <t>Gant jersetlite 307 T7</t>
  </si>
  <si>
    <t>Sac fermeture zip 120x180</t>
  </si>
  <si>
    <t>D-N0-A3</t>
  </si>
  <si>
    <t>136 (36)</t>
  </si>
  <si>
    <t>Josia 6804 Femme T36</t>
  </si>
  <si>
    <t>Jeu de 6 fraises à ébavurer</t>
  </si>
  <si>
    <t>Colle UHU endfest 300 KCM2</t>
  </si>
  <si>
    <t>D-N1-A2</t>
  </si>
  <si>
    <t>Site d'imputation</t>
  </si>
  <si>
    <t>E</t>
  </si>
  <si>
    <t>Total général</t>
  </si>
  <si>
    <t>Étiquettes de lignes</t>
  </si>
  <si>
    <t>p</t>
  </si>
  <si>
    <t>LBYH 203 noir mat - 5kg</t>
  </si>
  <si>
    <t>Finit priam 32005 partie B</t>
  </si>
  <si>
    <t>Finit priam 32005-3 noir mat</t>
  </si>
  <si>
    <t>Diluant DL 1511 bidon 5L</t>
  </si>
  <si>
    <t>Durcisseur LBYH 200</t>
  </si>
  <si>
    <t>Peinture SP350</t>
  </si>
  <si>
    <t>Mapaero sas</t>
  </si>
  <si>
    <t>Peinture durcisseur pour SP350 en 0,5L</t>
  </si>
  <si>
    <t>Peinture diluant pour SP350</t>
  </si>
  <si>
    <t>i</t>
  </si>
  <si>
    <t>Dévidoir ruban adhésif ref: C600-5159646</t>
  </si>
  <si>
    <t>Abra meuleuse NSK IR-310</t>
  </si>
  <si>
    <t>Fraise lime sph D012.00 pferd 617694</t>
  </si>
  <si>
    <t>Fraise lime sph D008.00 pferd 617687</t>
  </si>
  <si>
    <t>Feuille polishing 3M 481Q 30 Y 216*280</t>
  </si>
  <si>
    <t>Bande grain trizact 50*6000mm A45</t>
  </si>
  <si>
    <t>Bande grain trizact 50*6000mm A100</t>
  </si>
  <si>
    <t>Marteau rond horloger 80 art: 632180</t>
  </si>
  <si>
    <t>LAVAL</t>
  </si>
  <si>
    <t>CSO/SONEPAR</t>
  </si>
  <si>
    <t>Gaine thermo rétractable 3M HSR 3000 6/2 BK N°85824</t>
  </si>
  <si>
    <t>Carte kanban blanche 130241</t>
  </si>
  <si>
    <t>Plateau de ponçage DYNABRADE 56084</t>
  </si>
  <si>
    <t>Gant KIBF 204 T8</t>
  </si>
  <si>
    <t>OREXAD</t>
  </si>
  <si>
    <t>Lame interchangeable 6 pans tete sphé. 0136-5181797</t>
  </si>
  <si>
    <t>Atteint</t>
  </si>
  <si>
    <t>Objectif</t>
  </si>
  <si>
    <t>Total</t>
  </si>
  <si>
    <t>Fait</t>
  </si>
  <si>
    <t>Marteau rivoir trimatière 40mm giss 845305</t>
  </si>
  <si>
    <t>Combinaison Taille S</t>
  </si>
  <si>
    <t>Clé plate 30-32</t>
  </si>
  <si>
    <t>Toile filtrante NW50/62/75 25</t>
  </si>
  <si>
    <t>Toile filtrante NW50/62/75 50</t>
  </si>
  <si>
    <t>Marqueur V Board Master Black</t>
  </si>
  <si>
    <t>Marqueur V Board Master Rouge</t>
  </si>
  <si>
    <t>Marqueur V Board Master Bleu</t>
  </si>
  <si>
    <t>Marqueur V Board Master Vert</t>
  </si>
  <si>
    <t>Marqueur V Board Master Orange</t>
  </si>
  <si>
    <t>H-N3</t>
  </si>
  <si>
    <t>Recharge marqueur Bleu</t>
  </si>
  <si>
    <t>Recharge marqueur Noir</t>
  </si>
  <si>
    <t>Recharge marqueur Rouge</t>
  </si>
  <si>
    <t>Recharge marqueur Orange</t>
  </si>
  <si>
    <t>Recharge marqueur Vert</t>
  </si>
  <si>
    <t xml:space="preserve">Kit de nettoyage CK200 </t>
  </si>
  <si>
    <t>RENISHAW</t>
  </si>
  <si>
    <t>Pince CHC3.0 CHC 94030</t>
  </si>
  <si>
    <t>F-N0-A2</t>
  </si>
  <si>
    <t>Palpeur TP200 capteur seul sans module</t>
  </si>
  <si>
    <t>Module TP200 force standard</t>
  </si>
  <si>
    <t>Allonge légère 50mm</t>
  </si>
  <si>
    <t>Stylet acier bille rubis D 2</t>
  </si>
  <si>
    <t>Stylet acier bille rubis D 3</t>
  </si>
  <si>
    <t>Stylet caer bille rubis D 1</t>
  </si>
  <si>
    <t>Stylet tige carbone bille dubis D 4 L22</t>
  </si>
  <si>
    <t>Stylet cylindrique tige carbure D 2 L40</t>
  </si>
  <si>
    <t>Stylet tige carbone bille dubis D 2 L14</t>
  </si>
  <si>
    <t>Stylet tige carbone bille rubis D 4 L75</t>
  </si>
  <si>
    <t>Stylet M3 bille nitrure de scilicium D4 L21</t>
  </si>
  <si>
    <t>Stylet M3 bille nitrure de scilicium D4 L50</t>
  </si>
  <si>
    <t>RENI bille rubis D4 L40</t>
  </si>
  <si>
    <t>139 (46)</t>
  </si>
  <si>
    <t>Curtis Flex Homme T46</t>
  </si>
  <si>
    <t>Embouts standards 6 pans EH.102</t>
  </si>
  <si>
    <t>A-N4-A3</t>
  </si>
  <si>
    <t>STOCK HUILE</t>
  </si>
  <si>
    <t>Brosse à lamelle s/tige</t>
  </si>
  <si>
    <t>Sac poubelle noir 100L</t>
  </si>
  <si>
    <t>Tournevis torx t10*75</t>
  </si>
  <si>
    <t xml:space="preserve">Coffret de 6 fraises à ébavurer </t>
  </si>
  <si>
    <t xml:space="preserve">Fraise lime ogive D003.00 </t>
  </si>
  <si>
    <t>raja</t>
  </si>
  <si>
    <t>Etiquettes américaine avec fil</t>
  </si>
  <si>
    <t>Pince de réduction 3 pr fraise 0.76</t>
  </si>
  <si>
    <t>pince CHC3.0 CHC 94030</t>
  </si>
  <si>
    <t>Pince CHC 90616</t>
  </si>
  <si>
    <t>Tige support roll</t>
  </si>
  <si>
    <t>Ebavurage boite de 5 outils KOPAL D66</t>
  </si>
  <si>
    <t>Fraise lime sph D012.00 PFERD 617694</t>
  </si>
  <si>
    <t>Fraise lime sph D008.00 PFERD 617687</t>
  </si>
  <si>
    <t>Marteau rivoir trimatière 40mm GISS 845305</t>
  </si>
  <si>
    <t>Marteau rond horloger 80 art 632180</t>
  </si>
  <si>
    <t>Cadenas de sureté 30mm C600-604023</t>
  </si>
  <si>
    <t>Pelle ménage 845522</t>
  </si>
  <si>
    <t>Etiquette 80x38 naturel dérogation</t>
  </si>
  <si>
    <t>Boucle acier galva pour feuillard 16mm</t>
  </si>
  <si>
    <t>Etiquette 80x38 mm rouge</t>
  </si>
  <si>
    <t>Etiquette 80x38 mm naturel</t>
  </si>
  <si>
    <t>Film de gaufre blanc 20um</t>
  </si>
  <si>
    <t>Adhesif sol TESA vert</t>
  </si>
  <si>
    <t>Adhesif sol TESA rouge</t>
  </si>
  <si>
    <t>Adhesif sol TESA jaune</t>
  </si>
  <si>
    <t>Adhesif sol TESA bleu</t>
  </si>
  <si>
    <t>Etiquette ZEBRA perform 6x152mm</t>
  </si>
  <si>
    <t>Rouleau de 500 etiquettes tres fragile</t>
  </si>
  <si>
    <t>Sac fermeture zip 50y 120x180</t>
  </si>
  <si>
    <t>Adhesif 260°C 25mmx33M</t>
  </si>
  <si>
    <t>Feuille absorbante chimique</t>
  </si>
  <si>
    <t>Carte kanban blanche</t>
  </si>
  <si>
    <t>Etiquette informatique 105x150</t>
  </si>
  <si>
    <t>Recharge marqueur noir</t>
  </si>
  <si>
    <t>Recharge marqueur rouge</t>
  </si>
  <si>
    <t>Recharge marqueur bleu</t>
  </si>
  <si>
    <t>Recharge marqueur vert</t>
  </si>
  <si>
    <t>Recharge marqueur orange</t>
  </si>
  <si>
    <t>Film étirable noir</t>
  </si>
  <si>
    <t>Absorbant attapulgite calcinée</t>
  </si>
  <si>
    <t>Lame interchangeable fente réf GISS 840401</t>
  </si>
  <si>
    <t>Marteau rivoir de 30 réf GISS 733685</t>
  </si>
  <si>
    <t>Fraise lime sph D012.70  367217</t>
  </si>
  <si>
    <t>coffre</t>
  </si>
  <si>
    <t>Doigt magnétique GISS 827988</t>
  </si>
  <si>
    <t>Emb agrafes cuivrées 32x15mm</t>
  </si>
  <si>
    <t>Caisse fond 1160x775x900</t>
  </si>
  <si>
    <t>ceinture 1160x775x900</t>
  </si>
  <si>
    <t>Sachet mousse ESD 30x40 SACM20</t>
  </si>
  <si>
    <t>Mousse anthracite 960x560x12</t>
  </si>
  <si>
    <t>LBM</t>
  </si>
  <si>
    <t>Mousse anthracite 760x560x12</t>
  </si>
  <si>
    <t>Callage aubes</t>
  </si>
  <si>
    <t>Magasin</t>
  </si>
  <si>
    <t>Caisse pm 521x347x265</t>
  </si>
  <si>
    <t>Adhésif double face</t>
  </si>
  <si>
    <t>Fournisseurs</t>
  </si>
  <si>
    <t>Dénomination</t>
  </si>
  <si>
    <t xml:space="preserve">Pbag10 raja grip eco bleu 10*15 cm </t>
  </si>
  <si>
    <t>Clé male long tete sphérique GISS 827032</t>
  </si>
  <si>
    <t>Embout dynano torque GISS 840414</t>
  </si>
  <si>
    <t>Pinceau nylon plat 20mm GISS 854257</t>
  </si>
  <si>
    <t>Jeu de 12 clés mixtes facom 440.JP12A</t>
  </si>
  <si>
    <t>Jeu d'exctracteur 761-C-5</t>
  </si>
  <si>
    <t>geodis</t>
  </si>
  <si>
    <t>Bleu 8L réf S722008BLL</t>
  </si>
  <si>
    <t>Manchette de protection</t>
  </si>
  <si>
    <t>Roue brosse KORFIL-E</t>
  </si>
  <si>
    <t>Plateau de ponçage dynabrade</t>
  </si>
  <si>
    <t>Disque Klingspor QRC 400 diam 50 GR M</t>
  </si>
  <si>
    <t>Disque Klingspor QRC 400 diam 50 GR VF</t>
  </si>
  <si>
    <t>Rouleau d'abrasif 38 x 25 ref 62084 P150</t>
  </si>
  <si>
    <t>Pochette porte document A4</t>
  </si>
  <si>
    <t>norten u254 bande grain 100 (prisma D-N0-A3)</t>
  </si>
  <si>
    <t>Papier abrasif PS11C P240</t>
  </si>
  <si>
    <t>Feuille polishing</t>
  </si>
  <si>
    <t>Stylet M3 dia 4mm A-5003-5725</t>
  </si>
  <si>
    <t xml:space="preserve">Stylet cylindrique A-5003-0074 </t>
  </si>
  <si>
    <t>Kit de nettoyage</t>
  </si>
  <si>
    <t>Stylet tige carbone bille rubis A-5003-3822</t>
  </si>
  <si>
    <t>Reni rubis D4 A-5003-0044</t>
  </si>
  <si>
    <t>Stylet M3 dia 4mm A-5003-5723</t>
  </si>
  <si>
    <t>Stylet caer A-5003-0033</t>
  </si>
  <si>
    <t>Allonge legere 50mm A-1047-3484</t>
  </si>
  <si>
    <t>Stylet tige carbone bille rubis A-5003-1029</t>
  </si>
  <si>
    <t>Stylet acier bille rubis A-5000-3603</t>
  </si>
  <si>
    <t>Stylet acier bille rubis A-5000-4160</t>
  </si>
  <si>
    <t>Stylet tige carbone bille rubis A-5003-4784</t>
  </si>
  <si>
    <t>Palpeur TP200 A-1207-0020</t>
  </si>
  <si>
    <t>COFFRE N0</t>
  </si>
  <si>
    <t>Embout dynanometrique torque GISS 840414</t>
  </si>
  <si>
    <t>Raccord hyd en Y f/f/ma24-1/2</t>
  </si>
  <si>
    <t>PBAG10CB raja grip eco bleu 10*15 cm par 1000</t>
  </si>
  <si>
    <t>Cassette recharge er17 noir</t>
  </si>
  <si>
    <t>Cassette recharge er17 blanc</t>
  </si>
  <si>
    <t>Marqueur vboard master noir</t>
  </si>
  <si>
    <t>Marqueur vboard master rouge</t>
  </si>
  <si>
    <t>Marqueur vboard master bleu</t>
  </si>
  <si>
    <t>Marqueur vboard master vert</t>
  </si>
  <si>
    <t>Marqueur vboard master orange</t>
  </si>
  <si>
    <t>Peinture graphitée</t>
  </si>
  <si>
    <t>ARMOIRE 3 N3</t>
  </si>
  <si>
    <t>Pétrole désaromatisé</t>
  </si>
  <si>
    <t>Diluant réactif 6940B</t>
  </si>
  <si>
    <t>Couvercle pour godet</t>
  </si>
  <si>
    <t>Rapid coupe spray</t>
  </si>
  <si>
    <t>Pot plastique</t>
  </si>
  <si>
    <t>Colle loctite 406</t>
  </si>
  <si>
    <t>Colle uhu endfest 300 KCM2</t>
  </si>
  <si>
    <t>Mettre ruban nylon 2m</t>
  </si>
  <si>
    <t>Fraise lime sph D012.70</t>
  </si>
  <si>
    <t>Tourne à gauche M4-12</t>
  </si>
  <si>
    <t>Tourne à gauche M1-M10</t>
  </si>
  <si>
    <t>DA-2265</t>
  </si>
  <si>
    <t>GUYSON SA</t>
  </si>
  <si>
    <t>Media plastique 30/40 type 2* OU 20/40</t>
  </si>
  <si>
    <t xml:space="preserve">  </t>
  </si>
  <si>
    <t>Lame de scie à main300x13x0,65 12DTS 57BS1232-BGT-50</t>
  </si>
  <si>
    <t>Rouleau atelier G150 GISS: 808443</t>
  </si>
  <si>
    <t>Rouleau atelier G180 GISS: 808444</t>
  </si>
  <si>
    <t>E-N4-A3</t>
  </si>
  <si>
    <t>DA-2317</t>
  </si>
  <si>
    <t>Lacets</t>
  </si>
  <si>
    <t>Main manchette cuir croute</t>
  </si>
  <si>
    <t>Main manchette cuire croute</t>
  </si>
  <si>
    <t>Reglet inox 200mm</t>
  </si>
  <si>
    <t>Reglet inox 20mm</t>
  </si>
  <si>
    <t xml:space="preserve">France Sécurité </t>
  </si>
  <si>
    <t>SPC40G poche A4 OF ORANGE</t>
  </si>
  <si>
    <t>DA-2388</t>
  </si>
  <si>
    <t>Om jeu de clés males long à tete sph an pouce ref facom 835h,jp13u</t>
  </si>
  <si>
    <t>Facom 84TC6 clé male 6 pans en T</t>
  </si>
  <si>
    <t xml:space="preserve">Mabeo </t>
  </si>
  <si>
    <t>Facom 84TC5 clé male 6 pans en T</t>
  </si>
  <si>
    <t>C-N0-A2</t>
  </si>
  <si>
    <t>DA-2431</t>
  </si>
  <si>
    <t>Abrasif ponçage triangulaire Gr120</t>
  </si>
  <si>
    <t>abrasif poncage triangulaire GR120</t>
  </si>
  <si>
    <t>DA-2466</t>
  </si>
  <si>
    <t>H-N4</t>
  </si>
  <si>
    <t>E-N0-A2</t>
  </si>
  <si>
    <t>Adhetec</t>
  </si>
  <si>
    <t>Stick pour retouche réf: 41233600-SP sempen 10ml</t>
  </si>
  <si>
    <t>PPG coating</t>
  </si>
  <si>
    <t>DA-2509</t>
  </si>
  <si>
    <t>Crayon ALODINE 1132 UC 12 pour retouche</t>
  </si>
  <si>
    <t>Pinceau nylon 40mm</t>
  </si>
  <si>
    <t>om clé male lgue tete spher</t>
  </si>
  <si>
    <t>Module TP200 force standard réf: A-1207-0010</t>
  </si>
  <si>
    <t>Lame de scie à main 300x13x0,65 12DTS</t>
  </si>
  <si>
    <t>jeu d'extracteurs 761-C-5</t>
  </si>
  <si>
    <t>Pot plastique multimix</t>
  </si>
  <si>
    <t>Couvercle multimix</t>
  </si>
  <si>
    <t>Diluant DL 151 - bidon 5L</t>
  </si>
  <si>
    <t>ARMOIRE 2 N0</t>
  </si>
  <si>
    <t>Peinture LBY 216 vert jaune 3389 mat partie A</t>
  </si>
  <si>
    <t>ARMOIRE 2 N1 et N2</t>
  </si>
  <si>
    <t>Peinture priam PCE 215 gril ral.7001 partie A</t>
  </si>
  <si>
    <t>ARMOIRE 3 N0 et N1</t>
  </si>
  <si>
    <t xml:space="preserve">Peinture LBY 216  </t>
  </si>
  <si>
    <t>ARMOIRE 3 N2</t>
  </si>
  <si>
    <t>Peinture priam PCE 215 partie B</t>
  </si>
  <si>
    <t>D-N0-A3 + IDEA</t>
  </si>
  <si>
    <t>C-N0-A3 + IDEA</t>
  </si>
  <si>
    <t>G-N4-A2 + IDEA</t>
  </si>
  <si>
    <t>DA-2526</t>
  </si>
  <si>
    <t>Bouchon caoutchouc noir 180°C 9,5*14,3*25,4  QTY 100</t>
  </si>
  <si>
    <t>Bouchon caoutchouc noir 180°C 6,3*9,5*19  QTY 1000</t>
  </si>
  <si>
    <t xml:space="preserve">Bouchon caoutchouc noir 180°C 9,5*14,3*25,4  </t>
  </si>
  <si>
    <t>Bouchon caoutchouc noir 180°C 6,3*9,5*19</t>
  </si>
  <si>
    <t>Peinture SP350 bidon 4L</t>
  </si>
  <si>
    <t>Diluant pour SP350 bidon 5L</t>
  </si>
  <si>
    <t>LBYH 203 noir mat 5kg</t>
  </si>
  <si>
    <t>Durcisseur pour SP350 0,5L</t>
  </si>
  <si>
    <t>Rouleau d'atelier 40mmx25m corindon gr 220 ref 808445</t>
  </si>
  <si>
    <t>Rouleau d'atelier 40mmx25m gr 220</t>
  </si>
  <si>
    <t>Cartouche filtrante BIG BLUE 5 µm 73837</t>
  </si>
  <si>
    <t>Cartouche filt BIG BLUE 50 µm 255496-3</t>
  </si>
  <si>
    <t xml:space="preserve">Accus AAA 504-6051 </t>
  </si>
  <si>
    <t>Jeu de clés 6 pans</t>
  </si>
  <si>
    <t>Clé male 83SH.7</t>
  </si>
  <si>
    <t>ok</t>
  </si>
  <si>
    <t>e</t>
  </si>
  <si>
    <t>clé 6 pan 83SH4</t>
  </si>
  <si>
    <t>Régul d'inventaire du 02/10/2018</t>
  </si>
  <si>
    <t>E-N4-A1</t>
  </si>
  <si>
    <t>Filtre à poche taille 2-25aem</t>
  </si>
  <si>
    <t>ARMOIRE 1 N3</t>
  </si>
  <si>
    <t>Régul d'inventaire du 03/10/2018</t>
  </si>
  <si>
    <t>DA-2560</t>
  </si>
  <si>
    <t>Pierre à aiguiser</t>
  </si>
  <si>
    <t>Pile bouton SR58 1,5v</t>
  </si>
  <si>
    <t>Jeu de chasse goupilles 249.JT7</t>
  </si>
  <si>
    <t>Armoire 1 N3</t>
  </si>
  <si>
    <t>Cléf male 6 pans à rotule en pouce ref 83SH.3/16</t>
  </si>
  <si>
    <t>Cléf male 6 pans à rotule ref 83SH.3/16</t>
  </si>
  <si>
    <t>Sel pour adoucisseur d'eau ADSL01</t>
  </si>
  <si>
    <t>DA-2576</t>
  </si>
  <si>
    <t>Régul d'inventaire du 09/10/2018</t>
  </si>
  <si>
    <t>ENTREE</t>
  </si>
  <si>
    <t>SORTIE</t>
  </si>
  <si>
    <t>RESTE</t>
  </si>
  <si>
    <t>Clé mixte 440.JE 18</t>
  </si>
  <si>
    <t>Jeu de clés 6 pans 83SH.JP9A</t>
  </si>
  <si>
    <t>Pinceau plat N°10</t>
  </si>
  <si>
    <t>Queue de morue 30mm</t>
  </si>
  <si>
    <t>Pinceau nylon 30mm</t>
  </si>
  <si>
    <t>Pinceau D2</t>
  </si>
  <si>
    <t>Pinceau D4</t>
  </si>
  <si>
    <t>Pinceau D6</t>
  </si>
  <si>
    <t>Pinceau D8</t>
  </si>
  <si>
    <t>Pinceau D21</t>
  </si>
  <si>
    <t>Cadencé</t>
  </si>
  <si>
    <t>Régul d'inventaire du 16/10/2018</t>
  </si>
  <si>
    <t>DA-2635</t>
  </si>
  <si>
    <t>Hauffmann</t>
  </si>
  <si>
    <t>Gant jersetlite T8</t>
  </si>
  <si>
    <t>A commander</t>
  </si>
  <si>
    <t>Régul d'inventaire du 23/10/2018</t>
  </si>
  <si>
    <t>DA-2692</t>
  </si>
  <si>
    <t>**</t>
  </si>
  <si>
    <t>Jeu de chasse goupilles</t>
  </si>
  <si>
    <t>Valeur Uni</t>
  </si>
  <si>
    <t>Cout sur-stock</t>
  </si>
  <si>
    <t>conso journaliére</t>
  </si>
  <si>
    <t>Stock max</t>
  </si>
  <si>
    <t>Temp Appro/Jrs</t>
  </si>
  <si>
    <t>Delai D.A</t>
  </si>
  <si>
    <t>couverture</t>
  </si>
  <si>
    <t>Étiquettes de colonnes</t>
  </si>
  <si>
    <t>Total Entrées</t>
  </si>
  <si>
    <t>Entrées</t>
  </si>
  <si>
    <t>Total Sorties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</si>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</sst>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40C]d\ mmmm\ yyyy;@"/>
    <numFmt numFmtId="166" formatCode="m/d/yyyy"/>
  </numFmts>
  <fonts count="32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141414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0" tint="-0.14999847407452621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7"/>
        <bgColor theme="0" tint="-0.14999847407452621"/>
      </patternFill>
    </fill>
    <fill>
      <patternFill patternType="solid">
        <fgColor theme="9"/>
        <bgColor theme="0" tint="-0.14999847407452621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ashed">
        <color indexed="64"/>
      </right>
      <top style="double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ouble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ashed">
        <color indexed="64"/>
      </left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dashed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ashed">
        <color indexed="64"/>
      </right>
      <top style="double">
        <color indexed="64"/>
      </top>
      <bottom style="double">
        <color indexed="64"/>
      </bottom>
      <diagonal/>
    </border>
    <border>
      <left style="dashed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ashed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ashed">
        <color indexed="64"/>
      </left>
      <right style="dashed">
        <color indexed="64"/>
      </right>
      <top style="double">
        <color indexed="64"/>
      </top>
      <bottom style="double">
        <color indexed="64"/>
      </bottom>
      <diagonal/>
    </border>
    <border>
      <left style="dashed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165" fontId="1" fillId="0" borderId="0"/>
    <xf numFmtId="0" fontId="15" fillId="0" borderId="0"/>
    <xf numFmtId="0" fontId="31" fillId="0" borderId="0" applyNumberFormat="0" applyFill="0" applyBorder="0" applyAlignment="0" applyProtection="0"/>
  </cellStyleXfs>
  <cellXfs count="245">
    <xf numFmtId="0" fontId="0" fillId="0" borderId="0" xfId="0"/>
    <xf numFmtId="0" fontId="0" fillId="0" borderId="0" xfId="0" applyFill="1"/>
    <xf numFmtId="0" fontId="9" fillId="0" borderId="0" xfId="0" applyFont="1" applyFill="1" applyBorder="1" applyAlignment="1">
      <alignment horizontal="center" vertical="center" wrapText="1"/>
    </xf>
    <xf numFmtId="166" fontId="9" fillId="0" borderId="0" xfId="0" applyNumberFormat="1" applyFont="1" applyFill="1" applyAlignment="1">
      <alignment horizontal="center" vertical="center" wrapText="1"/>
    </xf>
    <xf numFmtId="0" fontId="14" fillId="0" borderId="0" xfId="0" applyNumberFormat="1" applyFont="1" applyFill="1" applyBorder="1" applyAlignment="1">
      <alignment horizontal="center" vertical="center" wrapText="1"/>
    </xf>
    <xf numFmtId="0" fontId="0" fillId="0" borderId="5" xfId="0" applyBorder="1" applyProtection="1">
      <protection locked="0"/>
    </xf>
    <xf numFmtId="0" fontId="0" fillId="0" borderId="5" xfId="0" applyFont="1" applyFill="1" applyBorder="1" applyProtection="1">
      <protection locked="0"/>
    </xf>
    <xf numFmtId="0" fontId="15" fillId="0" borderId="5" xfId="0" applyFont="1" applyBorder="1" applyProtection="1">
      <protection locked="0"/>
    </xf>
    <xf numFmtId="0" fontId="0" fillId="0" borderId="5" xfId="0" applyFont="1" applyBorder="1" applyProtection="1">
      <protection locked="0"/>
    </xf>
    <xf numFmtId="0" fontId="15" fillId="6" borderId="5" xfId="0" applyFont="1" applyFill="1" applyBorder="1" applyProtection="1">
      <protection locked="0"/>
    </xf>
    <xf numFmtId="0" fontId="0" fillId="7" borderId="5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5" xfId="0" applyBorder="1"/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locked="0"/>
    </xf>
    <xf numFmtId="0" fontId="3" fillId="7" borderId="6" xfId="0" applyFont="1" applyFill="1" applyBorder="1" applyAlignment="1" applyProtection="1">
      <alignment horizontal="center" vertical="center"/>
      <protection locked="0"/>
    </xf>
    <xf numFmtId="0" fontId="9" fillId="3" borderId="10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/>
    </xf>
    <xf numFmtId="3" fontId="5" fillId="8" borderId="4" xfId="0" applyNumberFormat="1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 wrapText="1"/>
    </xf>
    <xf numFmtId="164" fontId="5" fillId="8" borderId="2" xfId="0" applyNumberFormat="1" applyFont="1" applyFill="1" applyBorder="1" applyAlignment="1">
      <alignment horizontal="center" vertical="center" wrapText="1"/>
    </xf>
    <xf numFmtId="3" fontId="5" fillId="4" borderId="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5" borderId="5" xfId="0" applyFont="1" applyFill="1" applyBorder="1" applyAlignment="1">
      <alignment horizontal="center" vertical="center" wrapText="1"/>
    </xf>
    <xf numFmtId="0" fontId="10" fillId="10" borderId="5" xfId="0" applyFont="1" applyFill="1" applyBorder="1" applyAlignment="1">
      <alignment horizontal="center" vertical="center" wrapText="1"/>
    </xf>
    <xf numFmtId="0" fontId="10" fillId="11" borderId="5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 applyProtection="1">
      <alignment horizontal="center" vertical="center"/>
      <protection locked="0"/>
    </xf>
    <xf numFmtId="0" fontId="0" fillId="9" borderId="5" xfId="0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vertical="center"/>
    </xf>
    <xf numFmtId="0" fontId="0" fillId="6" borderId="0" xfId="0" applyFill="1"/>
    <xf numFmtId="14" fontId="0" fillId="6" borderId="0" xfId="0" applyNumberFormat="1" applyFill="1"/>
    <xf numFmtId="0" fontId="3" fillId="6" borderId="0" xfId="0" applyFont="1" applyFill="1" applyBorder="1"/>
    <xf numFmtId="0" fontId="4" fillId="6" borderId="0" xfId="0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 wrapText="1"/>
    </xf>
    <xf numFmtId="0" fontId="3" fillId="12" borderId="0" xfId="0" applyNumberFormat="1" applyFont="1" applyFill="1" applyBorder="1" applyAlignment="1">
      <alignment horizontal="center" vertical="center" wrapText="1"/>
    </xf>
    <xf numFmtId="14" fontId="18" fillId="0" borderId="5" xfId="0" applyNumberFormat="1" applyFont="1" applyBorder="1" applyAlignment="1" applyProtection="1">
      <alignment horizontal="center" vertical="center" wrapText="1"/>
      <protection locked="0"/>
    </xf>
    <xf numFmtId="0" fontId="6" fillId="5" borderId="12" xfId="0" applyFont="1" applyFill="1" applyBorder="1" applyAlignment="1">
      <alignment horizontal="left" vertical="center"/>
    </xf>
    <xf numFmtId="14" fontId="0" fillId="8" borderId="13" xfId="0" applyNumberFormat="1" applyFill="1" applyBorder="1" applyAlignment="1" applyProtection="1">
      <alignment horizontal="center" vertical="center"/>
      <protection locked="0"/>
    </xf>
    <xf numFmtId="0" fontId="0" fillId="8" borderId="14" xfId="0" applyFill="1" applyBorder="1"/>
    <xf numFmtId="0" fontId="0" fillId="8" borderId="14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3" fillId="7" borderId="5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  <protection locked="0"/>
    </xf>
    <xf numFmtId="0" fontId="0" fillId="7" borderId="5" xfId="0" applyFont="1" applyFill="1" applyBorder="1"/>
    <xf numFmtId="0" fontId="0" fillId="0" borderId="5" xfId="0" applyFont="1" applyBorder="1"/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0" fontId="20" fillId="0" borderId="0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 applyProtection="1">
      <alignment horizontal="left" vertical="center" wrapText="1"/>
      <protection locked="0"/>
    </xf>
    <xf numFmtId="0" fontId="0" fillId="0" borderId="0" xfId="0" applyFont="1" applyBorder="1" applyProtection="1">
      <protection locked="0"/>
    </xf>
    <xf numFmtId="0" fontId="15" fillId="0" borderId="5" xfId="0" applyFont="1" applyBorder="1"/>
    <xf numFmtId="0" fontId="15" fillId="0" borderId="5" xfId="0" applyFont="1" applyBorder="1" applyAlignment="1">
      <alignment horizontal="center" vertical="center"/>
    </xf>
    <xf numFmtId="0" fontId="0" fillId="0" borderId="5" xfId="0" applyFont="1" applyFill="1" applyBorder="1"/>
    <xf numFmtId="0" fontId="0" fillId="7" borderId="5" xfId="0" applyFont="1" applyFill="1" applyBorder="1" applyProtection="1">
      <protection locked="0"/>
    </xf>
    <xf numFmtId="0" fontId="0" fillId="7" borderId="15" xfId="0" applyFont="1" applyFill="1" applyBorder="1" applyAlignment="1">
      <alignment horizontal="center"/>
    </xf>
    <xf numFmtId="0" fontId="0" fillId="0" borderId="19" xfId="0" applyBorder="1"/>
    <xf numFmtId="0" fontId="0" fillId="7" borderId="19" xfId="0" applyFont="1" applyFill="1" applyBorder="1" applyAlignment="1" applyProtection="1">
      <alignment horizontal="center" vertical="center" wrapText="1"/>
      <protection locked="0"/>
    </xf>
    <xf numFmtId="0" fontId="0" fillId="7" borderId="20" xfId="0" applyFont="1" applyFill="1" applyBorder="1" applyAlignment="1" applyProtection="1">
      <alignment horizontal="center"/>
      <protection locked="0"/>
    </xf>
    <xf numFmtId="0" fontId="0" fillId="7" borderId="19" xfId="0" applyFont="1" applyFill="1" applyBorder="1" applyAlignment="1" applyProtection="1">
      <alignment horizontal="left" vertical="center" wrapText="1"/>
      <protection locked="0"/>
    </xf>
    <xf numFmtId="0" fontId="0" fillId="7" borderId="5" xfId="0" applyFont="1" applyFill="1" applyBorder="1" applyAlignment="1" applyProtection="1">
      <alignment horizontal="center" vertical="center" wrapText="1"/>
      <protection locked="0"/>
    </xf>
    <xf numFmtId="0" fontId="0" fillId="7" borderId="15" xfId="0" applyFont="1" applyFill="1" applyBorder="1" applyAlignment="1" applyProtection="1">
      <alignment horizontal="center"/>
      <protection locked="0"/>
    </xf>
    <xf numFmtId="0" fontId="0" fillId="7" borderId="5" xfId="0" applyFont="1" applyFill="1" applyBorder="1" applyAlignment="1" applyProtection="1">
      <alignment horizontal="left" vertical="center" wrapText="1"/>
      <protection locked="0"/>
    </xf>
    <xf numFmtId="0" fontId="0" fillId="7" borderId="19" xfId="0" applyFont="1" applyFill="1" applyBorder="1" applyProtection="1">
      <protection locked="0"/>
    </xf>
    <xf numFmtId="0" fontId="0" fillId="7" borderId="5" xfId="0" applyFont="1" applyFill="1" applyBorder="1" applyAlignment="1" applyProtection="1">
      <alignment horizontal="center" vertical="center"/>
      <protection locked="0"/>
    </xf>
    <xf numFmtId="0" fontId="0" fillId="7" borderId="19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2" fillId="9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center" vertical="center" wrapText="1"/>
      <protection locked="0"/>
    </xf>
    <xf numFmtId="0" fontId="23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7" borderId="20" xfId="0" applyFont="1" applyFill="1" applyBorder="1" applyAlignment="1">
      <alignment horizontal="center"/>
    </xf>
    <xf numFmtId="0" fontId="0" fillId="7" borderId="19" xfId="0" applyFont="1" applyFill="1" applyBorder="1"/>
    <xf numFmtId="0" fontId="3" fillId="7" borderId="5" xfId="0" applyFont="1" applyFill="1" applyBorder="1" applyAlignment="1" applyProtection="1">
      <alignment horizontal="left" vertical="center" wrapText="1"/>
      <protection locked="0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0" fontId="9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0" fillId="0" borderId="0" xfId="0" quotePrefix="1" applyFill="1" applyAlignment="1" applyProtection="1">
      <alignment horizontal="center"/>
      <protection locked="0"/>
    </xf>
    <xf numFmtId="0" fontId="0" fillId="6" borderId="5" xfId="0" applyFont="1" applyFill="1" applyBorder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0" fontId="0" fillId="7" borderId="6" xfId="0" applyFont="1" applyFill="1" applyBorder="1" applyAlignment="1" applyProtection="1">
      <alignment horizontal="center" vertical="center"/>
      <protection locked="0"/>
    </xf>
    <xf numFmtId="0" fontId="0" fillId="7" borderId="0" xfId="0" applyFont="1" applyFill="1" applyBorder="1" applyProtection="1">
      <protection locked="0"/>
    </xf>
    <xf numFmtId="0" fontId="17" fillId="0" borderId="0" xfId="0" applyFont="1" applyAlignment="1" applyProtection="1">
      <alignment horizontal="center"/>
      <protection locked="0"/>
    </xf>
    <xf numFmtId="0" fontId="9" fillId="3" borderId="3" xfId="0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horizontal="center" vertical="center"/>
    </xf>
    <xf numFmtId="0" fontId="0" fillId="0" borderId="19" xfId="0" applyFont="1" applyBorder="1"/>
    <xf numFmtId="0" fontId="15" fillId="0" borderId="19" xfId="0" applyFont="1" applyBorder="1" applyAlignment="1">
      <alignment horizontal="center" vertical="center"/>
    </xf>
    <xf numFmtId="0" fontId="15" fillId="0" borderId="19" xfId="0" applyFont="1" applyBorder="1"/>
    <xf numFmtId="0" fontId="0" fillId="8" borderId="0" xfId="0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 wrapText="1"/>
    </xf>
    <xf numFmtId="0" fontId="0" fillId="0" borderId="5" xfId="0" applyNumberFormat="1" applyBorder="1"/>
    <xf numFmtId="0" fontId="24" fillId="0" borderId="0" xfId="0" applyFont="1" applyFill="1" applyBorder="1" applyAlignment="1" applyProtection="1">
      <alignment horizontal="center" vertical="center" wrapText="1"/>
      <protection locked="0"/>
    </xf>
    <xf numFmtId="0" fontId="24" fillId="0" borderId="0" xfId="0" applyFont="1" applyFill="1" applyBorder="1" applyAlignment="1">
      <alignment horizontal="center" vertical="center" wrapText="1"/>
    </xf>
    <xf numFmtId="0" fontId="24" fillId="0" borderId="0" xfId="0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9" fontId="0" fillId="0" borderId="5" xfId="0" applyNumberFormat="1" applyBorder="1"/>
    <xf numFmtId="0" fontId="0" fillId="14" borderId="5" xfId="0" applyFill="1" applyBorder="1"/>
    <xf numFmtId="0" fontId="0" fillId="7" borderId="22" xfId="0" applyFont="1" applyFill="1" applyBorder="1" applyAlignment="1" applyProtection="1">
      <alignment horizontal="center" vertical="center" wrapText="1"/>
      <protection locked="0"/>
    </xf>
    <xf numFmtId="0" fontId="0" fillId="7" borderId="13" xfId="0" applyFont="1" applyFill="1" applyBorder="1" applyAlignment="1" applyProtection="1">
      <alignment horizontal="center" vertical="center" wrapText="1"/>
      <protection locked="0"/>
    </xf>
    <xf numFmtId="0" fontId="0" fillId="7" borderId="22" xfId="0" applyFont="1" applyFill="1" applyBorder="1" applyAlignment="1" applyProtection="1">
      <alignment horizontal="center" vertical="center"/>
      <protection locked="0"/>
    </xf>
    <xf numFmtId="0" fontId="0" fillId="7" borderId="13" xfId="0" applyFont="1" applyFill="1" applyBorder="1" applyAlignment="1" applyProtection="1">
      <alignment horizontal="center" vertical="center"/>
      <protection locked="0"/>
    </xf>
    <xf numFmtId="0" fontId="0" fillId="7" borderId="1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22" fillId="9" borderId="5" xfId="0" applyNumberFormat="1" applyFont="1" applyFill="1" applyBorder="1" applyAlignment="1">
      <alignment vertical="center"/>
    </xf>
    <xf numFmtId="0" fontId="17" fillId="12" borderId="5" xfId="0" applyFont="1" applyFill="1" applyBorder="1" applyAlignment="1">
      <alignment horizontal="center" vertical="center"/>
    </xf>
    <xf numFmtId="0" fontId="25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Fill="1" applyBorder="1" applyAlignment="1">
      <alignment horizontal="center" vertical="center" wrapText="1"/>
    </xf>
    <xf numFmtId="0" fontId="25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0" fillId="6" borderId="0" xfId="0" applyFont="1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3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Fill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>
      <alignment horizontal="center" vertical="center" wrapText="1"/>
    </xf>
    <xf numFmtId="0" fontId="26" fillId="0" borderId="0" xfId="0" applyNumberFormat="1" applyFont="1" applyFill="1" applyBorder="1" applyAlignment="1">
      <alignment horizontal="center" vertical="center" wrapText="1"/>
    </xf>
    <xf numFmtId="0" fontId="27" fillId="0" borderId="0" xfId="0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Fill="1" applyBorder="1" applyAlignment="1">
      <alignment horizontal="center" vertical="center" wrapText="1"/>
    </xf>
    <xf numFmtId="0" fontId="27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/>
    <xf numFmtId="0" fontId="27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 applyFill="1" applyBorder="1" applyAlignment="1">
      <alignment horizontal="center" vertical="center" wrapText="1"/>
    </xf>
    <xf numFmtId="0" fontId="28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7" borderId="15" xfId="0" quotePrefix="1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horizontal="center" vertical="center" wrapText="1"/>
    </xf>
    <xf numFmtId="0" fontId="0" fillId="7" borderId="22" xfId="0" applyFont="1" applyFill="1" applyBorder="1" applyAlignment="1">
      <alignment horizontal="center" vertical="center"/>
    </xf>
    <xf numFmtId="0" fontId="0" fillId="16" borderId="5" xfId="0" applyFont="1" applyFill="1" applyBorder="1"/>
    <xf numFmtId="0" fontId="0" fillId="16" borderId="15" xfId="0" applyFont="1" applyFill="1" applyBorder="1" applyAlignment="1">
      <alignment horizontal="center"/>
    </xf>
    <xf numFmtId="0" fontId="0" fillId="16" borderId="13" xfId="0" applyFont="1" applyFill="1" applyBorder="1" applyAlignment="1">
      <alignment horizontal="center" vertical="center"/>
    </xf>
    <xf numFmtId="0" fontId="0" fillId="16" borderId="5" xfId="0" applyFont="1" applyFill="1" applyBorder="1" applyAlignment="1">
      <alignment horizontal="center" vertical="center"/>
    </xf>
    <xf numFmtId="0" fontId="0" fillId="16" borderId="5" xfId="0" applyFont="1" applyFill="1" applyBorder="1" applyAlignment="1">
      <alignment horizontal="left" vertical="center" wrapText="1"/>
    </xf>
    <xf numFmtId="0" fontId="3" fillId="16" borderId="5" xfId="0" applyFont="1" applyFill="1" applyBorder="1" applyAlignment="1" applyProtection="1">
      <alignment horizontal="left" vertical="center" wrapText="1"/>
      <protection locked="0"/>
    </xf>
    <xf numFmtId="0" fontId="3" fillId="16" borderId="19" xfId="0" applyFont="1" applyFill="1" applyBorder="1" applyAlignment="1" applyProtection="1">
      <alignment horizontal="left" vertical="center" wrapText="1"/>
      <protection locked="0"/>
    </xf>
    <xf numFmtId="0" fontId="0" fillId="17" borderId="5" xfId="0" applyFont="1" applyFill="1" applyBorder="1" applyAlignment="1">
      <alignment horizontal="center" vertical="center"/>
    </xf>
    <xf numFmtId="0" fontId="0" fillId="17" borderId="18" xfId="0" applyFont="1" applyFill="1" applyBorder="1" applyAlignment="1">
      <alignment horizontal="center" vertical="center"/>
    </xf>
    <xf numFmtId="0" fontId="0" fillId="18" borderId="5" xfId="0" applyFont="1" applyFill="1" applyBorder="1" applyAlignment="1">
      <alignment horizontal="center" vertical="center"/>
    </xf>
    <xf numFmtId="0" fontId="0" fillId="18" borderId="19" xfId="0" applyFont="1" applyFill="1" applyBorder="1" applyAlignment="1">
      <alignment horizontal="center" vertical="center"/>
    </xf>
    <xf numFmtId="0" fontId="0" fillId="19" borderId="19" xfId="0" applyFont="1" applyFill="1" applyBorder="1" applyAlignment="1">
      <alignment horizontal="center" vertical="center"/>
    </xf>
    <xf numFmtId="0" fontId="0" fillId="19" borderId="5" xfId="0" applyFont="1" applyFill="1" applyBorder="1" applyAlignment="1">
      <alignment horizontal="center" vertical="center"/>
    </xf>
    <xf numFmtId="0" fontId="0" fillId="20" borderId="5" xfId="0" applyFont="1" applyFill="1" applyBorder="1" applyAlignment="1">
      <alignment horizontal="center" vertical="center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>
      <alignment horizontal="center" vertical="center" wrapText="1"/>
    </xf>
    <xf numFmtId="0" fontId="30" fillId="0" borderId="0" xfId="0" applyNumberFormat="1" applyFont="1" applyFill="1" applyBorder="1" applyAlignment="1">
      <alignment horizontal="center" vertical="center" wrapText="1"/>
    </xf>
    <xf numFmtId="0" fontId="0" fillId="7" borderId="25" xfId="0" applyFont="1" applyFill="1" applyBorder="1" applyAlignment="1" applyProtection="1">
      <alignment horizontal="center"/>
      <protection locked="0"/>
    </xf>
    <xf numFmtId="0" fontId="15" fillId="16" borderId="5" xfId="0" applyFont="1" applyFill="1" applyBorder="1" applyProtection="1">
      <protection locked="0"/>
    </xf>
    <xf numFmtId="0" fontId="0" fillId="16" borderId="19" xfId="0" applyFont="1" applyFill="1" applyBorder="1"/>
    <xf numFmtId="0" fontId="0" fillId="16" borderId="20" xfId="0" applyFont="1" applyFill="1" applyBorder="1" applyAlignment="1">
      <alignment horizontal="center"/>
    </xf>
    <xf numFmtId="0" fontId="0" fillId="16" borderId="5" xfId="0" applyFill="1" applyBorder="1" applyProtection="1">
      <protection locked="0"/>
    </xf>
    <xf numFmtId="0" fontId="0" fillId="7" borderId="26" xfId="0" applyFont="1" applyFill="1" applyBorder="1" applyAlignment="1" applyProtection="1">
      <alignment horizontal="center" vertical="center"/>
      <protection locked="0"/>
    </xf>
    <xf numFmtId="0" fontId="15" fillId="16" borderId="19" xfId="0" applyFont="1" applyFill="1" applyBorder="1" applyProtection="1">
      <protection locked="0"/>
    </xf>
    <xf numFmtId="0" fontId="15" fillId="0" borderId="19" xfId="0" applyFont="1" applyBorder="1" applyProtection="1">
      <protection locked="0"/>
    </xf>
    <xf numFmtId="0" fontId="0" fillId="0" borderId="15" xfId="0" applyFont="1" applyBorder="1" applyProtection="1">
      <protection locked="0"/>
    </xf>
    <xf numFmtId="0" fontId="0" fillId="7" borderId="15" xfId="0" applyFont="1" applyFill="1" applyBorder="1" applyProtection="1">
      <protection locked="0"/>
    </xf>
    <xf numFmtId="0" fontId="0" fillId="7" borderId="5" xfId="0" applyFont="1" applyFill="1" applyBorder="1" applyAlignment="1" applyProtection="1">
      <alignment horizontal="left" vertical="center"/>
      <protection locked="0"/>
    </xf>
    <xf numFmtId="0" fontId="0" fillId="7" borderId="27" xfId="0" applyFont="1" applyFill="1" applyBorder="1" applyAlignment="1" applyProtection="1">
      <alignment horizontal="center"/>
      <protection locked="0"/>
    </xf>
    <xf numFmtId="0" fontId="0" fillId="21" borderId="5" xfId="0" applyFont="1" applyFill="1" applyBorder="1" applyAlignment="1">
      <alignment horizontal="center" vertical="center"/>
    </xf>
    <xf numFmtId="0" fontId="0" fillId="17" borderId="19" xfId="0" applyFont="1" applyFill="1" applyBorder="1" applyAlignment="1">
      <alignment horizontal="center" vertical="center"/>
    </xf>
    <xf numFmtId="0" fontId="0" fillId="7" borderId="13" xfId="0" applyFont="1" applyFill="1" applyBorder="1" applyAlignment="1" applyProtection="1">
      <alignment horizontal="center"/>
      <protection locked="0"/>
    </xf>
    <xf numFmtId="0" fontId="0" fillId="21" borderId="19" xfId="0" applyFont="1" applyFill="1" applyBorder="1" applyAlignment="1">
      <alignment horizontal="center" vertical="center"/>
    </xf>
    <xf numFmtId="0" fontId="0" fillId="16" borderId="22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17" xfId="0" applyFont="1" applyFill="1" applyBorder="1" applyAlignment="1" applyProtection="1">
      <alignment horizontal="left" vertical="center" wrapText="1"/>
      <protection locked="0"/>
    </xf>
    <xf numFmtId="0" fontId="20" fillId="7" borderId="5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left" vertical="center" wrapText="1"/>
      <protection locked="0"/>
    </xf>
    <xf numFmtId="0" fontId="20" fillId="0" borderId="5" xfId="0" applyFont="1" applyFill="1" applyBorder="1" applyAlignment="1" applyProtection="1">
      <alignment horizontal="center" vertical="center" wrapText="1"/>
      <protection locked="0"/>
    </xf>
    <xf numFmtId="0" fontId="0" fillId="7" borderId="13" xfId="0" applyFont="1" applyFill="1" applyBorder="1" applyProtection="1">
      <protection locked="0"/>
    </xf>
    <xf numFmtId="0" fontId="3" fillId="16" borderId="0" xfId="0" applyFont="1" applyFill="1" applyBorder="1" applyAlignment="1" applyProtection="1">
      <alignment horizontal="left" vertical="center" wrapText="1"/>
      <protection locked="0"/>
    </xf>
    <xf numFmtId="0" fontId="15" fillId="5" borderId="5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15" fillId="5" borderId="19" xfId="0" applyFont="1" applyFill="1" applyBorder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0" borderId="13" xfId="0" applyFont="1" applyFill="1" applyBorder="1"/>
    <xf numFmtId="0" fontId="0" fillId="0" borderId="13" xfId="0" applyFont="1" applyBorder="1"/>
    <xf numFmtId="0" fontId="0" fillId="6" borderId="13" xfId="0" applyFont="1" applyFill="1" applyBorder="1"/>
    <xf numFmtId="0" fontId="0" fillId="0" borderId="22" xfId="0" applyFont="1" applyBorder="1"/>
    <xf numFmtId="0" fontId="3" fillId="0" borderId="22" xfId="0" applyFont="1" applyFill="1" applyBorder="1" applyAlignment="1" applyProtection="1">
      <alignment horizontal="left" vertical="center" wrapText="1"/>
      <protection locked="0"/>
    </xf>
    <xf numFmtId="0" fontId="9" fillId="3" borderId="28" xfId="0" applyFont="1" applyFill="1" applyBorder="1" applyAlignment="1">
      <alignment horizontal="center" vertical="center" wrapText="1"/>
    </xf>
    <xf numFmtId="0" fontId="0" fillId="22" borderId="5" xfId="0" applyFont="1" applyFill="1" applyBorder="1" applyAlignment="1" applyProtection="1">
      <alignment horizontal="center" vertical="center" wrapText="1"/>
      <protection locked="0"/>
    </xf>
    <xf numFmtId="0" fontId="0" fillId="6" borderId="5" xfId="0" applyFill="1" applyBorder="1" applyAlignment="1">
      <alignment horizontal="center"/>
    </xf>
    <xf numFmtId="0" fontId="0" fillId="13" borderId="5" xfId="0" applyFont="1" applyFill="1" applyBorder="1"/>
    <xf numFmtId="0" fontId="0" fillId="23" borderId="5" xfId="0" applyFill="1" applyBorder="1"/>
    <xf numFmtId="0" fontId="0" fillId="23" borderId="5" xfId="0" applyNumberFormat="1" applyFill="1" applyBorder="1"/>
    <xf numFmtId="0" fontId="0" fillId="24" borderId="5" xfId="0" applyFill="1" applyBorder="1"/>
    <xf numFmtId="0" fontId="0" fillId="25" borderId="5" xfId="0" applyFill="1" applyBorder="1"/>
    <xf numFmtId="0" fontId="15" fillId="5" borderId="0" xfId="0" applyFont="1" applyFill="1" applyBorder="1" applyAlignment="1">
      <alignment horizontal="center" vertical="center"/>
    </xf>
    <xf numFmtId="0" fontId="0" fillId="16" borderId="19" xfId="0" applyFont="1" applyFill="1" applyBorder="1" applyProtection="1">
      <protection locked="0"/>
    </xf>
    <xf numFmtId="164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7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Fill="1" applyAlignment="1" applyProtection="1">
      <alignment horizontal="center" vertical="center" wrapText="1"/>
      <protection locked="0"/>
    </xf>
    <xf numFmtId="0" fontId="0" fillId="26" borderId="24" xfId="0" applyFill="1" applyBorder="1" applyAlignment="1">
      <alignment horizontal="center" vertical="center" wrapText="1"/>
    </xf>
    <xf numFmtId="0" fontId="0" fillId="27" borderId="7" xfId="0" applyFill="1" applyBorder="1" applyAlignment="1">
      <alignment horizontal="center" vertical="center" wrapText="1"/>
    </xf>
    <xf numFmtId="0" fontId="0" fillId="26" borderId="34" xfId="0" applyNumberFormat="1" applyFill="1" applyBorder="1" applyAlignment="1">
      <alignment horizontal="center" vertical="center"/>
    </xf>
    <xf numFmtId="0" fontId="0" fillId="26" borderId="35" xfId="0" applyNumberFormat="1" applyFill="1" applyBorder="1" applyAlignment="1">
      <alignment horizontal="center" vertical="center"/>
    </xf>
    <xf numFmtId="0" fontId="0" fillId="27" borderId="36" xfId="0" applyNumberFormat="1" applyFill="1" applyBorder="1"/>
    <xf numFmtId="0" fontId="0" fillId="26" borderId="37" xfId="0" applyNumberFormat="1" applyFill="1" applyBorder="1" applyAlignment="1">
      <alignment horizontal="center" vertical="center"/>
    </xf>
    <xf numFmtId="0" fontId="0" fillId="26" borderId="38" xfId="0" applyNumberFormat="1" applyFill="1" applyBorder="1" applyAlignment="1">
      <alignment horizontal="center" vertical="center"/>
    </xf>
    <xf numFmtId="0" fontId="0" fillId="27" borderId="39" xfId="0" applyNumberFormat="1" applyFill="1" applyBorder="1"/>
    <xf numFmtId="0" fontId="0" fillId="27" borderId="41" xfId="0" applyNumberFormat="1" applyFill="1" applyBorder="1" applyAlignment="1">
      <alignment horizontal="center" vertical="center"/>
    </xf>
    <xf numFmtId="0" fontId="0" fillId="27" borderId="42" xfId="0" applyNumberFormat="1" applyFill="1" applyBorder="1" applyAlignment="1">
      <alignment horizontal="center" vertical="center"/>
    </xf>
    <xf numFmtId="0" fontId="0" fillId="26" borderId="43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28" borderId="5" xfId="0" applyFill="1" applyBorder="1" applyAlignment="1">
      <alignment horizontal="center" vertical="center"/>
    </xf>
    <xf numFmtId="0" fontId="0" fillId="28" borderId="7" xfId="0" applyFill="1" applyBorder="1" applyAlignment="1">
      <alignment horizontal="center"/>
    </xf>
    <xf numFmtId="0" fontId="0" fillId="29" borderId="5" xfId="0" applyFill="1" applyBorder="1" applyAlignment="1">
      <alignment horizontal="center" vertical="center"/>
    </xf>
    <xf numFmtId="0" fontId="0" fillId="26" borderId="44" xfId="0" applyNumberFormat="1" applyFill="1" applyBorder="1" applyAlignment="1">
      <alignment horizontal="center" vertical="center"/>
    </xf>
    <xf numFmtId="0" fontId="0" fillId="27" borderId="45" xfId="0" applyNumberFormat="1" applyFill="1" applyBorder="1" applyAlignment="1">
      <alignment horizontal="center" vertical="center"/>
    </xf>
    <xf numFmtId="0" fontId="0" fillId="26" borderId="29" xfId="0" applyNumberFormat="1" applyFill="1" applyBorder="1" applyAlignment="1">
      <alignment horizontal="center" vertical="center"/>
    </xf>
    <xf numFmtId="0" fontId="0" fillId="26" borderId="46" xfId="0" applyNumberFormat="1" applyFill="1" applyBorder="1" applyAlignment="1">
      <alignment horizontal="center" vertical="center"/>
    </xf>
    <xf numFmtId="0" fontId="0" fillId="26" borderId="49" xfId="0" applyNumberFormat="1" applyFill="1" applyBorder="1" applyAlignment="1">
      <alignment horizontal="center" vertical="center"/>
    </xf>
    <xf numFmtId="0" fontId="0" fillId="27" borderId="50" xfId="0" applyNumberFormat="1" applyFill="1" applyBorder="1"/>
    <xf numFmtId="0" fontId="31" fillId="0" borderId="0" xfId="3" applyFill="1" applyAlignment="1" applyProtection="1">
      <alignment horizontal="center"/>
      <protection locked="0"/>
    </xf>
    <xf numFmtId="14" fontId="0" fillId="15" borderId="40" xfId="0" applyNumberFormat="1" applyFill="1" applyBorder="1" applyAlignment="1">
      <alignment horizontal="center" vertical="center" wrapText="1"/>
    </xf>
    <xf numFmtId="0" fontId="0" fillId="15" borderId="33" xfId="0" applyFill="1" applyBorder="1" applyAlignment="1">
      <alignment horizontal="center"/>
    </xf>
    <xf numFmtId="14" fontId="0" fillId="26" borderId="31" xfId="0" applyNumberFormat="1" applyFill="1" applyBorder="1" applyAlignment="1">
      <alignment horizontal="center" vertical="center" wrapText="1"/>
    </xf>
    <xf numFmtId="0" fontId="0" fillId="26" borderId="30" xfId="0" applyFill="1" applyBorder="1" applyAlignment="1">
      <alignment horizontal="center" vertical="center"/>
    </xf>
    <xf numFmtId="14" fontId="0" fillId="26" borderId="47" xfId="0" applyNumberFormat="1" applyFill="1" applyBorder="1" applyAlignment="1">
      <alignment horizontal="center" vertical="center" wrapText="1"/>
    </xf>
    <xf numFmtId="0" fontId="0" fillId="26" borderId="48" xfId="0" applyFill="1" applyBorder="1" applyAlignment="1">
      <alignment horizontal="center" vertical="center"/>
    </xf>
    <xf numFmtId="14" fontId="0" fillId="15" borderId="32" xfId="0" applyNumberForma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4">
    <cellStyle name="Lien hypertexte" xfId="3" builtinId="8"/>
    <cellStyle name="Normal" xfId="0" builtinId="0"/>
    <cellStyle name="Normal 2" xfId="2"/>
    <cellStyle name="Normal 4" xfId="1"/>
  </cellStyles>
  <dxfs count="24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5" tint="0.79998168889431442"/>
        </patternFill>
      </fill>
    </dxf>
    <dxf>
      <fill>
        <patternFill patternType="solid">
          <bgColor theme="4" tint="0.79998168889431442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vertical style="dashed">
          <color indexed="64"/>
        </vertical>
        <horizontal style="dashed">
          <color indexed="64"/>
        </horizontal>
      </border>
    </dxf>
    <dxf>
      <border>
        <right style="double">
          <color indexed="64"/>
        </right>
      </border>
    </dxf>
    <dxf>
      <border>
        <right style="double">
          <color indexed="64"/>
        </right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 patternType="solid">
          <bgColor theme="0" tint="-0.249977111117893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border>
        <top style="double">
          <color indexed="64"/>
        </top>
        <bottom style="double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33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border>
        <top style="double">
          <color indexed="64"/>
        </top>
        <bottom style="double">
          <color indexed="64"/>
        </bottom>
      </border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>
          <bgColor theme="9" tint="0.79998168889431442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 tint="-0.249977111117893"/>
        </patternFill>
      </fill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right style="double">
          <color indexed="64"/>
        </right>
      </border>
    </dxf>
    <dxf>
      <border>
        <right style="double">
          <color indexed="64"/>
        </right>
      </border>
    </dxf>
    <dxf>
      <border>
        <vertical style="dashed">
          <color indexed="64"/>
        </vertical>
        <horizontal style="dashed">
          <color indexed="64"/>
        </horizontal>
      </border>
    </dxf>
    <dxf>
      <border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color auto="1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FF3300"/>
      <color rgb="FF00FF00"/>
      <color rgb="FF00B4C2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D_Articles_Stock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</xdr:colOff>
      <xdr:row>1</xdr:row>
      <xdr:rowOff>577215</xdr:rowOff>
    </xdr:from>
    <xdr:to>
      <xdr:col>8</xdr:col>
      <xdr:colOff>540599</xdr:colOff>
      <xdr:row>2</xdr:row>
      <xdr:rowOff>272414</xdr:rowOff>
    </xdr:to>
    <xdr:sp macro="[0]!Journ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42985" y="1049655"/>
          <a:ext cx="1331174" cy="434339"/>
        </a:xfrm>
        <a:prstGeom prst="roundRect">
          <a:avLst/>
        </a:prstGeom>
        <a:solidFill>
          <a:srgbClr val="92D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8</xdr:col>
      <xdr:colOff>485775</xdr:colOff>
      <xdr:row>0</xdr:row>
      <xdr:rowOff>95249</xdr:rowOff>
    </xdr:from>
    <xdr:to>
      <xdr:col>8</xdr:col>
      <xdr:colOff>1895475</xdr:colOff>
      <xdr:row>1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639300" y="95249"/>
          <a:ext cx="1409700" cy="552451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STOCK - BASE DE DONNEES</a:t>
          </a:r>
        </a:p>
      </xdr:txBody>
    </xdr:sp>
    <xdr:clientData fPrintsWithSheet="0"/>
  </xdr:twoCellAnchor>
  <xdr:twoCellAnchor>
    <xdr:from>
      <xdr:col>0</xdr:col>
      <xdr:colOff>133349</xdr:colOff>
      <xdr:row>0</xdr:row>
      <xdr:rowOff>66675</xdr:rowOff>
    </xdr:from>
    <xdr:to>
      <xdr:col>1</xdr:col>
      <xdr:colOff>447675</xdr:colOff>
      <xdr:row>1</xdr:row>
      <xdr:rowOff>28574</xdr:rowOff>
    </xdr:to>
    <xdr:sp macro="[0]!Init_Journal.Archiv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33349" y="66675"/>
          <a:ext cx="1247776" cy="438149"/>
        </a:xfrm>
        <a:prstGeom prst="roundRect">
          <a:avLst/>
        </a:prstGeom>
        <a:solidFill>
          <a:srgbClr val="FF0000"/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RAZ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28575</xdr:rowOff>
        </xdr:from>
        <xdr:to>
          <xdr:col>2</xdr:col>
          <xdr:colOff>2038350</xdr:colOff>
          <xdr:row>2</xdr:row>
          <xdr:rowOff>0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790575</xdr:colOff>
      <xdr:row>0</xdr:row>
      <xdr:rowOff>142875</xdr:rowOff>
    </xdr:from>
    <xdr:to>
      <xdr:col>16</xdr:col>
      <xdr:colOff>829575</xdr:colOff>
      <xdr:row>1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191625" y="142875"/>
          <a:ext cx="1944000" cy="41910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1</xdr:col>
      <xdr:colOff>1200150</xdr:colOff>
      <xdr:row>0</xdr:row>
      <xdr:rowOff>247650</xdr:rowOff>
    </xdr:from>
    <xdr:to>
      <xdr:col>1</xdr:col>
      <xdr:colOff>2571750</xdr:colOff>
      <xdr:row>1</xdr:row>
      <xdr:rowOff>323850</xdr:rowOff>
    </xdr:to>
    <xdr:sp macro="[0]!Macro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381125" y="247650"/>
          <a:ext cx="1371600" cy="5524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14300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Extraction Rupture de stock</a:t>
          </a:r>
        </a:p>
      </xdr:txBody>
    </xdr:sp>
    <xdr:clientData/>
  </xdr:twoCellAnchor>
  <xdr:twoCellAnchor>
    <xdr:from>
      <xdr:col>12</xdr:col>
      <xdr:colOff>704850</xdr:colOff>
      <xdr:row>0</xdr:row>
      <xdr:rowOff>285750</xdr:rowOff>
    </xdr:from>
    <xdr:to>
      <xdr:col>14</xdr:col>
      <xdr:colOff>381000</xdr:colOff>
      <xdr:row>1</xdr:row>
      <xdr:rowOff>371475</xdr:rowOff>
    </xdr:to>
    <xdr:sp macro="[0]!ouverturemagic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867775" y="285750"/>
          <a:ext cx="1543050" cy="5619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0</xdr:row>
          <xdr:rowOff>47625</xdr:rowOff>
        </xdr:from>
        <xdr:to>
          <xdr:col>4</xdr:col>
          <xdr:colOff>200025</xdr:colOff>
          <xdr:row>2</xdr:row>
          <xdr:rowOff>123825</xdr:rowOff>
        </xdr:to>
        <xdr:sp macro="" textlink="">
          <xdr:nvSpPr>
            <xdr:cNvPr id="14339" name="CommandButton2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5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0</xdr:row>
          <xdr:rowOff>47625</xdr:rowOff>
        </xdr:from>
        <xdr:to>
          <xdr:col>6</xdr:col>
          <xdr:colOff>266700</xdr:colOff>
          <xdr:row>2</xdr:row>
          <xdr:rowOff>104775</xdr:rowOff>
        </xdr:to>
        <xdr:sp macro="" textlink="">
          <xdr:nvSpPr>
            <xdr:cNvPr id="14340" name="CommandButton3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5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CARD\Desktop\Gestion%20de%20Stock%20Conso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upply_Chain/02%20-%20MAGASIN/02%20-%20MAG.%20CONSO/09-Statistique/journal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TCD Journal"/>
      <sheetName val="Gestion de Stock Conso test"/>
    </sheetNames>
    <sheetDataSet>
      <sheetData sheetId="0"/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2018"/>
      <sheetName val="TCD journal 2018"/>
      <sheetName val="Reporting consommation"/>
      <sheetName val="ABC journal Entrée-Sortie 2018"/>
      <sheetName val="ABC valeur stock"/>
      <sheetName val="Top 10"/>
      <sheetName val="Indicateur pareto"/>
      <sheetName val="Listing tarif unitaire article"/>
    </sheetNames>
    <sheetDataSet>
      <sheetData sheetId="0"/>
      <sheetData sheetId="1"/>
      <sheetData sheetId="2">
        <row r="8">
          <cell r="A8">
            <v>1445</v>
          </cell>
          <cell r="B8">
            <v>0</v>
          </cell>
          <cell r="C8">
            <v>0</v>
          </cell>
          <cell r="D8">
            <v>2600</v>
          </cell>
          <cell r="E8">
            <v>4700</v>
          </cell>
          <cell r="F8">
            <v>6400</v>
          </cell>
          <cell r="G8">
            <v>7000</v>
          </cell>
          <cell r="H8">
            <v>5300</v>
          </cell>
          <cell r="I8">
            <v>1700</v>
          </cell>
          <cell r="J8">
            <v>3600</v>
          </cell>
          <cell r="K8">
            <v>0</v>
          </cell>
          <cell r="L8">
            <v>0</v>
          </cell>
          <cell r="M8">
            <v>0</v>
          </cell>
          <cell r="N8">
            <v>31300</v>
          </cell>
          <cell r="O8">
            <v>4471.4285714285716</v>
          </cell>
          <cell r="P8">
            <v>150</v>
          </cell>
        </row>
        <row r="9">
          <cell r="A9">
            <v>1445</v>
          </cell>
          <cell r="B9">
            <v>0</v>
          </cell>
          <cell r="C9">
            <v>0</v>
          </cell>
          <cell r="D9">
            <v>8.3067092651757185E-2</v>
          </cell>
          <cell r="E9">
            <v>0.15015974440894569</v>
          </cell>
          <cell r="F9">
            <v>0.20447284345047922</v>
          </cell>
          <cell r="G9">
            <v>0.22364217252396165</v>
          </cell>
          <cell r="H9">
            <v>0.16932907348242812</v>
          </cell>
          <cell r="I9">
            <v>5.4313099041533544E-2</v>
          </cell>
          <cell r="J9">
            <v>0.11501597444089456</v>
          </cell>
          <cell r="K9">
            <v>0</v>
          </cell>
          <cell r="L9">
            <v>0</v>
          </cell>
          <cell r="M9">
            <v>0</v>
          </cell>
          <cell r="N9">
            <v>1</v>
          </cell>
        </row>
        <row r="10">
          <cell r="A10">
            <v>419</v>
          </cell>
          <cell r="B10">
            <v>0</v>
          </cell>
          <cell r="C10">
            <v>0</v>
          </cell>
          <cell r="D10">
            <v>0</v>
          </cell>
          <cell r="E10">
            <v>2000</v>
          </cell>
          <cell r="F10">
            <v>2000</v>
          </cell>
          <cell r="G10">
            <v>3000</v>
          </cell>
          <cell r="H10">
            <v>1000</v>
          </cell>
          <cell r="I10">
            <v>2000</v>
          </cell>
          <cell r="J10">
            <v>4001</v>
          </cell>
          <cell r="K10">
            <v>0</v>
          </cell>
          <cell r="L10">
            <v>0</v>
          </cell>
          <cell r="M10">
            <v>0</v>
          </cell>
          <cell r="N10">
            <v>14001</v>
          </cell>
          <cell r="O10">
            <v>2000.1428571428571</v>
          </cell>
          <cell r="P10">
            <v>67</v>
          </cell>
        </row>
        <row r="11">
          <cell r="A11">
            <v>419</v>
          </cell>
          <cell r="B11">
            <v>0</v>
          </cell>
          <cell r="C11">
            <v>0</v>
          </cell>
          <cell r="D11">
            <v>0</v>
          </cell>
          <cell r="E11">
            <v>0.14284693950432112</v>
          </cell>
          <cell r="F11">
            <v>0.14284693950432112</v>
          </cell>
          <cell r="G11">
            <v>0.21427040925648169</v>
          </cell>
          <cell r="H11">
            <v>7.1423469752160559E-2</v>
          </cell>
          <cell r="I11">
            <v>0.14284693950432112</v>
          </cell>
          <cell r="J11">
            <v>0.28576530247839438</v>
          </cell>
          <cell r="K11">
            <v>0</v>
          </cell>
          <cell r="L11">
            <v>0</v>
          </cell>
          <cell r="M11">
            <v>0</v>
          </cell>
          <cell r="N11">
            <v>1</v>
          </cell>
          <cell r="O11">
            <v>1</v>
          </cell>
          <cell r="P11">
            <v>4.7619047619047623E-3</v>
          </cell>
        </row>
        <row r="12">
          <cell r="A12">
            <v>5728</v>
          </cell>
          <cell r="B12">
            <v>0</v>
          </cell>
          <cell r="C12">
            <v>0</v>
          </cell>
          <cell r="D12">
            <v>8000</v>
          </cell>
          <cell r="E12">
            <v>0</v>
          </cell>
          <cell r="F12">
            <v>3004</v>
          </cell>
          <cell r="G12">
            <v>3</v>
          </cell>
          <cell r="H12">
            <v>1</v>
          </cell>
          <cell r="I12">
            <v>8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11016</v>
          </cell>
          <cell r="O12">
            <v>1573.7142857142858</v>
          </cell>
          <cell r="P12">
            <v>53</v>
          </cell>
        </row>
        <row r="13">
          <cell r="A13">
            <v>5728</v>
          </cell>
          <cell r="B13">
            <v>0</v>
          </cell>
          <cell r="C13">
            <v>0</v>
          </cell>
          <cell r="D13">
            <v>0.72621641249092228</v>
          </cell>
          <cell r="E13">
            <v>0</v>
          </cell>
          <cell r="F13">
            <v>0.27269426289034132</v>
          </cell>
          <cell r="G13">
            <v>2.7233115468409589E-4</v>
          </cell>
          <cell r="H13">
            <v>9.0777051561365287E-5</v>
          </cell>
          <cell r="I13">
            <v>7.2621641249092229E-4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0.99999999999999989</v>
          </cell>
          <cell r="O13">
            <v>1</v>
          </cell>
          <cell r="P13">
            <v>4.7619047619047615E-3</v>
          </cell>
        </row>
        <row r="14">
          <cell r="A14">
            <v>5729</v>
          </cell>
          <cell r="B14">
            <v>0</v>
          </cell>
          <cell r="C14">
            <v>0</v>
          </cell>
          <cell r="D14">
            <v>8000</v>
          </cell>
          <cell r="E14">
            <v>0</v>
          </cell>
          <cell r="F14">
            <v>3000</v>
          </cell>
          <cell r="G14">
            <v>0</v>
          </cell>
          <cell r="H14">
            <v>0</v>
          </cell>
          <cell r="I14">
            <v>9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11009</v>
          </cell>
          <cell r="O14">
            <v>1572.7142857142858</v>
          </cell>
          <cell r="P14">
            <v>53</v>
          </cell>
        </row>
        <row r="15">
          <cell r="A15">
            <v>5729</v>
          </cell>
          <cell r="B15">
            <v>0</v>
          </cell>
          <cell r="C15">
            <v>0</v>
          </cell>
          <cell r="D15">
            <v>0.72667817240439636</v>
          </cell>
          <cell r="E15">
            <v>0</v>
          </cell>
          <cell r="F15">
            <v>0.27250431465164865</v>
          </cell>
          <cell r="G15">
            <v>0</v>
          </cell>
          <cell r="H15">
            <v>0</v>
          </cell>
          <cell r="I15">
            <v>8.1751294395494595E-4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1</v>
          </cell>
        </row>
        <row r="16">
          <cell r="A16">
            <v>1444</v>
          </cell>
          <cell r="B16">
            <v>0</v>
          </cell>
          <cell r="C16">
            <v>0</v>
          </cell>
          <cell r="D16">
            <v>2100</v>
          </cell>
          <cell r="E16">
            <v>0</v>
          </cell>
          <cell r="F16">
            <v>3200</v>
          </cell>
          <cell r="G16">
            <v>1000</v>
          </cell>
          <cell r="H16">
            <v>2000</v>
          </cell>
          <cell r="I16">
            <v>2500</v>
          </cell>
          <cell r="J16">
            <v>100</v>
          </cell>
          <cell r="K16">
            <v>0</v>
          </cell>
          <cell r="L16">
            <v>0</v>
          </cell>
          <cell r="M16">
            <v>0</v>
          </cell>
          <cell r="N16">
            <v>10900</v>
          </cell>
          <cell r="O16">
            <v>1557.1428571428571</v>
          </cell>
          <cell r="P16">
            <v>52</v>
          </cell>
        </row>
        <row r="17">
          <cell r="A17">
            <v>1444</v>
          </cell>
          <cell r="B17">
            <v>0</v>
          </cell>
          <cell r="C17">
            <v>0</v>
          </cell>
          <cell r="D17">
            <v>0.19266055045871561</v>
          </cell>
          <cell r="E17">
            <v>0</v>
          </cell>
          <cell r="F17">
            <v>0.29357798165137616</v>
          </cell>
          <cell r="G17">
            <v>9.1743119266055051E-2</v>
          </cell>
          <cell r="H17">
            <v>0.1834862385321101</v>
          </cell>
          <cell r="I17">
            <v>0.22935779816513763</v>
          </cell>
          <cell r="J17">
            <v>9.1743119266055051E-3</v>
          </cell>
          <cell r="K17">
            <v>0</v>
          </cell>
          <cell r="L17">
            <v>0</v>
          </cell>
          <cell r="M17">
            <v>0</v>
          </cell>
          <cell r="N17">
            <v>1</v>
          </cell>
          <cell r="O17">
            <v>1</v>
          </cell>
          <cell r="P17">
            <v>4.7619047619047623E-3</v>
          </cell>
        </row>
        <row r="18">
          <cell r="A18">
            <v>5709</v>
          </cell>
          <cell r="B18">
            <v>0</v>
          </cell>
          <cell r="C18">
            <v>0</v>
          </cell>
          <cell r="D18">
            <v>200</v>
          </cell>
          <cell r="E18">
            <v>1803</v>
          </cell>
          <cell r="F18">
            <v>2197</v>
          </cell>
          <cell r="G18">
            <v>2500</v>
          </cell>
          <cell r="H18">
            <v>1300</v>
          </cell>
          <cell r="I18">
            <v>1300</v>
          </cell>
          <cell r="J18">
            <v>1200</v>
          </cell>
          <cell r="K18">
            <v>0</v>
          </cell>
          <cell r="L18">
            <v>0</v>
          </cell>
          <cell r="M18">
            <v>0</v>
          </cell>
          <cell r="N18">
            <v>10500</v>
          </cell>
          <cell r="O18">
            <v>1500</v>
          </cell>
          <cell r="P18">
            <v>50</v>
          </cell>
        </row>
        <row r="19">
          <cell r="A19">
            <v>5709</v>
          </cell>
          <cell r="B19">
            <v>0</v>
          </cell>
          <cell r="C19">
            <v>0</v>
          </cell>
          <cell r="D19">
            <v>1.9047619047619049E-2</v>
          </cell>
          <cell r="E19">
            <v>0.17171428571428571</v>
          </cell>
          <cell r="F19">
            <v>0.20923809523809525</v>
          </cell>
          <cell r="G19">
            <v>0.23809523809523808</v>
          </cell>
          <cell r="H19">
            <v>0.12380952380952381</v>
          </cell>
          <cell r="I19">
            <v>0.12380952380952381</v>
          </cell>
          <cell r="J19">
            <v>0.11428571428571428</v>
          </cell>
          <cell r="K19">
            <v>0</v>
          </cell>
          <cell r="L19">
            <v>0</v>
          </cell>
          <cell r="M19">
            <v>0</v>
          </cell>
          <cell r="N19">
            <v>1</v>
          </cell>
          <cell r="O19">
            <v>1</v>
          </cell>
          <cell r="P19">
            <v>4.7619047619047623E-3</v>
          </cell>
        </row>
        <row r="20">
          <cell r="A20">
            <v>5120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400</v>
          </cell>
          <cell r="H20">
            <v>2400</v>
          </cell>
          <cell r="I20">
            <v>2000</v>
          </cell>
          <cell r="J20">
            <v>4400</v>
          </cell>
          <cell r="K20">
            <v>0</v>
          </cell>
          <cell r="L20">
            <v>0</v>
          </cell>
          <cell r="M20">
            <v>0</v>
          </cell>
          <cell r="N20">
            <v>9200</v>
          </cell>
          <cell r="O20">
            <v>1314.2857142857142</v>
          </cell>
          <cell r="P20">
            <v>44</v>
          </cell>
        </row>
        <row r="21">
          <cell r="A21">
            <v>5120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4.3478260869565216E-2</v>
          </cell>
          <cell r="H21">
            <v>0.2608695652173913</v>
          </cell>
          <cell r="I21">
            <v>0.21739130434782608</v>
          </cell>
          <cell r="J21">
            <v>0.47826086956521741</v>
          </cell>
          <cell r="K21">
            <v>0</v>
          </cell>
          <cell r="L21">
            <v>0</v>
          </cell>
          <cell r="M21">
            <v>0</v>
          </cell>
          <cell r="N21">
            <v>1</v>
          </cell>
          <cell r="O21">
            <v>1</v>
          </cell>
          <cell r="P21">
            <v>4.7619047619047623E-3</v>
          </cell>
        </row>
        <row r="22">
          <cell r="A22">
            <v>4389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6200</v>
          </cell>
          <cell r="H22">
            <v>1200</v>
          </cell>
          <cell r="I22">
            <v>0</v>
          </cell>
          <cell r="J22">
            <v>1700</v>
          </cell>
          <cell r="K22">
            <v>0</v>
          </cell>
          <cell r="L22">
            <v>0</v>
          </cell>
          <cell r="M22">
            <v>0</v>
          </cell>
          <cell r="N22">
            <v>9100</v>
          </cell>
          <cell r="O22">
            <v>1300</v>
          </cell>
          <cell r="P22">
            <v>44</v>
          </cell>
        </row>
        <row r="23">
          <cell r="A23">
            <v>4389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0.68131868131868134</v>
          </cell>
          <cell r="H23">
            <v>0.13186813186813187</v>
          </cell>
          <cell r="I23">
            <v>0</v>
          </cell>
          <cell r="J23">
            <v>0.18681318681318682</v>
          </cell>
          <cell r="K23">
            <v>0</v>
          </cell>
          <cell r="L23">
            <v>0</v>
          </cell>
          <cell r="M23">
            <v>0</v>
          </cell>
          <cell r="N23">
            <v>1</v>
          </cell>
          <cell r="O23">
            <v>1</v>
          </cell>
          <cell r="P23">
            <v>4.7619047619047623E-3</v>
          </cell>
        </row>
        <row r="24">
          <cell r="A24">
            <v>1587</v>
          </cell>
          <cell r="B24">
            <v>0</v>
          </cell>
          <cell r="C24">
            <v>0</v>
          </cell>
          <cell r="D24">
            <v>4</v>
          </cell>
          <cell r="E24">
            <v>1893</v>
          </cell>
          <cell r="F24">
            <v>606</v>
          </cell>
          <cell r="G24">
            <v>1493</v>
          </cell>
          <cell r="H24">
            <v>3477</v>
          </cell>
          <cell r="I24">
            <v>11</v>
          </cell>
          <cell r="J24">
            <v>7</v>
          </cell>
          <cell r="K24">
            <v>0</v>
          </cell>
          <cell r="L24">
            <v>0</v>
          </cell>
          <cell r="M24">
            <v>0</v>
          </cell>
          <cell r="N24">
            <v>7491</v>
          </cell>
          <cell r="O24">
            <v>1070.1428571428571</v>
          </cell>
          <cell r="P24">
            <v>36</v>
          </cell>
        </row>
        <row r="25">
          <cell r="A25">
            <v>1587</v>
          </cell>
          <cell r="B25">
            <v>0</v>
          </cell>
          <cell r="C25">
            <v>0</v>
          </cell>
          <cell r="D25">
            <v>5.3397410225604054E-4</v>
          </cell>
          <cell r="E25">
            <v>0.25270324389267118</v>
          </cell>
          <cell r="F25">
            <v>8.0897076491790149E-2</v>
          </cell>
          <cell r="G25">
            <v>0.19930583366706714</v>
          </cell>
          <cell r="H25">
            <v>0.46415698838606329</v>
          </cell>
          <cell r="I25">
            <v>1.4684287812041115E-3</v>
          </cell>
          <cell r="J25">
            <v>9.3445467894807098E-4</v>
          </cell>
          <cell r="K25">
            <v>0</v>
          </cell>
          <cell r="L25">
            <v>0</v>
          </cell>
          <cell r="M25">
            <v>0</v>
          </cell>
          <cell r="N25">
            <v>1</v>
          </cell>
          <cell r="O25">
            <v>1</v>
          </cell>
          <cell r="P25">
            <v>4.7619047619047623E-3</v>
          </cell>
        </row>
        <row r="26">
          <cell r="A26">
            <v>1446</v>
          </cell>
          <cell r="B26">
            <v>0</v>
          </cell>
          <cell r="C26">
            <v>0</v>
          </cell>
          <cell r="D26">
            <v>2300</v>
          </cell>
          <cell r="E26">
            <v>500</v>
          </cell>
          <cell r="F26">
            <v>0</v>
          </cell>
          <cell r="G26">
            <v>2000</v>
          </cell>
          <cell r="H26">
            <v>200</v>
          </cell>
          <cell r="I26">
            <v>2300</v>
          </cell>
          <cell r="J26">
            <v>100</v>
          </cell>
          <cell r="K26">
            <v>0</v>
          </cell>
          <cell r="L26">
            <v>0</v>
          </cell>
          <cell r="M26">
            <v>0</v>
          </cell>
          <cell r="N26">
            <v>7400</v>
          </cell>
          <cell r="O26">
            <v>1057.1428571428571</v>
          </cell>
          <cell r="P26">
            <v>36</v>
          </cell>
        </row>
        <row r="27">
          <cell r="A27">
            <v>1446</v>
          </cell>
          <cell r="B27">
            <v>0</v>
          </cell>
          <cell r="C27">
            <v>0</v>
          </cell>
          <cell r="D27">
            <v>0.3108108108108108</v>
          </cell>
          <cell r="E27">
            <v>6.7567567567567571E-2</v>
          </cell>
          <cell r="F27">
            <v>0</v>
          </cell>
          <cell r="G27">
            <v>0.27027027027027029</v>
          </cell>
          <cell r="H27">
            <v>2.7027027027027029E-2</v>
          </cell>
          <cell r="I27">
            <v>0.3108108108108108</v>
          </cell>
          <cell r="J27">
            <v>1.3513513513513514E-2</v>
          </cell>
          <cell r="K27">
            <v>0</v>
          </cell>
          <cell r="L27">
            <v>0</v>
          </cell>
          <cell r="M27">
            <v>0</v>
          </cell>
          <cell r="N27">
            <v>0.99999999999999989</v>
          </cell>
          <cell r="O27">
            <v>1</v>
          </cell>
          <cell r="P27">
            <v>4.7619047619047615E-3</v>
          </cell>
        </row>
        <row r="28">
          <cell r="A28">
            <v>5119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1200</v>
          </cell>
          <cell r="J28">
            <v>6000</v>
          </cell>
          <cell r="K28">
            <v>0</v>
          </cell>
          <cell r="L28">
            <v>0</v>
          </cell>
          <cell r="M28">
            <v>0</v>
          </cell>
          <cell r="N28">
            <v>7200</v>
          </cell>
          <cell r="O28">
            <v>1028.5714285714287</v>
          </cell>
          <cell r="P28">
            <v>35</v>
          </cell>
        </row>
        <row r="29">
          <cell r="A29">
            <v>5119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0.16666666666666666</v>
          </cell>
          <cell r="J29">
            <v>0.83333333333333337</v>
          </cell>
          <cell r="K29">
            <v>0</v>
          </cell>
          <cell r="L29">
            <v>0</v>
          </cell>
          <cell r="M29">
            <v>0</v>
          </cell>
          <cell r="N29">
            <v>1</v>
          </cell>
          <cell r="O29">
            <v>1</v>
          </cell>
          <cell r="P29">
            <v>4.7619047619047623E-3</v>
          </cell>
        </row>
        <row r="30">
          <cell r="A30">
            <v>5082</v>
          </cell>
          <cell r="B30">
            <v>0</v>
          </cell>
          <cell r="C30">
            <v>0</v>
          </cell>
          <cell r="D30">
            <v>200</v>
          </cell>
          <cell r="E30">
            <v>5000</v>
          </cell>
          <cell r="F30">
            <v>300</v>
          </cell>
          <cell r="G30">
            <v>500</v>
          </cell>
          <cell r="H30">
            <v>0</v>
          </cell>
          <cell r="I30">
            <v>100</v>
          </cell>
          <cell r="J30">
            <v>1000</v>
          </cell>
          <cell r="K30">
            <v>0</v>
          </cell>
          <cell r="L30">
            <v>0</v>
          </cell>
          <cell r="M30">
            <v>0</v>
          </cell>
          <cell r="N30">
            <v>7100</v>
          </cell>
          <cell r="O30">
            <v>1014.2857142857143</v>
          </cell>
          <cell r="P30">
            <v>34</v>
          </cell>
        </row>
        <row r="31">
          <cell r="A31">
            <v>5082</v>
          </cell>
          <cell r="B31">
            <v>0</v>
          </cell>
          <cell r="C31">
            <v>0</v>
          </cell>
          <cell r="D31">
            <v>2.8169014084507043E-2</v>
          </cell>
          <cell r="E31">
            <v>0.70422535211267601</v>
          </cell>
          <cell r="F31">
            <v>4.2253521126760563E-2</v>
          </cell>
          <cell r="G31">
            <v>7.0422535211267609E-2</v>
          </cell>
          <cell r="H31">
            <v>0</v>
          </cell>
          <cell r="I31">
            <v>1.4084507042253521E-2</v>
          </cell>
          <cell r="J31">
            <v>0.14084507042253522</v>
          </cell>
          <cell r="K31">
            <v>0</v>
          </cell>
          <cell r="L31">
            <v>0</v>
          </cell>
          <cell r="M31">
            <v>0</v>
          </cell>
          <cell r="N31">
            <v>0.99999999999999989</v>
          </cell>
          <cell r="O31">
            <v>1</v>
          </cell>
          <cell r="P31">
            <v>4.7619047619047615E-3</v>
          </cell>
        </row>
        <row r="32">
          <cell r="A32">
            <v>4390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5500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5500</v>
          </cell>
          <cell r="O32">
            <v>785.71428571428567</v>
          </cell>
          <cell r="P32">
            <v>27</v>
          </cell>
        </row>
        <row r="33">
          <cell r="A33">
            <v>4390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1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1</v>
          </cell>
          <cell r="O33">
            <v>1</v>
          </cell>
          <cell r="P33">
            <v>4.7619047619047623E-3</v>
          </cell>
        </row>
        <row r="34">
          <cell r="A34">
            <v>236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2500</v>
          </cell>
          <cell r="I34">
            <v>900</v>
          </cell>
          <cell r="J34">
            <v>1600</v>
          </cell>
          <cell r="K34">
            <v>0</v>
          </cell>
          <cell r="L34">
            <v>0</v>
          </cell>
          <cell r="M34">
            <v>0</v>
          </cell>
          <cell r="N34">
            <v>5000</v>
          </cell>
          <cell r="O34">
            <v>714.28571428571433</v>
          </cell>
          <cell r="P34">
            <v>24</v>
          </cell>
        </row>
        <row r="35">
          <cell r="A35">
            <v>236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0.5</v>
          </cell>
          <cell r="I35">
            <v>0.18</v>
          </cell>
          <cell r="J35">
            <v>0.32</v>
          </cell>
          <cell r="K35">
            <v>0</v>
          </cell>
          <cell r="L35">
            <v>0</v>
          </cell>
          <cell r="M35">
            <v>0</v>
          </cell>
          <cell r="N35">
            <v>1</v>
          </cell>
          <cell r="O35">
            <v>1</v>
          </cell>
          <cell r="P35">
            <v>4.7619047619047623E-3</v>
          </cell>
        </row>
        <row r="36">
          <cell r="A36">
            <v>1592</v>
          </cell>
          <cell r="B36">
            <v>0</v>
          </cell>
          <cell r="C36">
            <v>0</v>
          </cell>
          <cell r="D36">
            <v>300</v>
          </cell>
          <cell r="E36">
            <v>400</v>
          </cell>
          <cell r="F36">
            <v>1100</v>
          </cell>
          <cell r="G36">
            <v>0</v>
          </cell>
          <cell r="H36">
            <v>1400</v>
          </cell>
          <cell r="I36">
            <v>800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4000</v>
          </cell>
          <cell r="O36">
            <v>571.42857142857144</v>
          </cell>
          <cell r="P36">
            <v>20</v>
          </cell>
        </row>
        <row r="37">
          <cell r="A37">
            <v>1592</v>
          </cell>
          <cell r="B37">
            <v>0</v>
          </cell>
          <cell r="C37">
            <v>0</v>
          </cell>
          <cell r="D37">
            <v>7.4999999999999997E-2</v>
          </cell>
          <cell r="E37">
            <v>0.1</v>
          </cell>
          <cell r="F37">
            <v>0.27500000000000002</v>
          </cell>
          <cell r="G37">
            <v>0</v>
          </cell>
          <cell r="H37">
            <v>0.35</v>
          </cell>
          <cell r="I37">
            <v>0.2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1</v>
          </cell>
          <cell r="O37">
            <v>1</v>
          </cell>
          <cell r="P37">
            <v>4.7619047619047623E-3</v>
          </cell>
        </row>
        <row r="38">
          <cell r="A38">
            <v>371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850</v>
          </cell>
          <cell r="I38">
            <v>1450</v>
          </cell>
          <cell r="J38">
            <v>1650</v>
          </cell>
          <cell r="K38">
            <v>0</v>
          </cell>
          <cell r="L38">
            <v>0</v>
          </cell>
          <cell r="M38">
            <v>0</v>
          </cell>
          <cell r="N38">
            <v>3950</v>
          </cell>
          <cell r="O38">
            <v>564.28571428571433</v>
          </cell>
          <cell r="P38">
            <v>19</v>
          </cell>
        </row>
        <row r="39">
          <cell r="A39">
            <v>371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0.21518987341772153</v>
          </cell>
          <cell r="I39">
            <v>0.36708860759493672</v>
          </cell>
          <cell r="J39">
            <v>0.41772151898734178</v>
          </cell>
          <cell r="K39">
            <v>0</v>
          </cell>
          <cell r="L39">
            <v>0</v>
          </cell>
          <cell r="M39">
            <v>0</v>
          </cell>
          <cell r="N39">
            <v>1</v>
          </cell>
          <cell r="O39">
            <v>1</v>
          </cell>
          <cell r="P39">
            <v>4.7619047619047623E-3</v>
          </cell>
        </row>
        <row r="40">
          <cell r="A40">
            <v>374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100</v>
          </cell>
          <cell r="H40">
            <v>1550</v>
          </cell>
          <cell r="I40">
            <v>1290</v>
          </cell>
          <cell r="J40">
            <v>1000</v>
          </cell>
          <cell r="K40">
            <v>0</v>
          </cell>
          <cell r="L40">
            <v>0</v>
          </cell>
          <cell r="M40">
            <v>0</v>
          </cell>
          <cell r="N40">
            <v>3940</v>
          </cell>
          <cell r="O40">
            <v>562.85714285714289</v>
          </cell>
          <cell r="P40">
            <v>19</v>
          </cell>
        </row>
        <row r="41">
          <cell r="A41">
            <v>374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2.5380710659898477E-2</v>
          </cell>
          <cell r="H41">
            <v>0.39340101522842641</v>
          </cell>
          <cell r="I41">
            <v>0.32741116751269034</v>
          </cell>
          <cell r="J41">
            <v>0.25380710659898476</v>
          </cell>
          <cell r="K41">
            <v>0</v>
          </cell>
          <cell r="L41">
            <v>0</v>
          </cell>
          <cell r="M41">
            <v>0</v>
          </cell>
          <cell r="N41">
            <v>1</v>
          </cell>
          <cell r="O41">
            <v>1</v>
          </cell>
          <cell r="P41">
            <v>4.7619047619047623E-3</v>
          </cell>
        </row>
        <row r="42">
          <cell r="A42">
            <v>5118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2400</v>
          </cell>
          <cell r="J42">
            <v>1200</v>
          </cell>
          <cell r="K42">
            <v>0</v>
          </cell>
          <cell r="L42">
            <v>0</v>
          </cell>
          <cell r="M42">
            <v>0</v>
          </cell>
          <cell r="N42">
            <v>3600</v>
          </cell>
          <cell r="O42">
            <v>514.28571428571433</v>
          </cell>
          <cell r="P42">
            <v>18</v>
          </cell>
        </row>
        <row r="43">
          <cell r="A43">
            <v>5118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0.66666666666666663</v>
          </cell>
          <cell r="J43">
            <v>0.33333333333333331</v>
          </cell>
          <cell r="K43">
            <v>0</v>
          </cell>
          <cell r="L43">
            <v>0</v>
          </cell>
          <cell r="M43">
            <v>0</v>
          </cell>
          <cell r="N43">
            <v>1</v>
          </cell>
          <cell r="O43">
            <v>1</v>
          </cell>
          <cell r="P43">
            <v>4.7619047619047623E-3</v>
          </cell>
        </row>
        <row r="44">
          <cell r="A44">
            <v>187</v>
          </cell>
          <cell r="B44">
            <v>0</v>
          </cell>
          <cell r="C44">
            <v>0</v>
          </cell>
          <cell r="D44">
            <v>150</v>
          </cell>
          <cell r="E44">
            <v>550</v>
          </cell>
          <cell r="F44">
            <v>500</v>
          </cell>
          <cell r="G44">
            <v>550</v>
          </cell>
          <cell r="H44">
            <v>550</v>
          </cell>
          <cell r="I44">
            <v>700</v>
          </cell>
          <cell r="J44">
            <v>450</v>
          </cell>
          <cell r="K44">
            <v>0</v>
          </cell>
          <cell r="L44">
            <v>0</v>
          </cell>
          <cell r="M44">
            <v>0</v>
          </cell>
          <cell r="N44">
            <v>3450</v>
          </cell>
          <cell r="O44">
            <v>492.85714285714283</v>
          </cell>
          <cell r="P44">
            <v>17</v>
          </cell>
        </row>
        <row r="45">
          <cell r="A45">
            <v>187</v>
          </cell>
          <cell r="B45">
            <v>0</v>
          </cell>
          <cell r="C45">
            <v>0</v>
          </cell>
          <cell r="D45">
            <v>4.3478260869565216E-2</v>
          </cell>
          <cell r="E45">
            <v>0.15942028985507245</v>
          </cell>
          <cell r="F45">
            <v>0.14492753623188406</v>
          </cell>
          <cell r="G45">
            <v>0.15942028985507245</v>
          </cell>
          <cell r="H45">
            <v>0.15942028985507245</v>
          </cell>
          <cell r="I45">
            <v>0.20289855072463769</v>
          </cell>
          <cell r="J45">
            <v>0.13043478260869565</v>
          </cell>
          <cell r="K45">
            <v>0</v>
          </cell>
          <cell r="L45">
            <v>0</v>
          </cell>
          <cell r="M45">
            <v>0</v>
          </cell>
          <cell r="N45">
            <v>1</v>
          </cell>
          <cell r="O45">
            <v>1</v>
          </cell>
          <cell r="P45">
            <v>4.7619047619047623E-3</v>
          </cell>
        </row>
        <row r="46">
          <cell r="A46">
            <v>981</v>
          </cell>
          <cell r="B46">
            <v>0</v>
          </cell>
          <cell r="C46">
            <v>0</v>
          </cell>
          <cell r="D46">
            <v>200</v>
          </cell>
          <cell r="E46">
            <v>550</v>
          </cell>
          <cell r="F46">
            <v>650</v>
          </cell>
          <cell r="G46">
            <v>300</v>
          </cell>
          <cell r="H46">
            <v>300</v>
          </cell>
          <cell r="I46">
            <v>450</v>
          </cell>
          <cell r="J46">
            <v>650</v>
          </cell>
          <cell r="K46">
            <v>0</v>
          </cell>
          <cell r="L46">
            <v>0</v>
          </cell>
          <cell r="M46">
            <v>0</v>
          </cell>
          <cell r="N46">
            <v>3100</v>
          </cell>
          <cell r="O46">
            <v>442.85714285714283</v>
          </cell>
          <cell r="P46">
            <v>15</v>
          </cell>
        </row>
        <row r="47">
          <cell r="A47">
            <v>981</v>
          </cell>
          <cell r="B47">
            <v>0</v>
          </cell>
          <cell r="C47">
            <v>0</v>
          </cell>
          <cell r="D47">
            <v>6.4516129032258063E-2</v>
          </cell>
          <cell r="E47">
            <v>0.17741935483870969</v>
          </cell>
          <cell r="F47">
            <v>0.20967741935483872</v>
          </cell>
          <cell r="G47">
            <v>9.6774193548387094E-2</v>
          </cell>
          <cell r="H47">
            <v>9.6774193548387094E-2</v>
          </cell>
          <cell r="I47">
            <v>0.14516129032258066</v>
          </cell>
          <cell r="J47">
            <v>0.20967741935483872</v>
          </cell>
          <cell r="K47">
            <v>0</v>
          </cell>
          <cell r="L47">
            <v>0</v>
          </cell>
          <cell r="M47">
            <v>0</v>
          </cell>
          <cell r="N47">
            <v>1</v>
          </cell>
          <cell r="O47">
            <v>1</v>
          </cell>
          <cell r="P47">
            <v>4.7619047619047623E-3</v>
          </cell>
        </row>
        <row r="48">
          <cell r="A48">
            <v>980</v>
          </cell>
          <cell r="B48">
            <v>0</v>
          </cell>
          <cell r="C48">
            <v>0</v>
          </cell>
          <cell r="D48">
            <v>100</v>
          </cell>
          <cell r="E48">
            <v>500</v>
          </cell>
          <cell r="F48">
            <v>500</v>
          </cell>
          <cell r="G48">
            <v>500</v>
          </cell>
          <cell r="H48">
            <v>400</v>
          </cell>
          <cell r="I48">
            <v>500</v>
          </cell>
          <cell r="J48">
            <v>550</v>
          </cell>
          <cell r="K48">
            <v>0</v>
          </cell>
          <cell r="L48">
            <v>0</v>
          </cell>
          <cell r="M48">
            <v>0</v>
          </cell>
          <cell r="N48">
            <v>3050</v>
          </cell>
          <cell r="O48">
            <v>435.71428571428572</v>
          </cell>
          <cell r="P48">
            <v>15</v>
          </cell>
        </row>
        <row r="49">
          <cell r="A49">
            <v>980</v>
          </cell>
          <cell r="B49">
            <v>0</v>
          </cell>
          <cell r="C49">
            <v>0</v>
          </cell>
          <cell r="D49">
            <v>3.2786885245901641E-2</v>
          </cell>
          <cell r="E49">
            <v>0.16393442622950818</v>
          </cell>
          <cell r="F49">
            <v>0.16393442622950818</v>
          </cell>
          <cell r="G49">
            <v>0.16393442622950818</v>
          </cell>
          <cell r="H49">
            <v>0.13114754098360656</v>
          </cell>
          <cell r="I49">
            <v>0.16393442622950818</v>
          </cell>
          <cell r="J49">
            <v>0.18032786885245902</v>
          </cell>
          <cell r="K49">
            <v>0</v>
          </cell>
          <cell r="L49">
            <v>0</v>
          </cell>
          <cell r="M49">
            <v>0</v>
          </cell>
          <cell r="N49">
            <v>0.99999999999999989</v>
          </cell>
          <cell r="O49">
            <v>1</v>
          </cell>
          <cell r="P49">
            <v>4.7619047619047615E-3</v>
          </cell>
        </row>
        <row r="50">
          <cell r="A50">
            <v>842</v>
          </cell>
          <cell r="B50">
            <v>0</v>
          </cell>
          <cell r="C50">
            <v>0</v>
          </cell>
          <cell r="D50">
            <v>6</v>
          </cell>
          <cell r="E50">
            <v>140</v>
          </cell>
          <cell r="F50">
            <v>184</v>
          </cell>
          <cell r="G50">
            <v>2150</v>
          </cell>
          <cell r="H50">
            <v>144</v>
          </cell>
          <cell r="I50">
            <v>161</v>
          </cell>
          <cell r="J50">
            <v>97</v>
          </cell>
          <cell r="K50">
            <v>0</v>
          </cell>
          <cell r="L50">
            <v>0</v>
          </cell>
          <cell r="M50">
            <v>0</v>
          </cell>
          <cell r="N50">
            <v>2882</v>
          </cell>
          <cell r="O50">
            <v>411.71428571428572</v>
          </cell>
          <cell r="P50">
            <v>14</v>
          </cell>
        </row>
        <row r="51">
          <cell r="A51">
            <v>842</v>
          </cell>
          <cell r="B51">
            <v>0</v>
          </cell>
          <cell r="C51">
            <v>0</v>
          </cell>
          <cell r="D51">
            <v>2.0818875780707841E-3</v>
          </cell>
          <cell r="E51">
            <v>4.8577376821651634E-2</v>
          </cell>
          <cell r="F51">
            <v>6.3844552394170709E-2</v>
          </cell>
          <cell r="G51">
            <v>0.74600971547536432</v>
          </cell>
          <cell r="H51">
            <v>4.9965301873698818E-2</v>
          </cell>
          <cell r="I51">
            <v>5.5863983344899379E-2</v>
          </cell>
          <cell r="J51">
            <v>3.3657182512144342E-2</v>
          </cell>
          <cell r="K51">
            <v>0</v>
          </cell>
          <cell r="L51">
            <v>0</v>
          </cell>
          <cell r="M51">
            <v>0</v>
          </cell>
          <cell r="N51">
            <v>1</v>
          </cell>
          <cell r="O51">
            <v>1</v>
          </cell>
          <cell r="P51">
            <v>4.7619047619047623E-3</v>
          </cell>
        </row>
        <row r="52">
          <cell r="A52">
            <v>1583</v>
          </cell>
          <cell r="B52">
            <v>0</v>
          </cell>
          <cell r="C52">
            <v>0</v>
          </cell>
          <cell r="D52">
            <v>0</v>
          </cell>
          <cell r="E52">
            <v>1350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1150</v>
          </cell>
          <cell r="K52">
            <v>0</v>
          </cell>
          <cell r="L52">
            <v>0</v>
          </cell>
          <cell r="M52">
            <v>0</v>
          </cell>
          <cell r="N52">
            <v>2500</v>
          </cell>
          <cell r="O52">
            <v>357.14285714285717</v>
          </cell>
          <cell r="P52">
            <v>12</v>
          </cell>
        </row>
        <row r="53">
          <cell r="A53">
            <v>1583</v>
          </cell>
          <cell r="B53">
            <v>0</v>
          </cell>
          <cell r="C53">
            <v>0</v>
          </cell>
          <cell r="D53">
            <v>0</v>
          </cell>
          <cell r="E53">
            <v>0.54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0.46</v>
          </cell>
          <cell r="K53">
            <v>0</v>
          </cell>
          <cell r="L53">
            <v>0</v>
          </cell>
          <cell r="M53">
            <v>0</v>
          </cell>
          <cell r="N53">
            <v>1</v>
          </cell>
          <cell r="O53">
            <v>1</v>
          </cell>
          <cell r="P53">
            <v>4.7619047619047623E-3</v>
          </cell>
        </row>
        <row r="54">
          <cell r="A54">
            <v>274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1582</v>
          </cell>
          <cell r="H54">
            <v>0</v>
          </cell>
          <cell r="I54">
            <v>332</v>
          </cell>
          <cell r="J54">
            <v>400</v>
          </cell>
          <cell r="K54">
            <v>0</v>
          </cell>
          <cell r="L54">
            <v>0</v>
          </cell>
          <cell r="M54">
            <v>0</v>
          </cell>
          <cell r="N54">
            <v>2314</v>
          </cell>
          <cell r="O54">
            <v>330.57142857142856</v>
          </cell>
          <cell r="P54">
            <v>12</v>
          </cell>
        </row>
        <row r="55">
          <cell r="A55">
            <v>274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0.68366464995678478</v>
          </cell>
          <cell r="H55">
            <v>0</v>
          </cell>
          <cell r="I55">
            <v>0.14347450302506481</v>
          </cell>
          <cell r="J55">
            <v>0.17286084701815038</v>
          </cell>
          <cell r="K55">
            <v>0</v>
          </cell>
          <cell r="L55">
            <v>0</v>
          </cell>
          <cell r="M55">
            <v>0</v>
          </cell>
          <cell r="N55">
            <v>1</v>
          </cell>
          <cell r="O55">
            <v>1</v>
          </cell>
          <cell r="P55">
            <v>4.7619047619047623E-3</v>
          </cell>
        </row>
        <row r="56">
          <cell r="A56">
            <v>188</v>
          </cell>
          <cell r="B56">
            <v>0</v>
          </cell>
          <cell r="C56">
            <v>0</v>
          </cell>
          <cell r="D56">
            <v>200</v>
          </cell>
          <cell r="E56">
            <v>550</v>
          </cell>
          <cell r="F56">
            <v>350</v>
          </cell>
          <cell r="G56">
            <v>250</v>
          </cell>
          <cell r="H56">
            <v>300</v>
          </cell>
          <cell r="I56">
            <v>300</v>
          </cell>
          <cell r="J56">
            <v>350</v>
          </cell>
          <cell r="K56">
            <v>0</v>
          </cell>
          <cell r="L56">
            <v>0</v>
          </cell>
          <cell r="M56">
            <v>0</v>
          </cell>
          <cell r="N56">
            <v>2300</v>
          </cell>
          <cell r="O56">
            <v>328.57142857142856</v>
          </cell>
          <cell r="P56">
            <v>11</v>
          </cell>
        </row>
        <row r="57">
          <cell r="A57">
            <v>188</v>
          </cell>
          <cell r="B57">
            <v>0</v>
          </cell>
          <cell r="C57">
            <v>0</v>
          </cell>
          <cell r="D57">
            <v>8.6956521739130432E-2</v>
          </cell>
          <cell r="E57">
            <v>0.2391304347826087</v>
          </cell>
          <cell r="F57">
            <v>0.15217391304347827</v>
          </cell>
          <cell r="G57">
            <v>0.10869565217391304</v>
          </cell>
          <cell r="H57">
            <v>0.13043478260869565</v>
          </cell>
          <cell r="I57">
            <v>0.13043478260869565</v>
          </cell>
          <cell r="J57">
            <v>0.15217391304347827</v>
          </cell>
          <cell r="K57">
            <v>0</v>
          </cell>
          <cell r="L57">
            <v>0</v>
          </cell>
          <cell r="M57">
            <v>0</v>
          </cell>
          <cell r="N57">
            <v>1</v>
          </cell>
          <cell r="O57">
            <v>1</v>
          </cell>
          <cell r="P57">
            <v>4.7619047619047623E-3</v>
          </cell>
        </row>
        <row r="58">
          <cell r="A58">
            <v>1305</v>
          </cell>
          <cell r="B58">
            <v>0</v>
          </cell>
          <cell r="C58">
            <v>0</v>
          </cell>
          <cell r="D58">
            <v>0</v>
          </cell>
          <cell r="E58">
            <v>300</v>
          </cell>
          <cell r="F58">
            <v>200</v>
          </cell>
          <cell r="G58">
            <v>0</v>
          </cell>
          <cell r="H58">
            <v>302</v>
          </cell>
          <cell r="I58">
            <v>1348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2150</v>
          </cell>
          <cell r="O58">
            <v>307.14285714285717</v>
          </cell>
          <cell r="P58">
            <v>11</v>
          </cell>
        </row>
        <row r="59">
          <cell r="A59">
            <v>1305</v>
          </cell>
          <cell r="B59">
            <v>0</v>
          </cell>
          <cell r="C59">
            <v>0</v>
          </cell>
          <cell r="D59">
            <v>0</v>
          </cell>
          <cell r="E59">
            <v>0.13953488372093023</v>
          </cell>
          <cell r="F59">
            <v>9.3023255813953487E-2</v>
          </cell>
          <cell r="G59">
            <v>0</v>
          </cell>
          <cell r="H59">
            <v>0.14046511627906977</v>
          </cell>
          <cell r="I59">
            <v>0.62697674418604654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1</v>
          </cell>
          <cell r="O59">
            <v>1</v>
          </cell>
          <cell r="P59">
            <v>4.7619047619047623E-3</v>
          </cell>
        </row>
        <row r="60">
          <cell r="A60">
            <v>839</v>
          </cell>
          <cell r="B60">
            <v>0</v>
          </cell>
          <cell r="C60">
            <v>0</v>
          </cell>
          <cell r="D60">
            <v>2000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2000</v>
          </cell>
          <cell r="O60">
            <v>285.71428571428572</v>
          </cell>
          <cell r="P60">
            <v>10</v>
          </cell>
        </row>
        <row r="61">
          <cell r="A61">
            <v>839</v>
          </cell>
          <cell r="B61">
            <v>0</v>
          </cell>
          <cell r="C61">
            <v>0</v>
          </cell>
          <cell r="D61">
            <v>1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1</v>
          </cell>
          <cell r="O61">
            <v>1</v>
          </cell>
          <cell r="P61">
            <v>4.7619047619047623E-3</v>
          </cell>
        </row>
        <row r="62">
          <cell r="A62">
            <v>979</v>
          </cell>
          <cell r="B62">
            <v>0</v>
          </cell>
          <cell r="C62">
            <v>0</v>
          </cell>
          <cell r="D62">
            <v>100</v>
          </cell>
          <cell r="E62">
            <v>300</v>
          </cell>
          <cell r="F62">
            <v>350</v>
          </cell>
          <cell r="G62">
            <v>150</v>
          </cell>
          <cell r="H62">
            <v>150</v>
          </cell>
          <cell r="I62">
            <v>200</v>
          </cell>
          <cell r="J62">
            <v>600</v>
          </cell>
          <cell r="K62">
            <v>0</v>
          </cell>
          <cell r="L62">
            <v>0</v>
          </cell>
          <cell r="M62">
            <v>0</v>
          </cell>
          <cell r="N62">
            <v>1850</v>
          </cell>
          <cell r="O62">
            <v>264.28571428571428</v>
          </cell>
          <cell r="P62">
            <v>9</v>
          </cell>
        </row>
        <row r="63">
          <cell r="A63">
            <v>979</v>
          </cell>
          <cell r="B63">
            <v>0</v>
          </cell>
          <cell r="C63">
            <v>0</v>
          </cell>
          <cell r="D63">
            <v>5.4054054054054057E-2</v>
          </cell>
          <cell r="E63">
            <v>0.16216216216216217</v>
          </cell>
          <cell r="F63">
            <v>0.1891891891891892</v>
          </cell>
          <cell r="G63">
            <v>8.1081081081081086E-2</v>
          </cell>
          <cell r="H63">
            <v>8.1081081081081086E-2</v>
          </cell>
          <cell r="I63">
            <v>0.10810810810810811</v>
          </cell>
          <cell r="J63">
            <v>0.32432432432432434</v>
          </cell>
          <cell r="K63">
            <v>0</v>
          </cell>
          <cell r="L63">
            <v>0</v>
          </cell>
          <cell r="M63">
            <v>0</v>
          </cell>
          <cell r="N63">
            <v>1</v>
          </cell>
          <cell r="O63">
            <v>1</v>
          </cell>
          <cell r="P63">
            <v>4.7619047619047623E-3</v>
          </cell>
        </row>
        <row r="64">
          <cell r="A64">
            <v>238</v>
          </cell>
          <cell r="B64">
            <v>0</v>
          </cell>
          <cell r="C64">
            <v>0</v>
          </cell>
          <cell r="D64">
            <v>376</v>
          </cell>
          <cell r="E64">
            <v>125</v>
          </cell>
          <cell r="F64">
            <v>824</v>
          </cell>
          <cell r="G64">
            <v>0</v>
          </cell>
          <cell r="H64">
            <v>3</v>
          </cell>
          <cell r="I64">
            <v>497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1825</v>
          </cell>
          <cell r="O64">
            <v>260.71428571428572</v>
          </cell>
          <cell r="P64">
            <v>9</v>
          </cell>
        </row>
        <row r="65">
          <cell r="A65">
            <v>238</v>
          </cell>
          <cell r="B65">
            <v>0</v>
          </cell>
          <cell r="C65">
            <v>0</v>
          </cell>
          <cell r="D65">
            <v>0.20602739726027397</v>
          </cell>
          <cell r="E65">
            <v>6.8493150684931503E-2</v>
          </cell>
          <cell r="F65">
            <v>0.45150684931506851</v>
          </cell>
          <cell r="G65">
            <v>0</v>
          </cell>
          <cell r="H65">
            <v>1.6438356164383563E-3</v>
          </cell>
          <cell r="I65">
            <v>0.27232876712328768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1</v>
          </cell>
          <cell r="O65">
            <v>1</v>
          </cell>
          <cell r="P65">
            <v>4.7619047619047623E-3</v>
          </cell>
        </row>
        <row r="66">
          <cell r="A66">
            <v>372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50</v>
          </cell>
          <cell r="H66">
            <v>1350</v>
          </cell>
          <cell r="I66">
            <v>250</v>
          </cell>
          <cell r="J66">
            <v>150</v>
          </cell>
          <cell r="K66">
            <v>0</v>
          </cell>
          <cell r="L66">
            <v>0</v>
          </cell>
          <cell r="M66">
            <v>0</v>
          </cell>
          <cell r="N66">
            <v>1800</v>
          </cell>
          <cell r="O66">
            <v>257.14285714285717</v>
          </cell>
          <cell r="P66">
            <v>9</v>
          </cell>
        </row>
        <row r="67">
          <cell r="A67">
            <v>372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2.7777777777777776E-2</v>
          </cell>
          <cell r="H67">
            <v>0.75</v>
          </cell>
          <cell r="I67">
            <v>0.1388888888888889</v>
          </cell>
          <cell r="J67">
            <v>8.3333333333333329E-2</v>
          </cell>
          <cell r="K67">
            <v>0</v>
          </cell>
          <cell r="L67">
            <v>0</v>
          </cell>
          <cell r="M67">
            <v>0</v>
          </cell>
          <cell r="N67">
            <v>1</v>
          </cell>
          <cell r="O67">
            <v>1</v>
          </cell>
          <cell r="P67">
            <v>4.7619047619047623E-3</v>
          </cell>
        </row>
        <row r="68">
          <cell r="A68">
            <v>305</v>
          </cell>
          <cell r="B68">
            <v>0</v>
          </cell>
          <cell r="C68">
            <v>0</v>
          </cell>
          <cell r="D68">
            <v>75</v>
          </cell>
          <cell r="E68">
            <v>275</v>
          </cell>
          <cell r="F68">
            <v>275</v>
          </cell>
          <cell r="G68">
            <v>225</v>
          </cell>
          <cell r="H68">
            <v>325</v>
          </cell>
          <cell r="I68">
            <v>175</v>
          </cell>
          <cell r="J68">
            <v>275</v>
          </cell>
          <cell r="K68">
            <v>0</v>
          </cell>
          <cell r="L68">
            <v>0</v>
          </cell>
          <cell r="M68">
            <v>0</v>
          </cell>
          <cell r="N68">
            <v>1625</v>
          </cell>
          <cell r="O68">
            <v>232.14285714285714</v>
          </cell>
          <cell r="P68">
            <v>8</v>
          </cell>
        </row>
        <row r="69">
          <cell r="A69">
            <v>305</v>
          </cell>
          <cell r="B69">
            <v>0</v>
          </cell>
          <cell r="C69">
            <v>0</v>
          </cell>
          <cell r="D69">
            <v>4.6153846153846156E-2</v>
          </cell>
          <cell r="E69">
            <v>0.16923076923076924</v>
          </cell>
          <cell r="F69">
            <v>0.16923076923076924</v>
          </cell>
          <cell r="G69">
            <v>0.13846153846153847</v>
          </cell>
          <cell r="H69">
            <v>0.2</v>
          </cell>
          <cell r="I69">
            <v>0.1076923076923077</v>
          </cell>
          <cell r="J69">
            <v>0.16923076923076924</v>
          </cell>
          <cell r="K69">
            <v>0</v>
          </cell>
          <cell r="L69">
            <v>0</v>
          </cell>
          <cell r="M69">
            <v>0</v>
          </cell>
          <cell r="N69">
            <v>1.0000000000000002</v>
          </cell>
          <cell r="O69">
            <v>1</v>
          </cell>
          <cell r="P69">
            <v>4.7619047619047632E-3</v>
          </cell>
        </row>
        <row r="70">
          <cell r="A70">
            <v>1038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1550</v>
          </cell>
          <cell r="K70">
            <v>0</v>
          </cell>
          <cell r="L70">
            <v>0</v>
          </cell>
          <cell r="M70">
            <v>0</v>
          </cell>
          <cell r="N70">
            <v>1550</v>
          </cell>
          <cell r="O70">
            <v>221.42857142857142</v>
          </cell>
          <cell r="P70">
            <v>8</v>
          </cell>
        </row>
        <row r="71">
          <cell r="A71">
            <v>1038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1</v>
          </cell>
          <cell r="K71">
            <v>0</v>
          </cell>
          <cell r="L71">
            <v>0</v>
          </cell>
          <cell r="M71">
            <v>0</v>
          </cell>
          <cell r="N71">
            <v>1</v>
          </cell>
          <cell r="O71">
            <v>1</v>
          </cell>
          <cell r="P71">
            <v>4.7619047619047623E-3</v>
          </cell>
        </row>
        <row r="72">
          <cell r="A72">
            <v>5064</v>
          </cell>
          <cell r="B72">
            <v>0</v>
          </cell>
          <cell r="C72">
            <v>0</v>
          </cell>
          <cell r="D72">
            <v>5</v>
          </cell>
          <cell r="E72">
            <v>15</v>
          </cell>
          <cell r="F72">
            <v>10</v>
          </cell>
          <cell r="G72">
            <v>1479</v>
          </cell>
          <cell r="H72">
            <v>12</v>
          </cell>
          <cell r="I72">
            <v>4</v>
          </cell>
          <cell r="J72">
            <v>4</v>
          </cell>
          <cell r="K72">
            <v>0</v>
          </cell>
          <cell r="L72">
            <v>0</v>
          </cell>
          <cell r="M72">
            <v>0</v>
          </cell>
          <cell r="N72">
            <v>1529</v>
          </cell>
          <cell r="O72">
            <v>218.42857142857142</v>
          </cell>
          <cell r="P72">
            <v>8</v>
          </cell>
        </row>
        <row r="73">
          <cell r="A73">
            <v>5064</v>
          </cell>
          <cell r="B73">
            <v>0</v>
          </cell>
          <cell r="C73">
            <v>0</v>
          </cell>
          <cell r="D73">
            <v>3.2701111837802484E-3</v>
          </cell>
          <cell r="E73">
            <v>9.8103335513407448E-3</v>
          </cell>
          <cell r="F73">
            <v>6.5402223675604968E-3</v>
          </cell>
          <cell r="G73">
            <v>0.96729888816219756</v>
          </cell>
          <cell r="H73">
            <v>7.8482668410725966E-3</v>
          </cell>
          <cell r="I73">
            <v>2.616088947024199E-3</v>
          </cell>
          <cell r="J73">
            <v>2.616088947024199E-3</v>
          </cell>
          <cell r="K73">
            <v>0</v>
          </cell>
          <cell r="L73">
            <v>0</v>
          </cell>
          <cell r="M73">
            <v>0</v>
          </cell>
          <cell r="N73">
            <v>1.0000000000000002</v>
          </cell>
          <cell r="O73">
            <v>1</v>
          </cell>
          <cell r="P73">
            <v>4.7619047619047632E-3</v>
          </cell>
        </row>
        <row r="74">
          <cell r="A74">
            <v>5019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501</v>
          </cell>
          <cell r="I74">
            <v>520</v>
          </cell>
          <cell r="J74">
            <v>500</v>
          </cell>
          <cell r="K74">
            <v>0</v>
          </cell>
          <cell r="L74">
            <v>0</v>
          </cell>
          <cell r="M74">
            <v>0</v>
          </cell>
          <cell r="N74">
            <v>1521</v>
          </cell>
          <cell r="O74">
            <v>217.28571428571428</v>
          </cell>
          <cell r="P74">
            <v>8</v>
          </cell>
        </row>
        <row r="75">
          <cell r="A75">
            <v>5019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0.32938856015779094</v>
          </cell>
          <cell r="I75">
            <v>0.34188034188034189</v>
          </cell>
          <cell r="J75">
            <v>0.32873109796186717</v>
          </cell>
          <cell r="K75">
            <v>0</v>
          </cell>
          <cell r="L75">
            <v>0</v>
          </cell>
          <cell r="M75">
            <v>0</v>
          </cell>
          <cell r="N75">
            <v>1</v>
          </cell>
          <cell r="O75">
            <v>1</v>
          </cell>
          <cell r="P75">
            <v>4.7619047619047623E-3</v>
          </cell>
        </row>
        <row r="76">
          <cell r="A76">
            <v>4911</v>
          </cell>
          <cell r="B76">
            <v>0</v>
          </cell>
          <cell r="C76">
            <v>0</v>
          </cell>
          <cell r="D76">
            <v>90</v>
          </cell>
          <cell r="E76">
            <v>214</v>
          </cell>
          <cell r="F76">
            <v>297</v>
          </cell>
          <cell r="G76">
            <v>182</v>
          </cell>
          <cell r="H76">
            <v>224</v>
          </cell>
          <cell r="I76">
            <v>178</v>
          </cell>
          <cell r="J76">
            <v>291</v>
          </cell>
          <cell r="K76">
            <v>0</v>
          </cell>
          <cell r="L76">
            <v>0</v>
          </cell>
          <cell r="M76">
            <v>0</v>
          </cell>
          <cell r="N76">
            <v>1476</v>
          </cell>
          <cell r="O76">
            <v>210.85714285714286</v>
          </cell>
          <cell r="P76">
            <v>8</v>
          </cell>
        </row>
        <row r="77">
          <cell r="A77">
            <v>4911</v>
          </cell>
          <cell r="B77">
            <v>0</v>
          </cell>
          <cell r="C77">
            <v>0</v>
          </cell>
          <cell r="D77">
            <v>6.097560975609756E-2</v>
          </cell>
          <cell r="E77">
            <v>0.14498644986449866</v>
          </cell>
          <cell r="F77">
            <v>0.20121951219512196</v>
          </cell>
          <cell r="G77">
            <v>0.12330623306233063</v>
          </cell>
          <cell r="H77">
            <v>0.15176151761517614</v>
          </cell>
          <cell r="I77">
            <v>0.12059620596205962</v>
          </cell>
          <cell r="J77">
            <v>0.19715447154471544</v>
          </cell>
          <cell r="K77">
            <v>0</v>
          </cell>
          <cell r="L77">
            <v>0</v>
          </cell>
          <cell r="M77">
            <v>0</v>
          </cell>
          <cell r="N77">
            <v>1</v>
          </cell>
          <cell r="O77">
            <v>1</v>
          </cell>
          <cell r="P77">
            <v>4.7619047619047623E-3</v>
          </cell>
        </row>
        <row r="78">
          <cell r="A78">
            <v>4233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900</v>
          </cell>
          <cell r="G78">
            <v>0</v>
          </cell>
          <cell r="H78">
            <v>0</v>
          </cell>
          <cell r="I78">
            <v>0</v>
          </cell>
          <cell r="J78">
            <v>500</v>
          </cell>
          <cell r="K78">
            <v>0</v>
          </cell>
          <cell r="L78">
            <v>0</v>
          </cell>
          <cell r="M78">
            <v>0</v>
          </cell>
          <cell r="N78">
            <v>1400</v>
          </cell>
          <cell r="O78">
            <v>200</v>
          </cell>
          <cell r="P78">
            <v>7</v>
          </cell>
        </row>
        <row r="79">
          <cell r="A79">
            <v>4233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0.6428571428571429</v>
          </cell>
          <cell r="G79">
            <v>0</v>
          </cell>
          <cell r="H79">
            <v>0</v>
          </cell>
          <cell r="I79">
            <v>0</v>
          </cell>
          <cell r="J79">
            <v>0.35714285714285715</v>
          </cell>
          <cell r="K79">
            <v>0</v>
          </cell>
          <cell r="L79">
            <v>0</v>
          </cell>
          <cell r="M79">
            <v>0</v>
          </cell>
          <cell r="N79">
            <v>1</v>
          </cell>
          <cell r="O79">
            <v>1</v>
          </cell>
          <cell r="P79">
            <v>4.7619047619047623E-3</v>
          </cell>
        </row>
        <row r="80">
          <cell r="A80">
            <v>4916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565</v>
          </cell>
          <cell r="H80">
            <v>325</v>
          </cell>
          <cell r="I80">
            <v>255</v>
          </cell>
          <cell r="J80">
            <v>170</v>
          </cell>
          <cell r="K80">
            <v>0</v>
          </cell>
          <cell r="L80">
            <v>0</v>
          </cell>
          <cell r="M80">
            <v>0</v>
          </cell>
          <cell r="N80">
            <v>1315</v>
          </cell>
          <cell r="O80">
            <v>187.85714285714286</v>
          </cell>
          <cell r="P80">
            <v>7</v>
          </cell>
        </row>
        <row r="81">
          <cell r="A81">
            <v>4916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0.42965779467680609</v>
          </cell>
          <cell r="H81">
            <v>0.24714828897338403</v>
          </cell>
          <cell r="I81">
            <v>0.19391634980988592</v>
          </cell>
          <cell r="J81">
            <v>0.12927756653992395</v>
          </cell>
          <cell r="K81">
            <v>0</v>
          </cell>
          <cell r="L81">
            <v>0</v>
          </cell>
          <cell r="M81">
            <v>0</v>
          </cell>
          <cell r="N81">
            <v>1</v>
          </cell>
          <cell r="O81">
            <v>1</v>
          </cell>
          <cell r="P81">
            <v>4.7619047619047623E-3</v>
          </cell>
        </row>
        <row r="82">
          <cell r="A82">
            <v>4388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366</v>
          </cell>
          <cell r="H82">
            <v>325</v>
          </cell>
          <cell r="I82">
            <v>280</v>
          </cell>
          <cell r="J82">
            <v>285</v>
          </cell>
          <cell r="K82">
            <v>0</v>
          </cell>
          <cell r="L82">
            <v>0</v>
          </cell>
          <cell r="M82">
            <v>0</v>
          </cell>
          <cell r="N82">
            <v>1256</v>
          </cell>
          <cell r="O82">
            <v>179.42857142857142</v>
          </cell>
          <cell r="P82">
            <v>6</v>
          </cell>
        </row>
        <row r="83">
          <cell r="A83">
            <v>4388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0.29140127388535031</v>
          </cell>
          <cell r="H83">
            <v>0.25875796178343952</v>
          </cell>
          <cell r="I83">
            <v>0.22292993630573249</v>
          </cell>
          <cell r="J83">
            <v>0.22691082802547771</v>
          </cell>
          <cell r="K83">
            <v>0</v>
          </cell>
          <cell r="L83">
            <v>0</v>
          </cell>
          <cell r="M83">
            <v>0</v>
          </cell>
          <cell r="N83">
            <v>1</v>
          </cell>
          <cell r="O83">
            <v>1</v>
          </cell>
          <cell r="P83">
            <v>4.7619047619047623E-3</v>
          </cell>
        </row>
        <row r="84">
          <cell r="A84">
            <v>189</v>
          </cell>
          <cell r="B84">
            <v>0</v>
          </cell>
          <cell r="C84">
            <v>0</v>
          </cell>
          <cell r="D84">
            <v>50</v>
          </cell>
          <cell r="E84">
            <v>122</v>
          </cell>
          <cell r="F84">
            <v>78</v>
          </cell>
          <cell r="G84">
            <v>50</v>
          </cell>
          <cell r="H84">
            <v>250</v>
          </cell>
          <cell r="I84">
            <v>350</v>
          </cell>
          <cell r="J84">
            <v>350</v>
          </cell>
          <cell r="K84">
            <v>0</v>
          </cell>
          <cell r="L84">
            <v>0</v>
          </cell>
          <cell r="M84">
            <v>0</v>
          </cell>
          <cell r="N84">
            <v>1250</v>
          </cell>
          <cell r="O84">
            <v>178.57142857142858</v>
          </cell>
          <cell r="P84">
            <v>6</v>
          </cell>
        </row>
        <row r="85">
          <cell r="A85">
            <v>189</v>
          </cell>
          <cell r="B85">
            <v>0</v>
          </cell>
          <cell r="C85">
            <v>0</v>
          </cell>
          <cell r="D85">
            <v>0.04</v>
          </cell>
          <cell r="E85">
            <v>9.7600000000000006E-2</v>
          </cell>
          <cell r="F85">
            <v>6.2399999999999997E-2</v>
          </cell>
          <cell r="G85">
            <v>0.04</v>
          </cell>
          <cell r="H85">
            <v>0.2</v>
          </cell>
          <cell r="I85">
            <v>0.28000000000000003</v>
          </cell>
          <cell r="J85">
            <v>0.28000000000000003</v>
          </cell>
          <cell r="K85">
            <v>0</v>
          </cell>
          <cell r="L85">
            <v>0</v>
          </cell>
          <cell r="M85">
            <v>0</v>
          </cell>
          <cell r="N85">
            <v>1</v>
          </cell>
          <cell r="O85">
            <v>1</v>
          </cell>
          <cell r="P85">
            <v>4.7619047619047623E-3</v>
          </cell>
        </row>
        <row r="86">
          <cell r="A86">
            <v>10713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200</v>
          </cell>
          <cell r="I86">
            <v>1000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1200</v>
          </cell>
          <cell r="O86">
            <v>171.42857142857142</v>
          </cell>
          <cell r="P86">
            <v>6</v>
          </cell>
        </row>
        <row r="87">
          <cell r="A87">
            <v>10713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0.16666666666666666</v>
          </cell>
          <cell r="I87">
            <v>0.83333333333333337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1</v>
          </cell>
          <cell r="O87">
            <v>1</v>
          </cell>
          <cell r="P87">
            <v>4.7619047619047623E-3</v>
          </cell>
        </row>
        <row r="88">
          <cell r="A88">
            <v>365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220</v>
          </cell>
          <cell r="H88">
            <v>0</v>
          </cell>
          <cell r="I88">
            <v>370</v>
          </cell>
          <cell r="J88">
            <v>559</v>
          </cell>
          <cell r="K88">
            <v>0</v>
          </cell>
          <cell r="L88">
            <v>0</v>
          </cell>
          <cell r="M88">
            <v>0</v>
          </cell>
          <cell r="N88">
            <v>1149</v>
          </cell>
          <cell r="O88">
            <v>164.14285714285714</v>
          </cell>
          <cell r="P88">
            <v>6</v>
          </cell>
        </row>
        <row r="89">
          <cell r="A89">
            <v>365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0.19147084421235858</v>
          </cell>
          <cell r="H89">
            <v>0</v>
          </cell>
          <cell r="I89">
            <v>0.32201914708442125</v>
          </cell>
          <cell r="J89">
            <v>0.4865100087032202</v>
          </cell>
          <cell r="K89">
            <v>0</v>
          </cell>
          <cell r="L89">
            <v>0</v>
          </cell>
          <cell r="M89">
            <v>0</v>
          </cell>
          <cell r="N89">
            <v>1</v>
          </cell>
          <cell r="O89">
            <v>1</v>
          </cell>
          <cell r="P89">
            <v>4.7619047619047623E-3</v>
          </cell>
        </row>
        <row r="90">
          <cell r="A90">
            <v>4910</v>
          </cell>
          <cell r="B90">
            <v>0</v>
          </cell>
          <cell r="C90">
            <v>0</v>
          </cell>
          <cell r="D90">
            <v>41</v>
          </cell>
          <cell r="E90">
            <v>130</v>
          </cell>
          <cell r="F90">
            <v>161</v>
          </cell>
          <cell r="G90">
            <v>178</v>
          </cell>
          <cell r="H90">
            <v>208</v>
          </cell>
          <cell r="I90">
            <v>158</v>
          </cell>
          <cell r="J90">
            <v>272</v>
          </cell>
          <cell r="K90">
            <v>0</v>
          </cell>
          <cell r="L90">
            <v>0</v>
          </cell>
          <cell r="M90">
            <v>0</v>
          </cell>
          <cell r="N90">
            <v>1148</v>
          </cell>
          <cell r="O90">
            <v>164</v>
          </cell>
          <cell r="P90">
            <v>6</v>
          </cell>
        </row>
        <row r="91">
          <cell r="A91">
            <v>4910</v>
          </cell>
          <cell r="B91">
            <v>0</v>
          </cell>
          <cell r="C91">
            <v>0</v>
          </cell>
          <cell r="D91">
            <v>3.5714285714285712E-2</v>
          </cell>
          <cell r="E91">
            <v>0.1132404181184669</v>
          </cell>
          <cell r="F91">
            <v>0.1402439024390244</v>
          </cell>
          <cell r="G91">
            <v>0.15505226480836237</v>
          </cell>
          <cell r="H91">
            <v>0.18118466898954705</v>
          </cell>
          <cell r="I91">
            <v>0.13763066202090593</v>
          </cell>
          <cell r="J91">
            <v>0.23693379790940766</v>
          </cell>
          <cell r="K91">
            <v>0</v>
          </cell>
          <cell r="L91">
            <v>0</v>
          </cell>
          <cell r="M91">
            <v>0</v>
          </cell>
          <cell r="N91">
            <v>1</v>
          </cell>
          <cell r="O91">
            <v>1</v>
          </cell>
          <cell r="P91">
            <v>4.7619047619047623E-3</v>
          </cell>
        </row>
        <row r="92">
          <cell r="A92">
            <v>4907</v>
          </cell>
          <cell r="B92">
            <v>0</v>
          </cell>
          <cell r="C92">
            <v>0</v>
          </cell>
          <cell r="D92">
            <v>10</v>
          </cell>
          <cell r="E92">
            <v>85</v>
          </cell>
          <cell r="F92">
            <v>220</v>
          </cell>
          <cell r="G92">
            <v>110</v>
          </cell>
          <cell r="H92">
            <v>240</v>
          </cell>
          <cell r="I92">
            <v>146</v>
          </cell>
          <cell r="J92">
            <v>286</v>
          </cell>
          <cell r="K92">
            <v>0</v>
          </cell>
          <cell r="L92">
            <v>0</v>
          </cell>
          <cell r="M92">
            <v>0</v>
          </cell>
          <cell r="N92">
            <v>1097</v>
          </cell>
          <cell r="O92">
            <v>156.71428571428572</v>
          </cell>
          <cell r="P92">
            <v>6</v>
          </cell>
        </row>
        <row r="93">
          <cell r="A93">
            <v>4907</v>
          </cell>
          <cell r="B93">
            <v>0</v>
          </cell>
          <cell r="C93">
            <v>0</v>
          </cell>
          <cell r="D93">
            <v>9.1157702825888781E-3</v>
          </cell>
          <cell r="E93">
            <v>7.7484047402005471E-2</v>
          </cell>
          <cell r="F93">
            <v>0.20054694621695535</v>
          </cell>
          <cell r="G93">
            <v>0.10027347310847767</v>
          </cell>
          <cell r="H93">
            <v>0.2187784867821331</v>
          </cell>
          <cell r="I93">
            <v>0.13309024612579762</v>
          </cell>
          <cell r="J93">
            <v>0.26071103008204194</v>
          </cell>
          <cell r="K93">
            <v>0</v>
          </cell>
          <cell r="L93">
            <v>0</v>
          </cell>
          <cell r="M93">
            <v>0</v>
          </cell>
          <cell r="N93">
            <v>1</v>
          </cell>
          <cell r="O93">
            <v>1</v>
          </cell>
          <cell r="P93">
            <v>4.7619047619047623E-3</v>
          </cell>
        </row>
        <row r="94">
          <cell r="A94">
            <v>4900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575</v>
          </cell>
          <cell r="I94">
            <v>345</v>
          </cell>
          <cell r="J94">
            <v>115</v>
          </cell>
          <cell r="K94">
            <v>0</v>
          </cell>
          <cell r="L94">
            <v>0</v>
          </cell>
          <cell r="M94">
            <v>0</v>
          </cell>
          <cell r="N94">
            <v>1035</v>
          </cell>
          <cell r="O94">
            <v>147.85714285714286</v>
          </cell>
          <cell r="P94">
            <v>5</v>
          </cell>
        </row>
        <row r="95">
          <cell r="A95">
            <v>4900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0.55555555555555558</v>
          </cell>
          <cell r="I95">
            <v>0.33333333333333331</v>
          </cell>
          <cell r="J95">
            <v>0.1111111111111111</v>
          </cell>
          <cell r="K95">
            <v>0</v>
          </cell>
          <cell r="L95">
            <v>0</v>
          </cell>
          <cell r="M95">
            <v>0</v>
          </cell>
          <cell r="N95">
            <v>1</v>
          </cell>
          <cell r="O95">
            <v>1</v>
          </cell>
          <cell r="P95">
            <v>4.7619047619047623E-3</v>
          </cell>
        </row>
        <row r="96">
          <cell r="A96">
            <v>308</v>
          </cell>
          <cell r="B96">
            <v>0</v>
          </cell>
          <cell r="C96">
            <v>0</v>
          </cell>
          <cell r="D96">
            <v>0</v>
          </cell>
          <cell r="E96">
            <v>1004</v>
          </cell>
          <cell r="F96">
            <v>2</v>
          </cell>
          <cell r="G96">
            <v>6</v>
          </cell>
          <cell r="H96">
            <v>3</v>
          </cell>
          <cell r="I96">
            <v>6</v>
          </cell>
          <cell r="J96">
            <v>3</v>
          </cell>
          <cell r="K96">
            <v>0</v>
          </cell>
          <cell r="L96">
            <v>0</v>
          </cell>
          <cell r="M96">
            <v>0</v>
          </cell>
          <cell r="N96">
            <v>1024</v>
          </cell>
          <cell r="O96">
            <v>146.28571428571428</v>
          </cell>
          <cell r="P96">
            <v>5</v>
          </cell>
        </row>
        <row r="97">
          <cell r="A97">
            <v>308</v>
          </cell>
          <cell r="B97">
            <v>0</v>
          </cell>
          <cell r="C97">
            <v>0</v>
          </cell>
          <cell r="D97">
            <v>0</v>
          </cell>
          <cell r="E97">
            <v>0.98046875</v>
          </cell>
          <cell r="F97">
            <v>1.953125E-3</v>
          </cell>
          <cell r="G97">
            <v>5.859375E-3</v>
          </cell>
          <cell r="H97">
            <v>2.9296875E-3</v>
          </cell>
          <cell r="I97">
            <v>5.859375E-3</v>
          </cell>
          <cell r="J97">
            <v>2.9296875E-3</v>
          </cell>
          <cell r="K97">
            <v>0</v>
          </cell>
          <cell r="L97">
            <v>0</v>
          </cell>
          <cell r="M97">
            <v>0</v>
          </cell>
          <cell r="N97">
            <v>1</v>
          </cell>
          <cell r="O97">
            <v>1</v>
          </cell>
          <cell r="P97">
            <v>4.7619047619047623E-3</v>
          </cell>
        </row>
        <row r="98">
          <cell r="A98">
            <v>8465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1000</v>
          </cell>
          <cell r="H98">
            <v>0</v>
          </cell>
          <cell r="I98">
            <v>0</v>
          </cell>
          <cell r="J98">
            <v>1</v>
          </cell>
          <cell r="K98">
            <v>0</v>
          </cell>
          <cell r="L98">
            <v>0</v>
          </cell>
          <cell r="M98">
            <v>0</v>
          </cell>
          <cell r="N98">
            <v>1001</v>
          </cell>
          <cell r="O98">
            <v>143</v>
          </cell>
          <cell r="P98">
            <v>5</v>
          </cell>
        </row>
        <row r="99">
          <cell r="A99">
            <v>8465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0.99900099900099903</v>
          </cell>
          <cell r="H99">
            <v>0</v>
          </cell>
          <cell r="I99">
            <v>0</v>
          </cell>
          <cell r="J99">
            <v>9.99000999000999E-4</v>
          </cell>
          <cell r="K99">
            <v>0</v>
          </cell>
          <cell r="L99">
            <v>0</v>
          </cell>
          <cell r="M99">
            <v>0</v>
          </cell>
          <cell r="N99">
            <v>1</v>
          </cell>
          <cell r="O99">
            <v>1</v>
          </cell>
          <cell r="P99">
            <v>4.7619047619047623E-3</v>
          </cell>
        </row>
        <row r="100">
          <cell r="A100">
            <v>2268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1000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1000</v>
          </cell>
          <cell r="O100">
            <v>142.85714285714286</v>
          </cell>
          <cell r="P100">
            <v>5</v>
          </cell>
        </row>
        <row r="101">
          <cell r="A101">
            <v>2268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1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1</v>
          </cell>
          <cell r="O101">
            <v>1</v>
          </cell>
          <cell r="P101">
            <v>4.7619047619047623E-3</v>
          </cell>
        </row>
        <row r="102">
          <cell r="A102">
            <v>2191</v>
          </cell>
          <cell r="B102">
            <v>0</v>
          </cell>
          <cell r="C102">
            <v>0</v>
          </cell>
          <cell r="D102">
            <v>0</v>
          </cell>
          <cell r="E102">
            <v>500</v>
          </cell>
          <cell r="F102">
            <v>0</v>
          </cell>
          <cell r="G102">
            <v>0</v>
          </cell>
          <cell r="H102">
            <v>500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1000</v>
          </cell>
          <cell r="O102">
            <v>142.85714285714286</v>
          </cell>
          <cell r="P102">
            <v>5</v>
          </cell>
        </row>
        <row r="103">
          <cell r="A103">
            <v>2191</v>
          </cell>
          <cell r="B103">
            <v>0</v>
          </cell>
          <cell r="C103">
            <v>0</v>
          </cell>
          <cell r="D103">
            <v>0</v>
          </cell>
          <cell r="E103">
            <v>0.5</v>
          </cell>
          <cell r="F103">
            <v>0</v>
          </cell>
          <cell r="G103">
            <v>0</v>
          </cell>
          <cell r="H103">
            <v>0.5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1</v>
          </cell>
          <cell r="O103">
            <v>1</v>
          </cell>
          <cell r="P103">
            <v>4.7619047619047623E-3</v>
          </cell>
        </row>
        <row r="104">
          <cell r="A104">
            <v>1585</v>
          </cell>
          <cell r="B104">
            <v>0</v>
          </cell>
          <cell r="C104">
            <v>0</v>
          </cell>
          <cell r="D104">
            <v>0</v>
          </cell>
          <cell r="E104">
            <v>100</v>
          </cell>
          <cell r="F104">
            <v>200</v>
          </cell>
          <cell r="G104">
            <v>100</v>
          </cell>
          <cell r="H104">
            <v>302</v>
          </cell>
          <cell r="I104">
            <v>198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900</v>
          </cell>
          <cell r="O104">
            <v>128.57142857142858</v>
          </cell>
          <cell r="P104">
            <v>5</v>
          </cell>
        </row>
        <row r="105">
          <cell r="A105">
            <v>1585</v>
          </cell>
          <cell r="B105">
            <v>0</v>
          </cell>
          <cell r="C105">
            <v>0</v>
          </cell>
          <cell r="D105">
            <v>0</v>
          </cell>
          <cell r="E105">
            <v>0.1111111111111111</v>
          </cell>
          <cell r="F105">
            <v>0.22222222222222221</v>
          </cell>
          <cell r="G105">
            <v>0.1111111111111111</v>
          </cell>
          <cell r="H105">
            <v>0.33555555555555555</v>
          </cell>
          <cell r="I105">
            <v>0.22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1</v>
          </cell>
          <cell r="O105">
            <v>1</v>
          </cell>
          <cell r="P105">
            <v>4.7619047619047623E-3</v>
          </cell>
        </row>
        <row r="106">
          <cell r="A106">
            <v>367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30</v>
          </cell>
          <cell r="H106">
            <v>130</v>
          </cell>
          <cell r="I106">
            <v>420</v>
          </cell>
          <cell r="J106">
            <v>233</v>
          </cell>
          <cell r="K106">
            <v>0</v>
          </cell>
          <cell r="L106">
            <v>0</v>
          </cell>
          <cell r="M106">
            <v>0</v>
          </cell>
          <cell r="N106">
            <v>813</v>
          </cell>
          <cell r="O106">
            <v>116.14285714285714</v>
          </cell>
          <cell r="P106">
            <v>4</v>
          </cell>
        </row>
        <row r="107">
          <cell r="A107">
            <v>367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3.6900369003690037E-2</v>
          </cell>
          <cell r="H107">
            <v>0.15990159901599016</v>
          </cell>
          <cell r="I107">
            <v>0.51660516605166051</v>
          </cell>
          <cell r="J107">
            <v>0.28659286592865929</v>
          </cell>
          <cell r="K107">
            <v>0</v>
          </cell>
          <cell r="L107">
            <v>0</v>
          </cell>
          <cell r="M107">
            <v>0</v>
          </cell>
          <cell r="N107">
            <v>1</v>
          </cell>
          <cell r="O107">
            <v>1</v>
          </cell>
          <cell r="P107">
            <v>4.7619047619047623E-3</v>
          </cell>
        </row>
        <row r="108">
          <cell r="A108">
            <v>1307</v>
          </cell>
          <cell r="B108">
            <v>0</v>
          </cell>
          <cell r="C108">
            <v>0</v>
          </cell>
          <cell r="D108">
            <v>0</v>
          </cell>
          <cell r="E108">
            <v>100</v>
          </cell>
          <cell r="F108">
            <v>200</v>
          </cell>
          <cell r="G108">
            <v>0</v>
          </cell>
          <cell r="H108">
            <v>302</v>
          </cell>
          <cell r="I108">
            <v>198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800</v>
          </cell>
          <cell r="O108">
            <v>114.28571428571429</v>
          </cell>
          <cell r="P108">
            <v>4</v>
          </cell>
        </row>
        <row r="109">
          <cell r="A109">
            <v>1307</v>
          </cell>
          <cell r="B109">
            <v>0</v>
          </cell>
          <cell r="C109">
            <v>0</v>
          </cell>
          <cell r="D109">
            <v>0</v>
          </cell>
          <cell r="E109">
            <v>0.125</v>
          </cell>
          <cell r="F109">
            <v>0.25</v>
          </cell>
          <cell r="G109">
            <v>0</v>
          </cell>
          <cell r="H109">
            <v>0.3775</v>
          </cell>
          <cell r="I109">
            <v>0.2475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1</v>
          </cell>
          <cell r="O109">
            <v>1</v>
          </cell>
          <cell r="P109">
            <v>4.7619047619047623E-3</v>
          </cell>
        </row>
        <row r="110">
          <cell r="A110">
            <v>3600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300</v>
          </cell>
          <cell r="I110">
            <v>270</v>
          </cell>
          <cell r="J110">
            <v>200</v>
          </cell>
          <cell r="K110">
            <v>0</v>
          </cell>
          <cell r="L110">
            <v>0</v>
          </cell>
          <cell r="M110">
            <v>0</v>
          </cell>
          <cell r="N110">
            <v>770</v>
          </cell>
          <cell r="O110">
            <v>110</v>
          </cell>
          <cell r="P110">
            <v>4</v>
          </cell>
        </row>
        <row r="111">
          <cell r="A111">
            <v>3600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0.38961038961038963</v>
          </cell>
          <cell r="I111">
            <v>0.35064935064935066</v>
          </cell>
          <cell r="J111">
            <v>0.25974025974025972</v>
          </cell>
          <cell r="K111">
            <v>0</v>
          </cell>
          <cell r="L111">
            <v>0</v>
          </cell>
          <cell r="M111">
            <v>0</v>
          </cell>
          <cell r="N111">
            <v>1</v>
          </cell>
          <cell r="O111">
            <v>1</v>
          </cell>
          <cell r="P111">
            <v>4.7619047619047623E-3</v>
          </cell>
        </row>
        <row r="112">
          <cell r="A112">
            <v>5020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617</v>
          </cell>
          <cell r="J112">
            <v>130</v>
          </cell>
          <cell r="K112">
            <v>0</v>
          </cell>
          <cell r="L112">
            <v>0</v>
          </cell>
          <cell r="M112">
            <v>0</v>
          </cell>
          <cell r="N112">
            <v>747</v>
          </cell>
          <cell r="O112">
            <v>106.71428571428571</v>
          </cell>
          <cell r="P112">
            <v>4</v>
          </cell>
        </row>
        <row r="113">
          <cell r="A113">
            <v>5020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0.82597054886211507</v>
          </cell>
          <cell r="J113">
            <v>0.17402945113788487</v>
          </cell>
          <cell r="K113">
            <v>0</v>
          </cell>
          <cell r="L113">
            <v>0</v>
          </cell>
          <cell r="M113">
            <v>0</v>
          </cell>
          <cell r="N113">
            <v>1</v>
          </cell>
          <cell r="O113">
            <v>1</v>
          </cell>
          <cell r="P113">
            <v>4.7619047619047623E-3</v>
          </cell>
        </row>
        <row r="114">
          <cell r="A114">
            <v>8798</v>
          </cell>
          <cell r="B114">
            <v>0</v>
          </cell>
          <cell r="C114">
            <v>0</v>
          </cell>
          <cell r="D114">
            <v>0</v>
          </cell>
          <cell r="E114">
            <v>98</v>
          </cell>
          <cell r="F114">
            <v>100</v>
          </cell>
          <cell r="G114">
            <v>155</v>
          </cell>
          <cell r="H114">
            <v>347</v>
          </cell>
          <cell r="I114">
            <v>6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706</v>
          </cell>
          <cell r="O114">
            <v>100.85714285714286</v>
          </cell>
          <cell r="P114">
            <v>4</v>
          </cell>
        </row>
        <row r="115">
          <cell r="A115">
            <v>8798</v>
          </cell>
          <cell r="B115">
            <v>0</v>
          </cell>
          <cell r="C115">
            <v>0</v>
          </cell>
          <cell r="D115">
            <v>0</v>
          </cell>
          <cell r="E115">
            <v>0.13881019830028329</v>
          </cell>
          <cell r="F115">
            <v>0.14164305949008499</v>
          </cell>
          <cell r="G115">
            <v>0.21954674220963172</v>
          </cell>
          <cell r="H115">
            <v>0.49150141643059492</v>
          </cell>
          <cell r="I115">
            <v>8.4985835694051E-3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1</v>
          </cell>
          <cell r="O115">
            <v>1</v>
          </cell>
          <cell r="P115">
            <v>4.7619047619047623E-3</v>
          </cell>
        </row>
        <row r="116">
          <cell r="A116">
            <v>1595</v>
          </cell>
          <cell r="B116">
            <v>0</v>
          </cell>
          <cell r="C116">
            <v>0</v>
          </cell>
          <cell r="D116">
            <v>50</v>
          </cell>
          <cell r="E116">
            <v>110</v>
          </cell>
          <cell r="F116">
            <v>340</v>
          </cell>
          <cell r="G116">
            <v>0</v>
          </cell>
          <cell r="H116">
            <v>200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700</v>
          </cell>
          <cell r="O116">
            <v>100</v>
          </cell>
          <cell r="P116">
            <v>4</v>
          </cell>
        </row>
        <row r="117">
          <cell r="A117">
            <v>1595</v>
          </cell>
          <cell r="B117">
            <v>0</v>
          </cell>
          <cell r="C117">
            <v>0</v>
          </cell>
          <cell r="D117">
            <v>7.1428571428571425E-2</v>
          </cell>
          <cell r="E117">
            <v>0.15714285714285714</v>
          </cell>
          <cell r="F117">
            <v>0.48571428571428571</v>
          </cell>
          <cell r="G117">
            <v>0</v>
          </cell>
          <cell r="H117">
            <v>0.2857142857142857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1</v>
          </cell>
          <cell r="O117">
            <v>1</v>
          </cell>
          <cell r="P117">
            <v>4.7619047619047623E-3</v>
          </cell>
        </row>
        <row r="118">
          <cell r="A118">
            <v>1429</v>
          </cell>
          <cell r="B118">
            <v>0</v>
          </cell>
          <cell r="C118">
            <v>0</v>
          </cell>
          <cell r="D118">
            <v>7</v>
          </cell>
          <cell r="E118">
            <v>70</v>
          </cell>
          <cell r="F118">
            <v>184</v>
          </cell>
          <cell r="G118">
            <v>125</v>
          </cell>
          <cell r="H118">
            <v>137</v>
          </cell>
          <cell r="I118">
            <v>64</v>
          </cell>
          <cell r="J118">
            <v>103</v>
          </cell>
          <cell r="K118">
            <v>0</v>
          </cell>
          <cell r="L118">
            <v>0</v>
          </cell>
          <cell r="M118">
            <v>0</v>
          </cell>
          <cell r="N118">
            <v>690</v>
          </cell>
          <cell r="O118">
            <v>98.571428571428569</v>
          </cell>
          <cell r="P118">
            <v>4</v>
          </cell>
        </row>
        <row r="119">
          <cell r="A119">
            <v>1429</v>
          </cell>
          <cell r="B119">
            <v>0</v>
          </cell>
          <cell r="C119">
            <v>0</v>
          </cell>
          <cell r="D119">
            <v>1.0144927536231883E-2</v>
          </cell>
          <cell r="E119">
            <v>0.10144927536231885</v>
          </cell>
          <cell r="F119">
            <v>0.26666666666666666</v>
          </cell>
          <cell r="G119">
            <v>0.18115942028985507</v>
          </cell>
          <cell r="H119">
            <v>0.19855072463768117</v>
          </cell>
          <cell r="I119">
            <v>9.2753623188405798E-2</v>
          </cell>
          <cell r="J119">
            <v>0.14927536231884059</v>
          </cell>
          <cell r="K119">
            <v>0</v>
          </cell>
          <cell r="L119">
            <v>0</v>
          </cell>
          <cell r="M119">
            <v>0</v>
          </cell>
          <cell r="N119">
            <v>1</v>
          </cell>
          <cell r="O119">
            <v>1</v>
          </cell>
          <cell r="P119">
            <v>4.7619047619047623E-3</v>
          </cell>
        </row>
        <row r="120">
          <cell r="A120">
            <v>7366</v>
          </cell>
          <cell r="B120">
            <v>0</v>
          </cell>
          <cell r="C120">
            <v>0</v>
          </cell>
          <cell r="D120">
            <v>33</v>
          </cell>
          <cell r="E120">
            <v>164</v>
          </cell>
          <cell r="F120">
            <v>99</v>
          </cell>
          <cell r="G120">
            <v>64</v>
          </cell>
          <cell r="H120">
            <v>109</v>
          </cell>
          <cell r="I120">
            <v>81</v>
          </cell>
          <cell r="J120">
            <v>83</v>
          </cell>
          <cell r="K120">
            <v>0</v>
          </cell>
          <cell r="L120">
            <v>0</v>
          </cell>
          <cell r="M120">
            <v>0</v>
          </cell>
          <cell r="N120">
            <v>633</v>
          </cell>
          <cell r="O120">
            <v>90.428571428571431</v>
          </cell>
          <cell r="P120">
            <v>4</v>
          </cell>
        </row>
        <row r="121">
          <cell r="A121">
            <v>7366</v>
          </cell>
          <cell r="B121">
            <v>0</v>
          </cell>
          <cell r="C121">
            <v>0</v>
          </cell>
          <cell r="D121">
            <v>5.2132701421800945E-2</v>
          </cell>
          <cell r="E121">
            <v>0.25908372827804105</v>
          </cell>
          <cell r="F121">
            <v>0.15639810426540285</v>
          </cell>
          <cell r="G121">
            <v>0.10110584518167456</v>
          </cell>
          <cell r="H121">
            <v>0.17219589257503951</v>
          </cell>
          <cell r="I121">
            <v>0.12796208530805686</v>
          </cell>
          <cell r="J121">
            <v>0.13112164296998421</v>
          </cell>
          <cell r="K121">
            <v>0</v>
          </cell>
          <cell r="L121">
            <v>0</v>
          </cell>
          <cell r="M121">
            <v>0</v>
          </cell>
          <cell r="N121">
            <v>1</v>
          </cell>
          <cell r="O121">
            <v>1</v>
          </cell>
          <cell r="P121">
            <v>4.7619047619047623E-3</v>
          </cell>
        </row>
        <row r="122">
          <cell r="A122">
            <v>982</v>
          </cell>
          <cell r="B122">
            <v>0</v>
          </cell>
          <cell r="C122">
            <v>0</v>
          </cell>
          <cell r="D122">
            <v>0</v>
          </cell>
          <cell r="E122">
            <v>174</v>
          </cell>
          <cell r="F122">
            <v>200</v>
          </cell>
          <cell r="G122">
            <v>50</v>
          </cell>
          <cell r="H122">
            <v>50</v>
          </cell>
          <cell r="I122">
            <v>50</v>
          </cell>
          <cell r="J122">
            <v>100</v>
          </cell>
          <cell r="K122">
            <v>0</v>
          </cell>
          <cell r="L122">
            <v>0</v>
          </cell>
          <cell r="M122">
            <v>0</v>
          </cell>
          <cell r="N122">
            <v>624</v>
          </cell>
          <cell r="O122">
            <v>89.142857142857139</v>
          </cell>
          <cell r="P122">
            <v>3</v>
          </cell>
        </row>
        <row r="123">
          <cell r="A123">
            <v>982</v>
          </cell>
          <cell r="B123">
            <v>0</v>
          </cell>
          <cell r="C123">
            <v>0</v>
          </cell>
          <cell r="D123">
            <v>0</v>
          </cell>
          <cell r="E123">
            <v>0.27884615384615385</v>
          </cell>
          <cell r="F123">
            <v>0.32051282051282054</v>
          </cell>
          <cell r="G123">
            <v>8.0128205128205135E-2</v>
          </cell>
          <cell r="H123">
            <v>8.0128205128205135E-2</v>
          </cell>
          <cell r="I123">
            <v>8.0128205128205135E-2</v>
          </cell>
          <cell r="J123">
            <v>0.16025641025641027</v>
          </cell>
          <cell r="K123">
            <v>0</v>
          </cell>
          <cell r="L123">
            <v>0</v>
          </cell>
          <cell r="M123">
            <v>0</v>
          </cell>
          <cell r="N123">
            <v>1.0000000000000002</v>
          </cell>
          <cell r="O123">
            <v>1</v>
          </cell>
          <cell r="P123">
            <v>4.7619047619047632E-3</v>
          </cell>
        </row>
        <row r="124">
          <cell r="A124">
            <v>4523</v>
          </cell>
          <cell r="B124">
            <v>0</v>
          </cell>
          <cell r="C124">
            <v>0</v>
          </cell>
          <cell r="D124">
            <v>35</v>
          </cell>
          <cell r="E124">
            <v>86</v>
          </cell>
          <cell r="F124">
            <v>73</v>
          </cell>
          <cell r="G124">
            <v>90</v>
          </cell>
          <cell r="H124">
            <v>109</v>
          </cell>
          <cell r="I124">
            <v>104</v>
          </cell>
          <cell r="J124">
            <v>110</v>
          </cell>
          <cell r="K124">
            <v>0</v>
          </cell>
          <cell r="L124">
            <v>0</v>
          </cell>
          <cell r="M124">
            <v>0</v>
          </cell>
          <cell r="N124">
            <v>607</v>
          </cell>
          <cell r="O124">
            <v>86.714285714285708</v>
          </cell>
          <cell r="P124">
            <v>3</v>
          </cell>
        </row>
        <row r="125">
          <cell r="A125">
            <v>4523</v>
          </cell>
          <cell r="B125">
            <v>0</v>
          </cell>
          <cell r="C125">
            <v>0</v>
          </cell>
          <cell r="D125">
            <v>5.7660626029654036E-2</v>
          </cell>
          <cell r="E125">
            <v>0.14168039538714991</v>
          </cell>
          <cell r="F125">
            <v>0.12026359143327842</v>
          </cell>
          <cell r="G125">
            <v>0.14827018121911037</v>
          </cell>
          <cell r="H125">
            <v>0.17957166392092258</v>
          </cell>
          <cell r="I125">
            <v>0.17133443163097201</v>
          </cell>
          <cell r="J125">
            <v>0.1812191103789127</v>
          </cell>
          <cell r="K125">
            <v>0</v>
          </cell>
          <cell r="L125">
            <v>0</v>
          </cell>
          <cell r="M125">
            <v>0</v>
          </cell>
          <cell r="N125">
            <v>1</v>
          </cell>
          <cell r="O125">
            <v>1</v>
          </cell>
          <cell r="P125">
            <v>4.7619047619047623E-3</v>
          </cell>
        </row>
        <row r="126">
          <cell r="A126">
            <v>1428</v>
          </cell>
          <cell r="B126">
            <v>0</v>
          </cell>
          <cell r="C126">
            <v>0</v>
          </cell>
          <cell r="D126">
            <v>14</v>
          </cell>
          <cell r="E126">
            <v>69</v>
          </cell>
          <cell r="F126">
            <v>202</v>
          </cell>
          <cell r="G126">
            <v>31</v>
          </cell>
          <cell r="H126">
            <v>82</v>
          </cell>
          <cell r="I126">
            <v>92</v>
          </cell>
          <cell r="J126">
            <v>114</v>
          </cell>
          <cell r="K126">
            <v>0</v>
          </cell>
          <cell r="L126">
            <v>0</v>
          </cell>
          <cell r="M126">
            <v>0</v>
          </cell>
          <cell r="N126">
            <v>604</v>
          </cell>
          <cell r="O126">
            <v>86.285714285714292</v>
          </cell>
          <cell r="P126">
            <v>3</v>
          </cell>
        </row>
        <row r="127">
          <cell r="A127">
            <v>1428</v>
          </cell>
          <cell r="B127">
            <v>0</v>
          </cell>
          <cell r="C127">
            <v>0</v>
          </cell>
          <cell r="D127">
            <v>2.3178807947019868E-2</v>
          </cell>
          <cell r="E127">
            <v>0.11423841059602649</v>
          </cell>
          <cell r="F127">
            <v>0.33443708609271522</v>
          </cell>
          <cell r="G127">
            <v>5.1324503311258277E-2</v>
          </cell>
          <cell r="H127">
            <v>0.13576158940397351</v>
          </cell>
          <cell r="I127">
            <v>0.15231788079470199</v>
          </cell>
          <cell r="J127">
            <v>0.18874172185430463</v>
          </cell>
          <cell r="K127">
            <v>0</v>
          </cell>
          <cell r="L127">
            <v>0</v>
          </cell>
          <cell r="M127">
            <v>0</v>
          </cell>
          <cell r="N127">
            <v>1</v>
          </cell>
          <cell r="O127">
            <v>1</v>
          </cell>
          <cell r="P127">
            <v>4.7619047619047623E-3</v>
          </cell>
        </row>
        <row r="128">
          <cell r="A128">
            <v>1308</v>
          </cell>
          <cell r="B128">
            <v>0</v>
          </cell>
          <cell r="C128">
            <v>0</v>
          </cell>
          <cell r="D128">
            <v>0</v>
          </cell>
          <cell r="E128">
            <v>100</v>
          </cell>
          <cell r="F128">
            <v>200</v>
          </cell>
          <cell r="G128">
            <v>0</v>
          </cell>
          <cell r="H128">
            <v>300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600</v>
          </cell>
          <cell r="O128">
            <v>85.714285714285708</v>
          </cell>
          <cell r="P128">
            <v>3</v>
          </cell>
        </row>
        <row r="129">
          <cell r="A129">
            <v>1308</v>
          </cell>
          <cell r="B129">
            <v>0</v>
          </cell>
          <cell r="C129">
            <v>0</v>
          </cell>
          <cell r="D129">
            <v>0</v>
          </cell>
          <cell r="E129">
            <v>0.16666666666666666</v>
          </cell>
          <cell r="F129">
            <v>0.33333333333333331</v>
          </cell>
          <cell r="G129">
            <v>0</v>
          </cell>
          <cell r="H129">
            <v>0.5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1</v>
          </cell>
          <cell r="O129">
            <v>1</v>
          </cell>
          <cell r="P129">
            <v>4.7619047619047623E-3</v>
          </cell>
        </row>
        <row r="130">
          <cell r="A130">
            <v>744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600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600</v>
          </cell>
          <cell r="O130">
            <v>85.714285714285708</v>
          </cell>
          <cell r="P130">
            <v>3</v>
          </cell>
        </row>
        <row r="131">
          <cell r="A131">
            <v>744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1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1</v>
          </cell>
          <cell r="O131">
            <v>1</v>
          </cell>
          <cell r="P131">
            <v>4.7619047619047623E-3</v>
          </cell>
        </row>
        <row r="132">
          <cell r="A132">
            <v>5679</v>
          </cell>
          <cell r="B132">
            <v>0</v>
          </cell>
          <cell r="C132">
            <v>0</v>
          </cell>
          <cell r="D132">
            <v>0</v>
          </cell>
          <cell r="E132">
            <v>220</v>
          </cell>
          <cell r="F132">
            <v>90</v>
          </cell>
          <cell r="G132">
            <v>80</v>
          </cell>
          <cell r="H132">
            <v>60</v>
          </cell>
          <cell r="I132">
            <v>70</v>
          </cell>
          <cell r="J132">
            <v>30</v>
          </cell>
          <cell r="K132">
            <v>0</v>
          </cell>
          <cell r="L132">
            <v>0</v>
          </cell>
          <cell r="M132">
            <v>0</v>
          </cell>
          <cell r="N132">
            <v>550</v>
          </cell>
          <cell r="O132">
            <v>78.571428571428569</v>
          </cell>
          <cell r="P132">
            <v>3</v>
          </cell>
        </row>
        <row r="133">
          <cell r="A133">
            <v>5679</v>
          </cell>
          <cell r="B133">
            <v>0</v>
          </cell>
          <cell r="C133">
            <v>0</v>
          </cell>
          <cell r="D133">
            <v>0</v>
          </cell>
          <cell r="E133">
            <v>0.4</v>
          </cell>
          <cell r="F133">
            <v>0.16363636363636364</v>
          </cell>
          <cell r="G133">
            <v>0.14545454545454545</v>
          </cell>
          <cell r="H133">
            <v>0.10909090909090909</v>
          </cell>
          <cell r="I133">
            <v>0.12727272727272726</v>
          </cell>
          <cell r="J133">
            <v>5.4545454545454543E-2</v>
          </cell>
          <cell r="K133">
            <v>0</v>
          </cell>
          <cell r="L133">
            <v>0</v>
          </cell>
          <cell r="M133">
            <v>0</v>
          </cell>
          <cell r="N133">
            <v>1</v>
          </cell>
          <cell r="O133">
            <v>1</v>
          </cell>
          <cell r="P133">
            <v>4.7619047619047623E-3</v>
          </cell>
        </row>
        <row r="134">
          <cell r="A134">
            <v>366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60</v>
          </cell>
          <cell r="I134">
            <v>410</v>
          </cell>
          <cell r="J134">
            <v>70</v>
          </cell>
          <cell r="K134">
            <v>0</v>
          </cell>
          <cell r="L134">
            <v>0</v>
          </cell>
          <cell r="M134">
            <v>0</v>
          </cell>
          <cell r="N134">
            <v>540</v>
          </cell>
          <cell r="O134">
            <v>77.142857142857139</v>
          </cell>
          <cell r="P134">
            <v>3</v>
          </cell>
        </row>
        <row r="135">
          <cell r="A135">
            <v>366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0.1111111111111111</v>
          </cell>
          <cell r="I135">
            <v>0.7592592592592593</v>
          </cell>
          <cell r="J135">
            <v>0.12962962962962962</v>
          </cell>
          <cell r="K135">
            <v>0</v>
          </cell>
          <cell r="L135">
            <v>0</v>
          </cell>
          <cell r="M135">
            <v>0</v>
          </cell>
          <cell r="N135">
            <v>1</v>
          </cell>
          <cell r="O135">
            <v>1</v>
          </cell>
          <cell r="P135">
            <v>4.7619047619047623E-3</v>
          </cell>
        </row>
        <row r="136">
          <cell r="A136">
            <v>2267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500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500</v>
          </cell>
          <cell r="O136">
            <v>71.428571428571431</v>
          </cell>
          <cell r="P136">
            <v>3</v>
          </cell>
        </row>
        <row r="137">
          <cell r="A137">
            <v>2267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1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1</v>
          </cell>
          <cell r="O137">
            <v>1</v>
          </cell>
          <cell r="P137">
            <v>4.7619047619047623E-3</v>
          </cell>
        </row>
        <row r="138">
          <cell r="A138">
            <v>1586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200</v>
          </cell>
          <cell r="G138">
            <v>0</v>
          </cell>
          <cell r="H138">
            <v>300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500</v>
          </cell>
          <cell r="O138">
            <v>71.428571428571431</v>
          </cell>
          <cell r="P138">
            <v>3</v>
          </cell>
        </row>
        <row r="139">
          <cell r="A139">
            <v>1586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0.4</v>
          </cell>
          <cell r="G139">
            <v>0</v>
          </cell>
          <cell r="H139">
            <v>0.6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1</v>
          </cell>
          <cell r="O139">
            <v>1</v>
          </cell>
          <cell r="P139">
            <v>4.7619047619047623E-3</v>
          </cell>
        </row>
        <row r="140">
          <cell r="A140">
            <v>4925</v>
          </cell>
          <cell r="B140">
            <v>0</v>
          </cell>
          <cell r="C140">
            <v>0</v>
          </cell>
          <cell r="D140">
            <v>0</v>
          </cell>
          <cell r="E140">
            <v>118</v>
          </cell>
          <cell r="F140">
            <v>150</v>
          </cell>
          <cell r="G140">
            <v>50</v>
          </cell>
          <cell r="H140">
            <v>0</v>
          </cell>
          <cell r="I140">
            <v>0</v>
          </cell>
          <cell r="J140">
            <v>147</v>
          </cell>
          <cell r="K140">
            <v>0</v>
          </cell>
          <cell r="L140">
            <v>0</v>
          </cell>
          <cell r="M140">
            <v>0</v>
          </cell>
          <cell r="N140">
            <v>465</v>
          </cell>
          <cell r="O140">
            <v>66.428571428571431</v>
          </cell>
          <cell r="P140">
            <v>3</v>
          </cell>
        </row>
        <row r="141">
          <cell r="A141">
            <v>4925</v>
          </cell>
          <cell r="B141">
            <v>0</v>
          </cell>
          <cell r="C141">
            <v>0</v>
          </cell>
          <cell r="D141">
            <v>0</v>
          </cell>
          <cell r="E141">
            <v>0.25376344086021507</v>
          </cell>
          <cell r="F141">
            <v>0.32258064516129031</v>
          </cell>
          <cell r="G141">
            <v>0.10752688172043011</v>
          </cell>
          <cell r="H141">
            <v>0</v>
          </cell>
          <cell r="I141">
            <v>0</v>
          </cell>
          <cell r="J141">
            <v>0.31612903225806449</v>
          </cell>
          <cell r="K141">
            <v>0</v>
          </cell>
          <cell r="L141">
            <v>0</v>
          </cell>
          <cell r="M141">
            <v>0</v>
          </cell>
          <cell r="N141">
            <v>1</v>
          </cell>
          <cell r="O141">
            <v>1</v>
          </cell>
          <cell r="P141">
            <v>4.7619047619047623E-3</v>
          </cell>
        </row>
        <row r="142">
          <cell r="A142">
            <v>256</v>
          </cell>
          <cell r="B142">
            <v>0</v>
          </cell>
          <cell r="C142">
            <v>0</v>
          </cell>
          <cell r="D142">
            <v>92</v>
          </cell>
          <cell r="E142">
            <v>69</v>
          </cell>
          <cell r="F142">
            <v>63</v>
          </cell>
          <cell r="G142">
            <v>119</v>
          </cell>
          <cell r="H142">
            <v>37</v>
          </cell>
          <cell r="I142">
            <v>32</v>
          </cell>
          <cell r="J142">
            <v>42</v>
          </cell>
          <cell r="K142">
            <v>0</v>
          </cell>
          <cell r="L142">
            <v>0</v>
          </cell>
          <cell r="M142">
            <v>0</v>
          </cell>
          <cell r="N142">
            <v>454</v>
          </cell>
          <cell r="O142">
            <v>64.857142857142861</v>
          </cell>
          <cell r="P142">
            <v>3</v>
          </cell>
        </row>
        <row r="143">
          <cell r="A143">
            <v>256</v>
          </cell>
          <cell r="B143">
            <v>0</v>
          </cell>
          <cell r="C143">
            <v>0</v>
          </cell>
          <cell r="D143">
            <v>0.20264317180616739</v>
          </cell>
          <cell r="E143">
            <v>0.15198237885462554</v>
          </cell>
          <cell r="F143">
            <v>0.13876651982378854</v>
          </cell>
          <cell r="G143">
            <v>0.2621145374449339</v>
          </cell>
          <cell r="H143">
            <v>8.1497797356828189E-2</v>
          </cell>
          <cell r="I143">
            <v>7.0484581497797363E-2</v>
          </cell>
          <cell r="J143">
            <v>9.2511013215859028E-2</v>
          </cell>
          <cell r="K143">
            <v>0</v>
          </cell>
          <cell r="L143">
            <v>0</v>
          </cell>
          <cell r="M143">
            <v>0</v>
          </cell>
          <cell r="N143">
            <v>1</v>
          </cell>
          <cell r="O143">
            <v>1</v>
          </cell>
          <cell r="P143">
            <v>4.7619047619047623E-3</v>
          </cell>
        </row>
        <row r="144">
          <cell r="A144">
            <v>4922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50</v>
          </cell>
          <cell r="G144">
            <v>0</v>
          </cell>
          <cell r="H144">
            <v>0</v>
          </cell>
          <cell r="I144">
            <v>0</v>
          </cell>
          <cell r="J144">
            <v>392</v>
          </cell>
          <cell r="K144">
            <v>0</v>
          </cell>
          <cell r="L144">
            <v>0</v>
          </cell>
          <cell r="M144">
            <v>0</v>
          </cell>
          <cell r="N144">
            <v>442</v>
          </cell>
          <cell r="O144">
            <v>63.142857142857146</v>
          </cell>
          <cell r="P144">
            <v>3</v>
          </cell>
        </row>
        <row r="145">
          <cell r="A145">
            <v>4922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0.11312217194570136</v>
          </cell>
          <cell r="G145">
            <v>0</v>
          </cell>
          <cell r="H145">
            <v>0</v>
          </cell>
          <cell r="I145">
            <v>0</v>
          </cell>
          <cell r="J145">
            <v>0.8868778280542986</v>
          </cell>
          <cell r="K145">
            <v>0</v>
          </cell>
          <cell r="L145">
            <v>0</v>
          </cell>
          <cell r="M145">
            <v>0</v>
          </cell>
          <cell r="N145">
            <v>1</v>
          </cell>
          <cell r="O145">
            <v>1</v>
          </cell>
          <cell r="P145">
            <v>4.7619047619047623E-3</v>
          </cell>
        </row>
        <row r="146">
          <cell r="A146">
            <v>7895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200</v>
          </cell>
          <cell r="H146">
            <v>140</v>
          </cell>
          <cell r="I146">
            <v>0</v>
          </cell>
          <cell r="J146">
            <v>100</v>
          </cell>
          <cell r="K146">
            <v>0</v>
          </cell>
          <cell r="L146">
            <v>0</v>
          </cell>
          <cell r="M146">
            <v>0</v>
          </cell>
          <cell r="N146">
            <v>440</v>
          </cell>
          <cell r="O146">
            <v>62.857142857142854</v>
          </cell>
          <cell r="P146">
            <v>3</v>
          </cell>
        </row>
        <row r="147">
          <cell r="A147">
            <v>7895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0.45454545454545453</v>
          </cell>
          <cell r="H147">
            <v>0.31818181818181818</v>
          </cell>
          <cell r="I147">
            <v>0</v>
          </cell>
          <cell r="J147">
            <v>0.22727272727272727</v>
          </cell>
          <cell r="K147">
            <v>0</v>
          </cell>
          <cell r="L147">
            <v>0</v>
          </cell>
          <cell r="M147">
            <v>0</v>
          </cell>
          <cell r="N147">
            <v>1</v>
          </cell>
          <cell r="O147">
            <v>1</v>
          </cell>
          <cell r="P147">
            <v>4.7619047619047623E-3</v>
          </cell>
        </row>
        <row r="148">
          <cell r="A148">
            <v>4909</v>
          </cell>
          <cell r="B148">
            <v>0</v>
          </cell>
          <cell r="C148">
            <v>0</v>
          </cell>
          <cell r="D148">
            <v>0</v>
          </cell>
          <cell r="E148">
            <v>67</v>
          </cell>
          <cell r="F148">
            <v>98</v>
          </cell>
          <cell r="G148">
            <v>62</v>
          </cell>
          <cell r="H148">
            <v>48</v>
          </cell>
          <cell r="I148">
            <v>134</v>
          </cell>
          <cell r="J148">
            <v>26</v>
          </cell>
          <cell r="K148">
            <v>0</v>
          </cell>
          <cell r="L148">
            <v>0</v>
          </cell>
          <cell r="M148">
            <v>0</v>
          </cell>
          <cell r="N148">
            <v>435</v>
          </cell>
          <cell r="O148">
            <v>62.142857142857146</v>
          </cell>
          <cell r="P148">
            <v>3</v>
          </cell>
        </row>
        <row r="149">
          <cell r="A149">
            <v>4909</v>
          </cell>
          <cell r="B149">
            <v>0</v>
          </cell>
          <cell r="C149">
            <v>0</v>
          </cell>
          <cell r="D149">
            <v>0</v>
          </cell>
          <cell r="E149">
            <v>0.15402298850574714</v>
          </cell>
          <cell r="F149">
            <v>0.22528735632183908</v>
          </cell>
          <cell r="G149">
            <v>0.14252873563218391</v>
          </cell>
          <cell r="H149">
            <v>0.1103448275862069</v>
          </cell>
          <cell r="I149">
            <v>0.30804597701149428</v>
          </cell>
          <cell r="J149">
            <v>5.9770114942528735E-2</v>
          </cell>
          <cell r="K149">
            <v>0</v>
          </cell>
          <cell r="L149">
            <v>0</v>
          </cell>
          <cell r="M149">
            <v>0</v>
          </cell>
          <cell r="N149">
            <v>1</v>
          </cell>
          <cell r="O149">
            <v>1</v>
          </cell>
          <cell r="P149">
            <v>4.7619047619047623E-3</v>
          </cell>
        </row>
        <row r="150">
          <cell r="A150">
            <v>580</v>
          </cell>
          <cell r="B150">
            <v>0</v>
          </cell>
          <cell r="C150">
            <v>0</v>
          </cell>
          <cell r="D150">
            <v>50</v>
          </cell>
          <cell r="E150">
            <v>67</v>
          </cell>
          <cell r="F150">
            <v>100</v>
          </cell>
          <cell r="G150">
            <v>0</v>
          </cell>
          <cell r="H150">
            <v>100</v>
          </cell>
          <cell r="I150">
            <v>50</v>
          </cell>
          <cell r="J150">
            <v>50</v>
          </cell>
          <cell r="K150">
            <v>0</v>
          </cell>
          <cell r="L150">
            <v>0</v>
          </cell>
          <cell r="M150">
            <v>0</v>
          </cell>
          <cell r="N150">
            <v>417</v>
          </cell>
          <cell r="O150">
            <v>59.571428571428569</v>
          </cell>
          <cell r="P150">
            <v>2</v>
          </cell>
        </row>
        <row r="151">
          <cell r="A151">
            <v>580</v>
          </cell>
          <cell r="B151">
            <v>0</v>
          </cell>
          <cell r="C151">
            <v>0</v>
          </cell>
          <cell r="D151">
            <v>0.11990407673860912</v>
          </cell>
          <cell r="E151">
            <v>0.16067146282973621</v>
          </cell>
          <cell r="F151">
            <v>0.23980815347721823</v>
          </cell>
          <cell r="G151">
            <v>0</v>
          </cell>
          <cell r="H151">
            <v>0.23980815347721823</v>
          </cell>
          <cell r="I151">
            <v>0.11990407673860912</v>
          </cell>
          <cell r="J151">
            <v>0.11990407673860912</v>
          </cell>
          <cell r="K151">
            <v>0</v>
          </cell>
          <cell r="L151">
            <v>0</v>
          </cell>
          <cell r="M151">
            <v>0</v>
          </cell>
          <cell r="N151">
            <v>1.0000000000000002</v>
          </cell>
          <cell r="O151">
            <v>1</v>
          </cell>
          <cell r="P151">
            <v>4.7619047619047632E-3</v>
          </cell>
        </row>
        <row r="152">
          <cell r="A152">
            <v>7934</v>
          </cell>
          <cell r="B152">
            <v>0</v>
          </cell>
          <cell r="C152">
            <v>0</v>
          </cell>
          <cell r="D152">
            <v>20</v>
          </cell>
          <cell r="E152">
            <v>81</v>
          </cell>
          <cell r="F152">
            <v>86</v>
          </cell>
          <cell r="G152">
            <v>20</v>
          </cell>
          <cell r="H152">
            <v>88</v>
          </cell>
          <cell r="I152">
            <v>45</v>
          </cell>
          <cell r="J152">
            <v>75</v>
          </cell>
          <cell r="K152">
            <v>0</v>
          </cell>
          <cell r="L152">
            <v>0</v>
          </cell>
          <cell r="M152">
            <v>0</v>
          </cell>
          <cell r="N152">
            <v>415</v>
          </cell>
          <cell r="O152">
            <v>59.285714285714285</v>
          </cell>
          <cell r="P152">
            <v>2</v>
          </cell>
        </row>
        <row r="153">
          <cell r="A153">
            <v>7934</v>
          </cell>
          <cell r="B153">
            <v>0</v>
          </cell>
          <cell r="C153">
            <v>0</v>
          </cell>
          <cell r="D153">
            <v>4.8192771084337352E-2</v>
          </cell>
          <cell r="E153">
            <v>0.19518072289156627</v>
          </cell>
          <cell r="F153">
            <v>0.20722891566265061</v>
          </cell>
          <cell r="G153">
            <v>4.8192771084337352E-2</v>
          </cell>
          <cell r="H153">
            <v>0.21204819277108433</v>
          </cell>
          <cell r="I153">
            <v>0.10843373493975904</v>
          </cell>
          <cell r="J153">
            <v>0.18072289156626506</v>
          </cell>
          <cell r="K153">
            <v>0</v>
          </cell>
          <cell r="L153">
            <v>0</v>
          </cell>
          <cell r="M153">
            <v>0</v>
          </cell>
          <cell r="N153">
            <v>1</v>
          </cell>
          <cell r="O153">
            <v>1</v>
          </cell>
          <cell r="P153">
            <v>4.7619047619047623E-3</v>
          </cell>
        </row>
        <row r="154">
          <cell r="A154">
            <v>2234</v>
          </cell>
          <cell r="B154">
            <v>0</v>
          </cell>
          <cell r="C154">
            <v>0</v>
          </cell>
          <cell r="D154">
            <v>8</v>
          </cell>
          <cell r="E154">
            <v>45</v>
          </cell>
          <cell r="F154">
            <v>51</v>
          </cell>
          <cell r="G154">
            <v>40</v>
          </cell>
          <cell r="H154">
            <v>56</v>
          </cell>
          <cell r="I154">
            <v>70</v>
          </cell>
          <cell r="J154">
            <v>110</v>
          </cell>
          <cell r="K154">
            <v>0</v>
          </cell>
          <cell r="L154">
            <v>0</v>
          </cell>
          <cell r="M154">
            <v>0</v>
          </cell>
          <cell r="N154">
            <v>380</v>
          </cell>
          <cell r="O154">
            <v>54.285714285714285</v>
          </cell>
          <cell r="P154">
            <v>2</v>
          </cell>
        </row>
        <row r="155">
          <cell r="A155">
            <v>2234</v>
          </cell>
          <cell r="B155">
            <v>0</v>
          </cell>
          <cell r="C155">
            <v>0</v>
          </cell>
          <cell r="D155">
            <v>2.1052631578947368E-2</v>
          </cell>
          <cell r="E155">
            <v>0.11842105263157894</v>
          </cell>
          <cell r="F155">
            <v>0.13421052631578947</v>
          </cell>
          <cell r="G155">
            <v>0.10526315789473684</v>
          </cell>
          <cell r="H155">
            <v>0.14736842105263157</v>
          </cell>
          <cell r="I155">
            <v>0.18421052631578946</v>
          </cell>
          <cell r="J155">
            <v>0.28947368421052633</v>
          </cell>
          <cell r="K155">
            <v>0</v>
          </cell>
          <cell r="L155">
            <v>0</v>
          </cell>
          <cell r="M155">
            <v>0</v>
          </cell>
          <cell r="N155">
            <v>1</v>
          </cell>
          <cell r="O155">
            <v>1</v>
          </cell>
          <cell r="P155">
            <v>4.7619047619047623E-3</v>
          </cell>
        </row>
        <row r="156">
          <cell r="A156">
            <v>7623</v>
          </cell>
          <cell r="B156">
            <v>0</v>
          </cell>
          <cell r="C156">
            <v>0</v>
          </cell>
          <cell r="D156">
            <v>37</v>
          </cell>
          <cell r="E156">
            <v>94</v>
          </cell>
          <cell r="F156">
            <v>77</v>
          </cell>
          <cell r="G156">
            <v>61</v>
          </cell>
          <cell r="H156">
            <v>43</v>
          </cell>
          <cell r="I156">
            <v>35</v>
          </cell>
          <cell r="J156">
            <v>7</v>
          </cell>
          <cell r="K156">
            <v>0</v>
          </cell>
          <cell r="L156">
            <v>0</v>
          </cell>
          <cell r="M156">
            <v>0</v>
          </cell>
          <cell r="N156">
            <v>354</v>
          </cell>
          <cell r="O156">
            <v>50.571428571428569</v>
          </cell>
          <cell r="P156">
            <v>2</v>
          </cell>
        </row>
        <row r="157">
          <cell r="A157">
            <v>7623</v>
          </cell>
          <cell r="B157">
            <v>0</v>
          </cell>
          <cell r="C157">
            <v>0</v>
          </cell>
          <cell r="D157">
            <v>0.10451977401129943</v>
          </cell>
          <cell r="E157">
            <v>0.2655367231638418</v>
          </cell>
          <cell r="F157">
            <v>0.2175141242937853</v>
          </cell>
          <cell r="G157">
            <v>0.17231638418079095</v>
          </cell>
          <cell r="H157">
            <v>0.12146892655367232</v>
          </cell>
          <cell r="I157">
            <v>9.8870056497175146E-2</v>
          </cell>
          <cell r="J157">
            <v>1.977401129943503E-2</v>
          </cell>
          <cell r="K157">
            <v>0</v>
          </cell>
          <cell r="L157">
            <v>0</v>
          </cell>
          <cell r="M157">
            <v>0</v>
          </cell>
          <cell r="N157">
            <v>1</v>
          </cell>
          <cell r="O157">
            <v>1</v>
          </cell>
          <cell r="P157">
            <v>4.7619047619047623E-3</v>
          </cell>
        </row>
        <row r="158">
          <cell r="A158">
            <v>1613</v>
          </cell>
          <cell r="B158">
            <v>0</v>
          </cell>
          <cell r="C158">
            <v>0</v>
          </cell>
          <cell r="D158">
            <v>150</v>
          </cell>
          <cell r="E158">
            <v>0</v>
          </cell>
          <cell r="F158">
            <v>0</v>
          </cell>
          <cell r="G158">
            <v>200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350</v>
          </cell>
          <cell r="O158">
            <v>50</v>
          </cell>
          <cell r="P158">
            <v>2</v>
          </cell>
        </row>
        <row r="159">
          <cell r="A159">
            <v>1613</v>
          </cell>
          <cell r="B159">
            <v>0</v>
          </cell>
          <cell r="C159">
            <v>0</v>
          </cell>
          <cell r="D159">
            <v>0.42857142857142855</v>
          </cell>
          <cell r="E159">
            <v>0</v>
          </cell>
          <cell r="F159">
            <v>0</v>
          </cell>
          <cell r="G159">
            <v>0.5714285714285714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1</v>
          </cell>
          <cell r="O159">
            <v>1</v>
          </cell>
          <cell r="P159">
            <v>4.7619047619047623E-3</v>
          </cell>
        </row>
        <row r="160">
          <cell r="A160">
            <v>9738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230</v>
          </cell>
          <cell r="H160">
            <v>0</v>
          </cell>
          <cell r="I160">
            <v>0</v>
          </cell>
          <cell r="J160">
            <v>115</v>
          </cell>
          <cell r="K160">
            <v>0</v>
          </cell>
          <cell r="L160">
            <v>0</v>
          </cell>
          <cell r="M160">
            <v>0</v>
          </cell>
          <cell r="N160">
            <v>345</v>
          </cell>
          <cell r="O160">
            <v>49.285714285714285</v>
          </cell>
          <cell r="P160">
            <v>2</v>
          </cell>
        </row>
        <row r="161">
          <cell r="A161">
            <v>9738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0.66666666666666663</v>
          </cell>
          <cell r="H161">
            <v>0</v>
          </cell>
          <cell r="I161">
            <v>0</v>
          </cell>
          <cell r="J161">
            <v>0.33333333333333331</v>
          </cell>
          <cell r="K161">
            <v>0</v>
          </cell>
          <cell r="L161">
            <v>0</v>
          </cell>
          <cell r="M161">
            <v>0</v>
          </cell>
          <cell r="N161">
            <v>1</v>
          </cell>
          <cell r="O161">
            <v>1</v>
          </cell>
          <cell r="P161">
            <v>4.7619047619047623E-3</v>
          </cell>
        </row>
        <row r="162">
          <cell r="A162">
            <v>1442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115</v>
          </cell>
          <cell r="H162">
            <v>115</v>
          </cell>
          <cell r="I162">
            <v>0</v>
          </cell>
          <cell r="J162">
            <v>115</v>
          </cell>
          <cell r="K162">
            <v>0</v>
          </cell>
          <cell r="L162">
            <v>0</v>
          </cell>
          <cell r="M162">
            <v>0</v>
          </cell>
          <cell r="N162">
            <v>345</v>
          </cell>
          <cell r="O162">
            <v>49.285714285714285</v>
          </cell>
          <cell r="P162">
            <v>2</v>
          </cell>
        </row>
        <row r="163">
          <cell r="A163">
            <v>1442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0.33333333333333331</v>
          </cell>
          <cell r="H163">
            <v>0.33333333333333331</v>
          </cell>
          <cell r="I163">
            <v>0</v>
          </cell>
          <cell r="J163">
            <v>0.33333333333333331</v>
          </cell>
          <cell r="K163">
            <v>0</v>
          </cell>
          <cell r="L163">
            <v>0</v>
          </cell>
          <cell r="M163">
            <v>0</v>
          </cell>
          <cell r="N163">
            <v>1</v>
          </cell>
          <cell r="O163">
            <v>1</v>
          </cell>
          <cell r="P163">
            <v>4.7619047619047623E-3</v>
          </cell>
        </row>
        <row r="164">
          <cell r="A164">
            <v>364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40</v>
          </cell>
          <cell r="I164">
            <v>154</v>
          </cell>
          <cell r="J164">
            <v>130</v>
          </cell>
          <cell r="K164">
            <v>0</v>
          </cell>
          <cell r="L164">
            <v>0</v>
          </cell>
          <cell r="M164">
            <v>0</v>
          </cell>
          <cell r="N164">
            <v>324</v>
          </cell>
          <cell r="O164">
            <v>46.285714285714285</v>
          </cell>
          <cell r="P164">
            <v>2</v>
          </cell>
        </row>
        <row r="165">
          <cell r="A165">
            <v>364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0.12345679012345678</v>
          </cell>
          <cell r="I165">
            <v>0.47530864197530864</v>
          </cell>
          <cell r="J165">
            <v>0.40123456790123457</v>
          </cell>
          <cell r="K165">
            <v>0</v>
          </cell>
          <cell r="L165">
            <v>0</v>
          </cell>
          <cell r="M165">
            <v>0</v>
          </cell>
          <cell r="N165">
            <v>1</v>
          </cell>
          <cell r="O165">
            <v>1</v>
          </cell>
          <cell r="P165">
            <v>4.7619047619047623E-3</v>
          </cell>
        </row>
        <row r="166">
          <cell r="A166">
            <v>1616</v>
          </cell>
          <cell r="B166">
            <v>0</v>
          </cell>
          <cell r="C166">
            <v>0</v>
          </cell>
          <cell r="D166">
            <v>200</v>
          </cell>
          <cell r="E166">
            <v>0</v>
          </cell>
          <cell r="F166">
            <v>103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303</v>
          </cell>
          <cell r="O166">
            <v>43.285714285714285</v>
          </cell>
          <cell r="P166">
            <v>2</v>
          </cell>
        </row>
        <row r="167">
          <cell r="A167">
            <v>1616</v>
          </cell>
          <cell r="B167">
            <v>0</v>
          </cell>
          <cell r="C167">
            <v>0</v>
          </cell>
          <cell r="D167">
            <v>0.66006600660066006</v>
          </cell>
          <cell r="E167">
            <v>0</v>
          </cell>
          <cell r="F167">
            <v>0.33993399339933994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1</v>
          </cell>
          <cell r="O167">
            <v>1</v>
          </cell>
          <cell r="P167">
            <v>4.7619047619047623E-3</v>
          </cell>
        </row>
        <row r="168">
          <cell r="A168">
            <v>2182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300</v>
          </cell>
          <cell r="K168">
            <v>0</v>
          </cell>
          <cell r="L168">
            <v>0</v>
          </cell>
          <cell r="M168">
            <v>0</v>
          </cell>
          <cell r="N168">
            <v>300</v>
          </cell>
          <cell r="O168">
            <v>42.857142857142854</v>
          </cell>
          <cell r="P168">
            <v>2</v>
          </cell>
        </row>
        <row r="169">
          <cell r="A169">
            <v>2182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1</v>
          </cell>
          <cell r="K169">
            <v>0</v>
          </cell>
          <cell r="L169">
            <v>0</v>
          </cell>
          <cell r="M169">
            <v>0</v>
          </cell>
          <cell r="N169">
            <v>1</v>
          </cell>
          <cell r="O169">
            <v>1</v>
          </cell>
          <cell r="P169">
            <v>4.7619047619047623E-3</v>
          </cell>
        </row>
        <row r="170">
          <cell r="A170">
            <v>1303</v>
          </cell>
          <cell r="B170">
            <v>0</v>
          </cell>
          <cell r="C170">
            <v>0</v>
          </cell>
          <cell r="D170">
            <v>0</v>
          </cell>
          <cell r="E170">
            <v>100</v>
          </cell>
          <cell r="F170">
            <v>200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300</v>
          </cell>
          <cell r="O170">
            <v>42.857142857142854</v>
          </cell>
          <cell r="P170">
            <v>2</v>
          </cell>
        </row>
        <row r="171">
          <cell r="A171">
            <v>1303</v>
          </cell>
          <cell r="B171">
            <v>0</v>
          </cell>
          <cell r="C171">
            <v>0</v>
          </cell>
          <cell r="D171">
            <v>0</v>
          </cell>
          <cell r="E171">
            <v>0.33333333333333331</v>
          </cell>
          <cell r="F171">
            <v>0.66666666666666663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1</v>
          </cell>
          <cell r="O171">
            <v>1</v>
          </cell>
          <cell r="P171">
            <v>4.7619047619047623E-3</v>
          </cell>
        </row>
        <row r="172">
          <cell r="A172">
            <v>4924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50</v>
          </cell>
          <cell r="G172">
            <v>0</v>
          </cell>
          <cell r="H172">
            <v>0</v>
          </cell>
          <cell r="I172">
            <v>100</v>
          </cell>
          <cell r="J172">
            <v>147</v>
          </cell>
          <cell r="K172">
            <v>0</v>
          </cell>
          <cell r="L172">
            <v>0</v>
          </cell>
          <cell r="M172">
            <v>0</v>
          </cell>
          <cell r="N172">
            <v>297</v>
          </cell>
          <cell r="O172">
            <v>42.428571428571431</v>
          </cell>
          <cell r="P172">
            <v>2</v>
          </cell>
        </row>
        <row r="173">
          <cell r="A173">
            <v>4924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0.16835016835016836</v>
          </cell>
          <cell r="G173">
            <v>0</v>
          </cell>
          <cell r="H173">
            <v>0</v>
          </cell>
          <cell r="I173">
            <v>0.33670033670033672</v>
          </cell>
          <cell r="J173">
            <v>0.49494949494949497</v>
          </cell>
          <cell r="K173">
            <v>0</v>
          </cell>
          <cell r="L173">
            <v>0</v>
          </cell>
          <cell r="M173">
            <v>0</v>
          </cell>
          <cell r="N173">
            <v>1</v>
          </cell>
          <cell r="O173">
            <v>1</v>
          </cell>
          <cell r="P173">
            <v>4.7619047619047623E-3</v>
          </cell>
        </row>
        <row r="174">
          <cell r="A174">
            <v>8825</v>
          </cell>
          <cell r="B174">
            <v>0</v>
          </cell>
          <cell r="C174">
            <v>0</v>
          </cell>
          <cell r="D174">
            <v>19</v>
          </cell>
          <cell r="E174">
            <v>28</v>
          </cell>
          <cell r="F174">
            <v>61</v>
          </cell>
          <cell r="G174">
            <v>64</v>
          </cell>
          <cell r="H174">
            <v>55</v>
          </cell>
          <cell r="I174">
            <v>30</v>
          </cell>
          <cell r="J174">
            <v>36</v>
          </cell>
          <cell r="K174">
            <v>0</v>
          </cell>
          <cell r="L174">
            <v>0</v>
          </cell>
          <cell r="M174">
            <v>0</v>
          </cell>
          <cell r="N174">
            <v>293</v>
          </cell>
          <cell r="O174">
            <v>41.857142857142854</v>
          </cell>
          <cell r="P174">
            <v>2</v>
          </cell>
        </row>
        <row r="175">
          <cell r="A175">
            <v>8825</v>
          </cell>
          <cell r="B175">
            <v>0</v>
          </cell>
          <cell r="C175">
            <v>0</v>
          </cell>
          <cell r="D175">
            <v>6.4846416382252553E-2</v>
          </cell>
          <cell r="E175">
            <v>9.556313993174062E-2</v>
          </cell>
          <cell r="F175">
            <v>0.20819112627986347</v>
          </cell>
          <cell r="G175">
            <v>0.21843003412969283</v>
          </cell>
          <cell r="H175">
            <v>0.18771331058020477</v>
          </cell>
          <cell r="I175">
            <v>0.10238907849829351</v>
          </cell>
          <cell r="J175">
            <v>0.12286689419795221</v>
          </cell>
          <cell r="K175">
            <v>0</v>
          </cell>
          <cell r="L175">
            <v>0</v>
          </cell>
          <cell r="M175">
            <v>0</v>
          </cell>
          <cell r="N175">
            <v>1</v>
          </cell>
          <cell r="O175">
            <v>1</v>
          </cell>
          <cell r="P175">
            <v>4.7619047619047623E-3</v>
          </cell>
        </row>
        <row r="176">
          <cell r="A176">
            <v>369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20</v>
          </cell>
          <cell r="H176">
            <v>80</v>
          </cell>
          <cell r="I176">
            <v>70</v>
          </cell>
          <cell r="J176">
            <v>110</v>
          </cell>
          <cell r="K176">
            <v>0</v>
          </cell>
          <cell r="L176">
            <v>0</v>
          </cell>
          <cell r="M176">
            <v>0</v>
          </cell>
          <cell r="N176">
            <v>280</v>
          </cell>
          <cell r="O176">
            <v>40</v>
          </cell>
          <cell r="P176">
            <v>2</v>
          </cell>
        </row>
        <row r="177">
          <cell r="A177">
            <v>369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7.1428571428571425E-2</v>
          </cell>
          <cell r="H177">
            <v>0.2857142857142857</v>
          </cell>
          <cell r="I177">
            <v>0.25</v>
          </cell>
          <cell r="J177">
            <v>0.39285714285714285</v>
          </cell>
          <cell r="K177">
            <v>0</v>
          </cell>
          <cell r="L177">
            <v>0</v>
          </cell>
          <cell r="M177">
            <v>0</v>
          </cell>
          <cell r="N177">
            <v>1</v>
          </cell>
          <cell r="O177">
            <v>1</v>
          </cell>
          <cell r="P177">
            <v>4.7619047619047623E-3</v>
          </cell>
        </row>
        <row r="178">
          <cell r="A178">
            <v>728</v>
          </cell>
          <cell r="B178">
            <v>0</v>
          </cell>
          <cell r="C178">
            <v>0</v>
          </cell>
          <cell r="D178">
            <v>20</v>
          </cell>
          <cell r="E178">
            <v>82</v>
          </cell>
          <cell r="F178">
            <v>126</v>
          </cell>
          <cell r="G178">
            <v>12</v>
          </cell>
          <cell r="H178">
            <v>8</v>
          </cell>
          <cell r="I178">
            <v>6</v>
          </cell>
          <cell r="J178">
            <v>8</v>
          </cell>
          <cell r="K178">
            <v>0</v>
          </cell>
          <cell r="L178">
            <v>0</v>
          </cell>
          <cell r="M178">
            <v>0</v>
          </cell>
          <cell r="N178">
            <v>262</v>
          </cell>
          <cell r="O178">
            <v>37.428571428571431</v>
          </cell>
          <cell r="P178">
            <v>2</v>
          </cell>
        </row>
        <row r="179">
          <cell r="A179">
            <v>728</v>
          </cell>
          <cell r="B179">
            <v>0</v>
          </cell>
          <cell r="C179">
            <v>0</v>
          </cell>
          <cell r="D179">
            <v>7.6335877862595422E-2</v>
          </cell>
          <cell r="E179">
            <v>0.31297709923664124</v>
          </cell>
          <cell r="F179">
            <v>0.48091603053435117</v>
          </cell>
          <cell r="G179">
            <v>4.5801526717557252E-2</v>
          </cell>
          <cell r="H179">
            <v>3.0534351145038167E-2</v>
          </cell>
          <cell r="I179">
            <v>2.2900763358778626E-2</v>
          </cell>
          <cell r="J179">
            <v>3.0534351145038167E-2</v>
          </cell>
          <cell r="K179">
            <v>0</v>
          </cell>
          <cell r="L179">
            <v>0</v>
          </cell>
          <cell r="M179">
            <v>0</v>
          </cell>
          <cell r="N179">
            <v>1.0000000000000002</v>
          </cell>
          <cell r="O179">
            <v>1</v>
          </cell>
          <cell r="P179">
            <v>4.7619047619047632E-3</v>
          </cell>
        </row>
        <row r="180">
          <cell r="A180">
            <v>8286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75</v>
          </cell>
          <cell r="H180">
            <v>29</v>
          </cell>
          <cell r="I180">
            <v>75</v>
          </cell>
          <cell r="J180">
            <v>75</v>
          </cell>
          <cell r="K180">
            <v>0</v>
          </cell>
          <cell r="L180">
            <v>0</v>
          </cell>
          <cell r="M180">
            <v>0</v>
          </cell>
          <cell r="N180">
            <v>254</v>
          </cell>
          <cell r="O180">
            <v>36.285714285714285</v>
          </cell>
          <cell r="P180">
            <v>2</v>
          </cell>
        </row>
        <row r="181">
          <cell r="A181">
            <v>8286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0.29527559055118108</v>
          </cell>
          <cell r="H181">
            <v>0.1141732283464567</v>
          </cell>
          <cell r="I181">
            <v>0.29527559055118108</v>
          </cell>
          <cell r="J181">
            <v>0.29527559055118108</v>
          </cell>
          <cell r="K181">
            <v>0</v>
          </cell>
          <cell r="L181">
            <v>0</v>
          </cell>
          <cell r="M181">
            <v>0</v>
          </cell>
          <cell r="N181">
            <v>1</v>
          </cell>
          <cell r="O181">
            <v>1</v>
          </cell>
          <cell r="P181">
            <v>4.7619047619047623E-3</v>
          </cell>
        </row>
        <row r="182">
          <cell r="A182">
            <v>3622</v>
          </cell>
          <cell r="B182">
            <v>0</v>
          </cell>
          <cell r="C182">
            <v>0</v>
          </cell>
          <cell r="D182">
            <v>1</v>
          </cell>
          <cell r="E182">
            <v>50</v>
          </cell>
          <cell r="F182">
            <v>48</v>
          </cell>
          <cell r="G182">
            <v>12</v>
          </cell>
          <cell r="H182">
            <v>24</v>
          </cell>
          <cell r="I182">
            <v>100</v>
          </cell>
          <cell r="J182">
            <v>18</v>
          </cell>
          <cell r="K182">
            <v>0</v>
          </cell>
          <cell r="L182">
            <v>0</v>
          </cell>
          <cell r="M182">
            <v>0</v>
          </cell>
          <cell r="N182">
            <v>253</v>
          </cell>
          <cell r="O182">
            <v>36.142857142857146</v>
          </cell>
          <cell r="P182">
            <v>2</v>
          </cell>
        </row>
        <row r="183">
          <cell r="A183">
            <v>3622</v>
          </cell>
          <cell r="B183">
            <v>0</v>
          </cell>
          <cell r="C183">
            <v>0</v>
          </cell>
          <cell r="D183">
            <v>3.952569169960474E-3</v>
          </cell>
          <cell r="E183">
            <v>0.19762845849802371</v>
          </cell>
          <cell r="F183">
            <v>0.18972332015810275</v>
          </cell>
          <cell r="G183">
            <v>4.7430830039525688E-2</v>
          </cell>
          <cell r="H183">
            <v>9.4861660079051377E-2</v>
          </cell>
          <cell r="I183">
            <v>0.39525691699604742</v>
          </cell>
          <cell r="J183">
            <v>7.1146245059288543E-2</v>
          </cell>
          <cell r="K183">
            <v>0</v>
          </cell>
          <cell r="L183">
            <v>0</v>
          </cell>
          <cell r="M183">
            <v>0</v>
          </cell>
          <cell r="N183">
            <v>1</v>
          </cell>
          <cell r="O183">
            <v>1</v>
          </cell>
          <cell r="P183">
            <v>4.7619047619047623E-3</v>
          </cell>
        </row>
        <row r="184">
          <cell r="A184">
            <v>4923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100</v>
          </cell>
          <cell r="G184">
            <v>0</v>
          </cell>
          <cell r="H184">
            <v>0</v>
          </cell>
          <cell r="I184">
            <v>150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250</v>
          </cell>
          <cell r="O184">
            <v>35.714285714285715</v>
          </cell>
          <cell r="P184">
            <v>2</v>
          </cell>
        </row>
        <row r="185">
          <cell r="A185">
            <v>4923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0.4</v>
          </cell>
          <cell r="G185">
            <v>0</v>
          </cell>
          <cell r="H185">
            <v>0</v>
          </cell>
          <cell r="I185">
            <v>0.6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1</v>
          </cell>
          <cell r="O185">
            <v>1</v>
          </cell>
          <cell r="P185">
            <v>4.7619047619047623E-3</v>
          </cell>
        </row>
        <row r="186">
          <cell r="A186">
            <v>976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100</v>
          </cell>
          <cell r="G186">
            <v>147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247</v>
          </cell>
          <cell r="O186">
            <v>35.285714285714285</v>
          </cell>
          <cell r="P186">
            <v>2</v>
          </cell>
        </row>
        <row r="187">
          <cell r="A187">
            <v>976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0.40485829959514169</v>
          </cell>
          <cell r="G187">
            <v>0.59514170040485825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1</v>
          </cell>
          <cell r="O187">
            <v>1</v>
          </cell>
          <cell r="P187">
            <v>4.7619047619047623E-3</v>
          </cell>
        </row>
        <row r="188">
          <cell r="A188">
            <v>8764</v>
          </cell>
          <cell r="B188">
            <v>0</v>
          </cell>
          <cell r="C188">
            <v>0</v>
          </cell>
          <cell r="D188">
            <v>12</v>
          </cell>
          <cell r="E188">
            <v>49</v>
          </cell>
          <cell r="F188">
            <v>29</v>
          </cell>
          <cell r="G188">
            <v>60</v>
          </cell>
          <cell r="H188">
            <v>57</v>
          </cell>
          <cell r="I188">
            <v>10</v>
          </cell>
          <cell r="J188">
            <v>23</v>
          </cell>
          <cell r="K188">
            <v>0</v>
          </cell>
          <cell r="L188">
            <v>0</v>
          </cell>
          <cell r="M188">
            <v>0</v>
          </cell>
          <cell r="N188">
            <v>240</v>
          </cell>
          <cell r="O188">
            <v>34.285714285714285</v>
          </cell>
          <cell r="P188">
            <v>2</v>
          </cell>
        </row>
        <row r="189">
          <cell r="A189">
            <v>8764</v>
          </cell>
          <cell r="B189">
            <v>0</v>
          </cell>
          <cell r="C189">
            <v>0</v>
          </cell>
          <cell r="D189">
            <v>0.05</v>
          </cell>
          <cell r="E189">
            <v>0.20416666666666666</v>
          </cell>
          <cell r="F189">
            <v>0.12083333333333333</v>
          </cell>
          <cell r="G189">
            <v>0.25</v>
          </cell>
          <cell r="H189">
            <v>0.23749999999999999</v>
          </cell>
          <cell r="I189">
            <v>4.1666666666666664E-2</v>
          </cell>
          <cell r="J189">
            <v>9.583333333333334E-2</v>
          </cell>
          <cell r="K189">
            <v>0</v>
          </cell>
          <cell r="L189">
            <v>0</v>
          </cell>
          <cell r="M189">
            <v>0</v>
          </cell>
          <cell r="N189">
            <v>1</v>
          </cell>
          <cell r="O189">
            <v>1</v>
          </cell>
          <cell r="P189">
            <v>4.7619047619047623E-3</v>
          </cell>
        </row>
        <row r="190">
          <cell r="A190">
            <v>2224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120</v>
          </cell>
          <cell r="I190">
            <v>0</v>
          </cell>
          <cell r="J190">
            <v>120</v>
          </cell>
          <cell r="K190">
            <v>0</v>
          </cell>
          <cell r="L190">
            <v>0</v>
          </cell>
          <cell r="M190">
            <v>0</v>
          </cell>
          <cell r="N190">
            <v>240</v>
          </cell>
          <cell r="O190">
            <v>34.285714285714285</v>
          </cell>
          <cell r="P190">
            <v>2</v>
          </cell>
        </row>
        <row r="191">
          <cell r="A191">
            <v>2224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0.5</v>
          </cell>
          <cell r="I191">
            <v>0</v>
          </cell>
          <cell r="J191">
            <v>0.5</v>
          </cell>
          <cell r="K191">
            <v>0</v>
          </cell>
          <cell r="L191">
            <v>0</v>
          </cell>
          <cell r="M191">
            <v>0</v>
          </cell>
          <cell r="N191">
            <v>1</v>
          </cell>
          <cell r="O191">
            <v>1</v>
          </cell>
          <cell r="P191">
            <v>4.7619047619047623E-3</v>
          </cell>
        </row>
        <row r="192">
          <cell r="A192">
            <v>180</v>
          </cell>
          <cell r="B192">
            <v>0</v>
          </cell>
          <cell r="C192">
            <v>0</v>
          </cell>
          <cell r="D192">
            <v>10</v>
          </cell>
          <cell r="E192">
            <v>49</v>
          </cell>
          <cell r="F192">
            <v>35</v>
          </cell>
          <cell r="G192">
            <v>50</v>
          </cell>
          <cell r="H192">
            <v>40</v>
          </cell>
          <cell r="I192">
            <v>35</v>
          </cell>
          <cell r="J192">
            <v>15</v>
          </cell>
          <cell r="K192">
            <v>0</v>
          </cell>
          <cell r="L192">
            <v>0</v>
          </cell>
          <cell r="M192">
            <v>0</v>
          </cell>
          <cell r="N192">
            <v>234</v>
          </cell>
          <cell r="O192">
            <v>33.428571428571431</v>
          </cell>
          <cell r="P192">
            <v>2</v>
          </cell>
        </row>
        <row r="193">
          <cell r="A193">
            <v>180</v>
          </cell>
          <cell r="B193">
            <v>0</v>
          </cell>
          <cell r="C193">
            <v>0</v>
          </cell>
          <cell r="D193">
            <v>4.2735042735042736E-2</v>
          </cell>
          <cell r="E193">
            <v>0.20940170940170941</v>
          </cell>
          <cell r="F193">
            <v>0.14957264957264957</v>
          </cell>
          <cell r="G193">
            <v>0.21367521367521367</v>
          </cell>
          <cell r="H193">
            <v>0.17094017094017094</v>
          </cell>
          <cell r="I193">
            <v>0.14957264957264957</v>
          </cell>
          <cell r="J193">
            <v>6.4102564102564097E-2</v>
          </cell>
          <cell r="K193">
            <v>0</v>
          </cell>
          <cell r="L193">
            <v>0</v>
          </cell>
          <cell r="M193">
            <v>0</v>
          </cell>
          <cell r="N193">
            <v>1</v>
          </cell>
          <cell r="O193">
            <v>1</v>
          </cell>
          <cell r="P193">
            <v>4.7619047619047623E-3</v>
          </cell>
        </row>
        <row r="194">
          <cell r="A194">
            <v>7085</v>
          </cell>
          <cell r="B194">
            <v>0</v>
          </cell>
          <cell r="C194">
            <v>0</v>
          </cell>
          <cell r="D194">
            <v>12</v>
          </cell>
          <cell r="E194">
            <v>37</v>
          </cell>
          <cell r="F194">
            <v>36</v>
          </cell>
          <cell r="G194">
            <v>42</v>
          </cell>
          <cell r="H194">
            <v>32</v>
          </cell>
          <cell r="I194">
            <v>37</v>
          </cell>
          <cell r="J194">
            <v>29</v>
          </cell>
          <cell r="K194">
            <v>0</v>
          </cell>
          <cell r="L194">
            <v>0</v>
          </cell>
          <cell r="M194">
            <v>0</v>
          </cell>
          <cell r="N194">
            <v>225</v>
          </cell>
          <cell r="O194">
            <v>32.142857142857146</v>
          </cell>
          <cell r="P194">
            <v>2</v>
          </cell>
        </row>
        <row r="195">
          <cell r="A195">
            <v>7085</v>
          </cell>
          <cell r="B195">
            <v>0</v>
          </cell>
          <cell r="C195">
            <v>0</v>
          </cell>
          <cell r="D195">
            <v>5.3333333333333337E-2</v>
          </cell>
          <cell r="E195">
            <v>0.16444444444444445</v>
          </cell>
          <cell r="F195">
            <v>0.16</v>
          </cell>
          <cell r="G195">
            <v>0.18666666666666668</v>
          </cell>
          <cell r="H195">
            <v>0.14222222222222222</v>
          </cell>
          <cell r="I195">
            <v>0.16444444444444445</v>
          </cell>
          <cell r="J195">
            <v>0.12888888888888889</v>
          </cell>
          <cell r="K195">
            <v>0</v>
          </cell>
          <cell r="L195">
            <v>0</v>
          </cell>
          <cell r="M195">
            <v>0</v>
          </cell>
          <cell r="N195">
            <v>1</v>
          </cell>
          <cell r="O195">
            <v>1</v>
          </cell>
          <cell r="P195">
            <v>4.7619047619047623E-3</v>
          </cell>
        </row>
        <row r="196">
          <cell r="A196">
            <v>7932</v>
          </cell>
          <cell r="B196">
            <v>0</v>
          </cell>
          <cell r="C196">
            <v>0</v>
          </cell>
          <cell r="D196">
            <v>10</v>
          </cell>
          <cell r="E196">
            <v>40</v>
          </cell>
          <cell r="F196">
            <v>30</v>
          </cell>
          <cell r="G196">
            <v>40</v>
          </cell>
          <cell r="H196">
            <v>70</v>
          </cell>
          <cell r="I196">
            <v>12</v>
          </cell>
          <cell r="J196">
            <v>20</v>
          </cell>
          <cell r="K196">
            <v>0</v>
          </cell>
          <cell r="L196">
            <v>0</v>
          </cell>
          <cell r="M196">
            <v>0</v>
          </cell>
          <cell r="N196">
            <v>222</v>
          </cell>
          <cell r="O196">
            <v>31.714285714285715</v>
          </cell>
          <cell r="P196">
            <v>2</v>
          </cell>
        </row>
        <row r="197">
          <cell r="A197">
            <v>7932</v>
          </cell>
          <cell r="B197">
            <v>0</v>
          </cell>
          <cell r="C197">
            <v>0</v>
          </cell>
          <cell r="D197">
            <v>4.5045045045045043E-2</v>
          </cell>
          <cell r="E197">
            <v>0.18018018018018017</v>
          </cell>
          <cell r="F197">
            <v>0.13513513513513514</v>
          </cell>
          <cell r="G197">
            <v>0.18018018018018017</v>
          </cell>
          <cell r="H197">
            <v>0.31531531531531531</v>
          </cell>
          <cell r="I197">
            <v>5.4054054054054057E-2</v>
          </cell>
          <cell r="J197">
            <v>9.0090090090090086E-2</v>
          </cell>
          <cell r="K197">
            <v>0</v>
          </cell>
          <cell r="L197">
            <v>0</v>
          </cell>
          <cell r="M197">
            <v>0</v>
          </cell>
          <cell r="N197">
            <v>1</v>
          </cell>
          <cell r="O197">
            <v>1</v>
          </cell>
          <cell r="P197">
            <v>4.7619047619047623E-3</v>
          </cell>
        </row>
        <row r="198">
          <cell r="A198">
            <v>7441</v>
          </cell>
          <cell r="B198">
            <v>0</v>
          </cell>
          <cell r="C198">
            <v>0</v>
          </cell>
          <cell r="D198">
            <v>0</v>
          </cell>
          <cell r="E198">
            <v>210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210</v>
          </cell>
          <cell r="O198">
            <v>30</v>
          </cell>
          <cell r="P198">
            <v>1</v>
          </cell>
        </row>
        <row r="199">
          <cell r="A199">
            <v>7441</v>
          </cell>
          <cell r="B199">
            <v>0</v>
          </cell>
          <cell r="C199">
            <v>0</v>
          </cell>
          <cell r="D199">
            <v>0</v>
          </cell>
          <cell r="E199">
            <v>1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1</v>
          </cell>
          <cell r="O199">
            <v>1</v>
          </cell>
          <cell r="P199">
            <v>4.7619047619047623E-3</v>
          </cell>
        </row>
        <row r="200">
          <cell r="A200">
            <v>4738</v>
          </cell>
          <cell r="B200">
            <v>0</v>
          </cell>
          <cell r="C200">
            <v>0</v>
          </cell>
          <cell r="D200">
            <v>11</v>
          </cell>
          <cell r="E200">
            <v>40</v>
          </cell>
          <cell r="F200">
            <v>28</v>
          </cell>
          <cell r="G200">
            <v>52</v>
          </cell>
          <cell r="H200">
            <v>33</v>
          </cell>
          <cell r="I200">
            <v>23</v>
          </cell>
          <cell r="J200">
            <v>20</v>
          </cell>
          <cell r="K200">
            <v>0</v>
          </cell>
          <cell r="L200">
            <v>0</v>
          </cell>
          <cell r="M200">
            <v>0</v>
          </cell>
          <cell r="N200">
            <v>207</v>
          </cell>
          <cell r="O200">
            <v>29.571428571428573</v>
          </cell>
          <cell r="P200">
            <v>1</v>
          </cell>
        </row>
        <row r="201">
          <cell r="A201">
            <v>4738</v>
          </cell>
          <cell r="B201">
            <v>0</v>
          </cell>
          <cell r="C201">
            <v>0</v>
          </cell>
          <cell r="D201">
            <v>5.3140096618357488E-2</v>
          </cell>
          <cell r="E201">
            <v>0.19323671497584541</v>
          </cell>
          <cell r="F201">
            <v>0.13526570048309178</v>
          </cell>
          <cell r="G201">
            <v>0.25120772946859904</v>
          </cell>
          <cell r="H201">
            <v>0.15942028985507245</v>
          </cell>
          <cell r="I201">
            <v>0.1111111111111111</v>
          </cell>
          <cell r="J201">
            <v>9.6618357487922704E-2</v>
          </cell>
          <cell r="K201">
            <v>0</v>
          </cell>
          <cell r="L201">
            <v>0</v>
          </cell>
          <cell r="M201">
            <v>0</v>
          </cell>
          <cell r="N201">
            <v>1</v>
          </cell>
          <cell r="O201">
            <v>1</v>
          </cell>
          <cell r="P201">
            <v>4.7619047619047623E-3</v>
          </cell>
        </row>
        <row r="202">
          <cell r="A202">
            <v>579</v>
          </cell>
          <cell r="B202">
            <v>0</v>
          </cell>
          <cell r="C202">
            <v>0</v>
          </cell>
          <cell r="D202">
            <v>0</v>
          </cell>
          <cell r="E202">
            <v>50</v>
          </cell>
          <cell r="F202">
            <v>57</v>
          </cell>
          <cell r="G202">
            <v>0</v>
          </cell>
          <cell r="H202">
            <v>100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207</v>
          </cell>
          <cell r="O202">
            <v>29.571428571428573</v>
          </cell>
          <cell r="P202">
            <v>1</v>
          </cell>
        </row>
        <row r="203">
          <cell r="A203">
            <v>579</v>
          </cell>
          <cell r="B203">
            <v>0</v>
          </cell>
          <cell r="C203">
            <v>0</v>
          </cell>
          <cell r="D203">
            <v>0</v>
          </cell>
          <cell r="E203">
            <v>0.24154589371980675</v>
          </cell>
          <cell r="F203">
            <v>0.27536231884057971</v>
          </cell>
          <cell r="G203">
            <v>0</v>
          </cell>
          <cell r="H203">
            <v>0.48309178743961351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1</v>
          </cell>
          <cell r="O203">
            <v>1</v>
          </cell>
          <cell r="P203">
            <v>4.7619047619047623E-3</v>
          </cell>
        </row>
        <row r="204">
          <cell r="A204">
            <v>7177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200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200</v>
          </cell>
          <cell r="O204">
            <v>28.571428571428573</v>
          </cell>
          <cell r="P204">
            <v>1</v>
          </cell>
        </row>
        <row r="205">
          <cell r="A205">
            <v>7177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1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1</v>
          </cell>
          <cell r="O205">
            <v>1</v>
          </cell>
          <cell r="P205">
            <v>4.7619047619047623E-3</v>
          </cell>
        </row>
        <row r="206">
          <cell r="A206">
            <v>983</v>
          </cell>
          <cell r="B206">
            <v>0</v>
          </cell>
          <cell r="C206">
            <v>0</v>
          </cell>
          <cell r="D206">
            <v>0</v>
          </cell>
          <cell r="E206">
            <v>50</v>
          </cell>
          <cell r="F206">
            <v>100</v>
          </cell>
          <cell r="G206">
            <v>0</v>
          </cell>
          <cell r="H206">
            <v>50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200</v>
          </cell>
          <cell r="O206">
            <v>28.571428571428573</v>
          </cell>
          <cell r="P206">
            <v>1</v>
          </cell>
        </row>
        <row r="207">
          <cell r="A207">
            <v>983</v>
          </cell>
          <cell r="B207">
            <v>0</v>
          </cell>
          <cell r="C207">
            <v>0</v>
          </cell>
          <cell r="D207">
            <v>0</v>
          </cell>
          <cell r="E207">
            <v>0.25</v>
          </cell>
          <cell r="F207">
            <v>0.5</v>
          </cell>
          <cell r="G207">
            <v>0</v>
          </cell>
          <cell r="H207">
            <v>0.25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1</v>
          </cell>
          <cell r="O207">
            <v>1</v>
          </cell>
          <cell r="P207">
            <v>4.7619047619047623E-3</v>
          </cell>
        </row>
        <row r="208">
          <cell r="A208">
            <v>1590</v>
          </cell>
          <cell r="B208">
            <v>0</v>
          </cell>
          <cell r="C208">
            <v>0</v>
          </cell>
          <cell r="D208">
            <v>0</v>
          </cell>
          <cell r="E208">
            <v>100</v>
          </cell>
          <cell r="F208">
            <v>0</v>
          </cell>
          <cell r="G208">
            <v>0</v>
          </cell>
          <cell r="H208">
            <v>0</v>
          </cell>
          <cell r="I208">
            <v>100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200</v>
          </cell>
          <cell r="O208">
            <v>28.571428571428573</v>
          </cell>
          <cell r="P208">
            <v>1</v>
          </cell>
        </row>
        <row r="209">
          <cell r="A209">
            <v>1590</v>
          </cell>
          <cell r="B209">
            <v>0</v>
          </cell>
          <cell r="C209">
            <v>0</v>
          </cell>
          <cell r="D209">
            <v>0</v>
          </cell>
          <cell r="E209">
            <v>0.5</v>
          </cell>
          <cell r="F209">
            <v>0</v>
          </cell>
          <cell r="G209">
            <v>0</v>
          </cell>
          <cell r="H209">
            <v>0</v>
          </cell>
          <cell r="I209">
            <v>0.5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1</v>
          </cell>
          <cell r="O209">
            <v>1</v>
          </cell>
          <cell r="P209">
            <v>4.7619047619047623E-3</v>
          </cell>
        </row>
        <row r="210">
          <cell r="A210">
            <v>724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200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200</v>
          </cell>
          <cell r="O210">
            <v>28.571428571428573</v>
          </cell>
          <cell r="P210">
            <v>1</v>
          </cell>
        </row>
        <row r="211">
          <cell r="A211">
            <v>724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1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1</v>
          </cell>
          <cell r="O211">
            <v>1</v>
          </cell>
          <cell r="P211">
            <v>4.7619047619047623E-3</v>
          </cell>
        </row>
        <row r="212">
          <cell r="A212">
            <v>80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200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200</v>
          </cell>
          <cell r="O212">
            <v>28.571428571428573</v>
          </cell>
          <cell r="P212">
            <v>1</v>
          </cell>
        </row>
        <row r="213">
          <cell r="A213">
            <v>80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1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1</v>
          </cell>
          <cell r="O213">
            <v>1</v>
          </cell>
          <cell r="P213">
            <v>4.7619047619047623E-3</v>
          </cell>
        </row>
        <row r="214">
          <cell r="A214">
            <v>81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200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200</v>
          </cell>
          <cell r="O214">
            <v>28.571428571428573</v>
          </cell>
          <cell r="P214">
            <v>1</v>
          </cell>
        </row>
        <row r="215">
          <cell r="A215">
            <v>81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1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1</v>
          </cell>
          <cell r="O215">
            <v>1</v>
          </cell>
          <cell r="P215">
            <v>4.7619047619047623E-3</v>
          </cell>
        </row>
        <row r="216">
          <cell r="A216">
            <v>927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50</v>
          </cell>
          <cell r="G216">
            <v>0</v>
          </cell>
          <cell r="H216">
            <v>0</v>
          </cell>
          <cell r="I216">
            <v>26</v>
          </cell>
          <cell r="J216">
            <v>124</v>
          </cell>
          <cell r="K216">
            <v>0</v>
          </cell>
          <cell r="L216">
            <v>0</v>
          </cell>
          <cell r="M216">
            <v>0</v>
          </cell>
          <cell r="N216">
            <v>200</v>
          </cell>
          <cell r="O216">
            <v>28.571428571428573</v>
          </cell>
          <cell r="P216">
            <v>1</v>
          </cell>
        </row>
        <row r="217">
          <cell r="A217">
            <v>927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0.25</v>
          </cell>
          <cell r="G217">
            <v>0</v>
          </cell>
          <cell r="H217">
            <v>0</v>
          </cell>
          <cell r="I217">
            <v>0.13</v>
          </cell>
          <cell r="J217">
            <v>0.62</v>
          </cell>
          <cell r="K217">
            <v>0</v>
          </cell>
          <cell r="L217">
            <v>0</v>
          </cell>
          <cell r="M217">
            <v>0</v>
          </cell>
          <cell r="N217">
            <v>1</v>
          </cell>
          <cell r="O217">
            <v>1</v>
          </cell>
          <cell r="P217">
            <v>4.7619047619047623E-3</v>
          </cell>
        </row>
        <row r="218">
          <cell r="A218">
            <v>304</v>
          </cell>
          <cell r="B218">
            <v>0</v>
          </cell>
          <cell r="C218">
            <v>0</v>
          </cell>
          <cell r="D218">
            <v>2</v>
          </cell>
          <cell r="E218">
            <v>20</v>
          </cell>
          <cell r="F218">
            <v>40</v>
          </cell>
          <cell r="G218">
            <v>62</v>
          </cell>
          <cell r="H218">
            <v>31</v>
          </cell>
          <cell r="I218">
            <v>15</v>
          </cell>
          <cell r="J218">
            <v>24</v>
          </cell>
          <cell r="K218">
            <v>0</v>
          </cell>
          <cell r="L218">
            <v>0</v>
          </cell>
          <cell r="M218">
            <v>0</v>
          </cell>
          <cell r="N218">
            <v>194</v>
          </cell>
          <cell r="O218">
            <v>27.714285714285715</v>
          </cell>
          <cell r="P218">
            <v>1</v>
          </cell>
        </row>
        <row r="219">
          <cell r="A219">
            <v>304</v>
          </cell>
          <cell r="B219">
            <v>0</v>
          </cell>
          <cell r="C219">
            <v>0</v>
          </cell>
          <cell r="D219">
            <v>1.0309278350515464E-2</v>
          </cell>
          <cell r="E219">
            <v>0.10309278350515463</v>
          </cell>
          <cell r="F219">
            <v>0.20618556701030927</v>
          </cell>
          <cell r="G219">
            <v>0.31958762886597936</v>
          </cell>
          <cell r="H219">
            <v>0.15979381443298968</v>
          </cell>
          <cell r="I219">
            <v>7.7319587628865982E-2</v>
          </cell>
          <cell r="J219">
            <v>0.12371134020618557</v>
          </cell>
          <cell r="K219">
            <v>0</v>
          </cell>
          <cell r="L219">
            <v>0</v>
          </cell>
          <cell r="M219">
            <v>0</v>
          </cell>
          <cell r="N219">
            <v>1</v>
          </cell>
          <cell r="O219">
            <v>1</v>
          </cell>
          <cell r="P219">
            <v>4.7619047619047623E-3</v>
          </cell>
        </row>
        <row r="220">
          <cell r="A220">
            <v>8000</v>
          </cell>
          <cell r="B220">
            <v>0</v>
          </cell>
          <cell r="C220">
            <v>0</v>
          </cell>
          <cell r="D220">
            <v>0</v>
          </cell>
          <cell r="E220">
            <v>40</v>
          </cell>
          <cell r="F220">
            <v>40</v>
          </cell>
          <cell r="G220">
            <v>31</v>
          </cell>
          <cell r="H220">
            <v>30</v>
          </cell>
          <cell r="I220">
            <v>11</v>
          </cell>
          <cell r="J220">
            <v>40</v>
          </cell>
          <cell r="K220">
            <v>0</v>
          </cell>
          <cell r="L220">
            <v>0</v>
          </cell>
          <cell r="M220">
            <v>0</v>
          </cell>
          <cell r="N220">
            <v>192</v>
          </cell>
          <cell r="O220">
            <v>27.428571428571427</v>
          </cell>
          <cell r="P220">
            <v>1</v>
          </cell>
        </row>
        <row r="221">
          <cell r="A221">
            <v>8000</v>
          </cell>
          <cell r="B221">
            <v>0</v>
          </cell>
          <cell r="C221">
            <v>0</v>
          </cell>
          <cell r="D221">
            <v>0</v>
          </cell>
          <cell r="E221">
            <v>0.20833333333333334</v>
          </cell>
          <cell r="F221">
            <v>0.20833333333333334</v>
          </cell>
          <cell r="G221">
            <v>0.16145833333333334</v>
          </cell>
          <cell r="H221">
            <v>0.15625</v>
          </cell>
          <cell r="I221">
            <v>5.7291666666666664E-2</v>
          </cell>
          <cell r="J221">
            <v>0.20833333333333334</v>
          </cell>
          <cell r="K221">
            <v>0</v>
          </cell>
          <cell r="L221">
            <v>0</v>
          </cell>
          <cell r="M221">
            <v>0</v>
          </cell>
          <cell r="N221">
            <v>1</v>
          </cell>
          <cell r="O221">
            <v>1</v>
          </cell>
          <cell r="P221">
            <v>4.7619047619047623E-3</v>
          </cell>
        </row>
        <row r="222">
          <cell r="A222">
            <v>450</v>
          </cell>
          <cell r="B222">
            <v>0</v>
          </cell>
          <cell r="C222">
            <v>0</v>
          </cell>
          <cell r="D222">
            <v>5</v>
          </cell>
          <cell r="E222">
            <v>19</v>
          </cell>
          <cell r="F222">
            <v>127</v>
          </cell>
          <cell r="G222">
            <v>10</v>
          </cell>
          <cell r="H222">
            <v>15</v>
          </cell>
          <cell r="I222">
            <v>5</v>
          </cell>
          <cell r="J222">
            <v>7</v>
          </cell>
          <cell r="K222">
            <v>0</v>
          </cell>
          <cell r="L222">
            <v>0</v>
          </cell>
          <cell r="M222">
            <v>0</v>
          </cell>
          <cell r="N222">
            <v>188</v>
          </cell>
          <cell r="O222">
            <v>26.857142857142858</v>
          </cell>
          <cell r="P222">
            <v>1</v>
          </cell>
        </row>
        <row r="223">
          <cell r="A223">
            <v>450</v>
          </cell>
          <cell r="B223">
            <v>0</v>
          </cell>
          <cell r="C223">
            <v>0</v>
          </cell>
          <cell r="D223">
            <v>2.6595744680851064E-2</v>
          </cell>
          <cell r="E223">
            <v>0.10106382978723404</v>
          </cell>
          <cell r="F223">
            <v>0.67553191489361697</v>
          </cell>
          <cell r="G223">
            <v>5.3191489361702128E-2</v>
          </cell>
          <cell r="H223">
            <v>7.9787234042553196E-2</v>
          </cell>
          <cell r="I223">
            <v>2.6595744680851064E-2</v>
          </cell>
          <cell r="J223">
            <v>3.7234042553191488E-2</v>
          </cell>
          <cell r="K223">
            <v>0</v>
          </cell>
          <cell r="L223">
            <v>0</v>
          </cell>
          <cell r="M223">
            <v>0</v>
          </cell>
          <cell r="N223">
            <v>0.99999999999999989</v>
          </cell>
          <cell r="O223">
            <v>1</v>
          </cell>
          <cell r="P223">
            <v>4.7619047619047615E-3</v>
          </cell>
        </row>
        <row r="224">
          <cell r="A224">
            <v>7935</v>
          </cell>
          <cell r="B224">
            <v>0</v>
          </cell>
          <cell r="C224">
            <v>0</v>
          </cell>
          <cell r="D224">
            <v>10</v>
          </cell>
          <cell r="E224">
            <v>20</v>
          </cell>
          <cell r="F224">
            <v>42</v>
          </cell>
          <cell r="G224">
            <v>23</v>
          </cell>
          <cell r="H224">
            <v>64</v>
          </cell>
          <cell r="I224">
            <v>14</v>
          </cell>
          <cell r="J224">
            <v>12</v>
          </cell>
          <cell r="K224">
            <v>0</v>
          </cell>
          <cell r="L224">
            <v>0</v>
          </cell>
          <cell r="M224">
            <v>0</v>
          </cell>
          <cell r="N224">
            <v>185</v>
          </cell>
          <cell r="O224">
            <v>26.428571428571427</v>
          </cell>
          <cell r="P224">
            <v>1</v>
          </cell>
        </row>
        <row r="225">
          <cell r="A225">
            <v>7935</v>
          </cell>
          <cell r="B225">
            <v>0</v>
          </cell>
          <cell r="C225">
            <v>0</v>
          </cell>
          <cell r="D225">
            <v>5.4054054054054057E-2</v>
          </cell>
          <cell r="E225">
            <v>0.10810810810810811</v>
          </cell>
          <cell r="F225">
            <v>0.22702702702702704</v>
          </cell>
          <cell r="G225">
            <v>0.12432432432432433</v>
          </cell>
          <cell r="H225">
            <v>0.34594594594594597</v>
          </cell>
          <cell r="I225">
            <v>7.567567567567568E-2</v>
          </cell>
          <cell r="J225">
            <v>6.4864864864864868E-2</v>
          </cell>
          <cell r="K225">
            <v>0</v>
          </cell>
          <cell r="L225">
            <v>0</v>
          </cell>
          <cell r="M225">
            <v>0</v>
          </cell>
          <cell r="N225">
            <v>1</v>
          </cell>
          <cell r="O225">
            <v>1</v>
          </cell>
          <cell r="P225">
            <v>4.7619047619047623E-3</v>
          </cell>
        </row>
        <row r="226">
          <cell r="A226">
            <v>7094</v>
          </cell>
          <cell r="B226">
            <v>0</v>
          </cell>
          <cell r="C226">
            <v>0</v>
          </cell>
          <cell r="D226">
            <v>1</v>
          </cell>
          <cell r="E226">
            <v>44</v>
          </cell>
          <cell r="F226">
            <v>24</v>
          </cell>
          <cell r="G226">
            <v>41</v>
          </cell>
          <cell r="H226">
            <v>28</v>
          </cell>
          <cell r="I226">
            <v>30</v>
          </cell>
          <cell r="J226">
            <v>14</v>
          </cell>
          <cell r="K226">
            <v>0</v>
          </cell>
          <cell r="L226">
            <v>0</v>
          </cell>
          <cell r="M226">
            <v>0</v>
          </cell>
          <cell r="N226">
            <v>182</v>
          </cell>
          <cell r="O226">
            <v>26</v>
          </cell>
          <cell r="P226">
            <v>1</v>
          </cell>
        </row>
        <row r="227">
          <cell r="A227">
            <v>7094</v>
          </cell>
          <cell r="B227">
            <v>0</v>
          </cell>
          <cell r="C227">
            <v>0</v>
          </cell>
          <cell r="D227">
            <v>5.4945054945054949E-3</v>
          </cell>
          <cell r="E227">
            <v>0.24175824175824176</v>
          </cell>
          <cell r="F227">
            <v>0.13186813186813187</v>
          </cell>
          <cell r="G227">
            <v>0.22527472527472528</v>
          </cell>
          <cell r="H227">
            <v>0.15384615384615385</v>
          </cell>
          <cell r="I227">
            <v>0.16483516483516483</v>
          </cell>
          <cell r="J227">
            <v>7.6923076923076927E-2</v>
          </cell>
          <cell r="K227">
            <v>0</v>
          </cell>
          <cell r="L227">
            <v>0</v>
          </cell>
          <cell r="M227">
            <v>0</v>
          </cell>
          <cell r="N227">
            <v>1</v>
          </cell>
          <cell r="O227">
            <v>1</v>
          </cell>
          <cell r="P227">
            <v>4.7619047619047623E-3</v>
          </cell>
        </row>
        <row r="228">
          <cell r="A228">
            <v>8824</v>
          </cell>
          <cell r="B228">
            <v>0</v>
          </cell>
          <cell r="C228">
            <v>0</v>
          </cell>
          <cell r="D228">
            <v>5</v>
          </cell>
          <cell r="E228">
            <v>26</v>
          </cell>
          <cell r="F228">
            <v>65</v>
          </cell>
          <cell r="G228">
            <v>24</v>
          </cell>
          <cell r="H228">
            <v>26</v>
          </cell>
          <cell r="I228">
            <v>17</v>
          </cell>
          <cell r="J228">
            <v>19</v>
          </cell>
          <cell r="K228">
            <v>0</v>
          </cell>
          <cell r="L228">
            <v>0</v>
          </cell>
          <cell r="M228">
            <v>0</v>
          </cell>
          <cell r="N228">
            <v>182</v>
          </cell>
          <cell r="O228">
            <v>26</v>
          </cell>
          <cell r="P228">
            <v>1</v>
          </cell>
        </row>
        <row r="229">
          <cell r="A229">
            <v>8824</v>
          </cell>
          <cell r="B229">
            <v>0</v>
          </cell>
          <cell r="C229">
            <v>0</v>
          </cell>
          <cell r="D229">
            <v>2.7472527472527472E-2</v>
          </cell>
          <cell r="E229">
            <v>0.14285714285714285</v>
          </cell>
          <cell r="F229">
            <v>0.35714285714285715</v>
          </cell>
          <cell r="G229">
            <v>0.13186813186813187</v>
          </cell>
          <cell r="H229">
            <v>0.14285714285714285</v>
          </cell>
          <cell r="I229">
            <v>9.3406593406593408E-2</v>
          </cell>
          <cell r="J229">
            <v>0.1043956043956044</v>
          </cell>
          <cell r="K229">
            <v>0</v>
          </cell>
          <cell r="L229">
            <v>0</v>
          </cell>
          <cell r="M229">
            <v>0</v>
          </cell>
          <cell r="N229">
            <v>1</v>
          </cell>
          <cell r="O229">
            <v>1</v>
          </cell>
          <cell r="P229">
            <v>4.7619047619047623E-3</v>
          </cell>
        </row>
        <row r="230">
          <cell r="A230">
            <v>5678</v>
          </cell>
          <cell r="B230">
            <v>0</v>
          </cell>
          <cell r="C230">
            <v>0</v>
          </cell>
          <cell r="D230">
            <v>0</v>
          </cell>
          <cell r="E230">
            <v>40</v>
          </cell>
          <cell r="F230">
            <v>0</v>
          </cell>
          <cell r="G230">
            <v>37</v>
          </cell>
          <cell r="H230">
            <v>30</v>
          </cell>
          <cell r="I230">
            <v>50</v>
          </cell>
          <cell r="J230">
            <v>20</v>
          </cell>
          <cell r="K230">
            <v>0</v>
          </cell>
          <cell r="L230">
            <v>0</v>
          </cell>
          <cell r="M230">
            <v>0</v>
          </cell>
          <cell r="N230">
            <v>177</v>
          </cell>
          <cell r="O230">
            <v>25.285714285714285</v>
          </cell>
          <cell r="P230">
            <v>1</v>
          </cell>
        </row>
        <row r="231">
          <cell r="A231">
            <v>5678</v>
          </cell>
          <cell r="B231">
            <v>0</v>
          </cell>
          <cell r="C231">
            <v>0</v>
          </cell>
          <cell r="D231">
            <v>0</v>
          </cell>
          <cell r="E231">
            <v>0.22598870056497175</v>
          </cell>
          <cell r="F231">
            <v>0</v>
          </cell>
          <cell r="G231">
            <v>0.20903954802259886</v>
          </cell>
          <cell r="H231">
            <v>0.16949152542372881</v>
          </cell>
          <cell r="I231">
            <v>0.2824858757062147</v>
          </cell>
          <cell r="J231">
            <v>0.11299435028248588</v>
          </cell>
          <cell r="K231">
            <v>0</v>
          </cell>
          <cell r="L231">
            <v>0</v>
          </cell>
          <cell r="M231">
            <v>0</v>
          </cell>
          <cell r="N231">
            <v>0.99999999999999989</v>
          </cell>
          <cell r="O231">
            <v>1</v>
          </cell>
          <cell r="P231">
            <v>4.7619047619047615E-3</v>
          </cell>
        </row>
        <row r="232">
          <cell r="A232">
            <v>476</v>
          </cell>
          <cell r="B232">
            <v>0</v>
          </cell>
          <cell r="C232">
            <v>0</v>
          </cell>
          <cell r="D232">
            <v>13</v>
          </cell>
          <cell r="E232">
            <v>21</v>
          </cell>
          <cell r="F232">
            <v>21</v>
          </cell>
          <cell r="G232">
            <v>33</v>
          </cell>
          <cell r="H232">
            <v>34</v>
          </cell>
          <cell r="I232">
            <v>18</v>
          </cell>
          <cell r="J232">
            <v>35</v>
          </cell>
          <cell r="K232">
            <v>0</v>
          </cell>
          <cell r="L232">
            <v>0</v>
          </cell>
          <cell r="M232">
            <v>0</v>
          </cell>
          <cell r="N232">
            <v>175</v>
          </cell>
          <cell r="O232">
            <v>25</v>
          </cell>
          <cell r="P232">
            <v>1</v>
          </cell>
        </row>
        <row r="233">
          <cell r="A233">
            <v>476</v>
          </cell>
          <cell r="B233">
            <v>0</v>
          </cell>
          <cell r="C233">
            <v>0</v>
          </cell>
          <cell r="D233">
            <v>7.4285714285714288E-2</v>
          </cell>
          <cell r="E233">
            <v>0.12</v>
          </cell>
          <cell r="F233">
            <v>0.12</v>
          </cell>
          <cell r="G233">
            <v>0.18857142857142858</v>
          </cell>
          <cell r="H233">
            <v>0.19428571428571428</v>
          </cell>
          <cell r="I233">
            <v>0.10285714285714286</v>
          </cell>
          <cell r="J233">
            <v>0.2</v>
          </cell>
          <cell r="K233">
            <v>0</v>
          </cell>
          <cell r="L233">
            <v>0</v>
          </cell>
          <cell r="M233">
            <v>0</v>
          </cell>
          <cell r="N233">
            <v>1</v>
          </cell>
          <cell r="O233">
            <v>1</v>
          </cell>
          <cell r="P233">
            <v>4.7619047619047623E-3</v>
          </cell>
        </row>
        <row r="234">
          <cell r="A234">
            <v>7998</v>
          </cell>
          <cell r="B234">
            <v>0</v>
          </cell>
          <cell r="C234">
            <v>0</v>
          </cell>
          <cell r="D234">
            <v>0</v>
          </cell>
          <cell r="E234">
            <v>20</v>
          </cell>
          <cell r="F234">
            <v>42</v>
          </cell>
          <cell r="G234">
            <v>20</v>
          </cell>
          <cell r="H234">
            <v>49</v>
          </cell>
          <cell r="I234">
            <v>12</v>
          </cell>
          <cell r="J234">
            <v>31</v>
          </cell>
          <cell r="K234">
            <v>0</v>
          </cell>
          <cell r="L234">
            <v>0</v>
          </cell>
          <cell r="M234">
            <v>0</v>
          </cell>
          <cell r="N234">
            <v>174</v>
          </cell>
          <cell r="O234">
            <v>24.857142857142858</v>
          </cell>
          <cell r="P234">
            <v>1</v>
          </cell>
        </row>
        <row r="235">
          <cell r="A235">
            <v>7998</v>
          </cell>
          <cell r="B235">
            <v>0</v>
          </cell>
          <cell r="C235">
            <v>0</v>
          </cell>
          <cell r="D235">
            <v>0</v>
          </cell>
          <cell r="E235">
            <v>0.11494252873563218</v>
          </cell>
          <cell r="F235">
            <v>0.2413793103448276</v>
          </cell>
          <cell r="G235">
            <v>0.11494252873563218</v>
          </cell>
          <cell r="H235">
            <v>0.28160919540229884</v>
          </cell>
          <cell r="I235">
            <v>6.8965517241379309E-2</v>
          </cell>
          <cell r="J235">
            <v>0.17816091954022989</v>
          </cell>
          <cell r="K235">
            <v>0</v>
          </cell>
          <cell r="L235">
            <v>0</v>
          </cell>
          <cell r="M235">
            <v>0</v>
          </cell>
          <cell r="N235">
            <v>1</v>
          </cell>
          <cell r="O235">
            <v>1</v>
          </cell>
          <cell r="P235">
            <v>4.7619047619047623E-3</v>
          </cell>
        </row>
        <row r="236">
          <cell r="A236">
            <v>608</v>
          </cell>
          <cell r="B236">
            <v>0</v>
          </cell>
          <cell r="C236">
            <v>0</v>
          </cell>
          <cell r="D236">
            <v>11</v>
          </cell>
          <cell r="E236">
            <v>25</v>
          </cell>
          <cell r="F236">
            <v>27</v>
          </cell>
          <cell r="G236">
            <v>43</v>
          </cell>
          <cell r="H236">
            <v>22</v>
          </cell>
          <cell r="I236">
            <v>26</v>
          </cell>
          <cell r="J236">
            <v>17</v>
          </cell>
          <cell r="K236">
            <v>0</v>
          </cell>
          <cell r="L236">
            <v>0</v>
          </cell>
          <cell r="M236">
            <v>0</v>
          </cell>
          <cell r="N236">
            <v>171</v>
          </cell>
          <cell r="O236">
            <v>24.428571428571427</v>
          </cell>
          <cell r="P236">
            <v>1</v>
          </cell>
        </row>
        <row r="237">
          <cell r="A237">
            <v>608</v>
          </cell>
          <cell r="B237">
            <v>0</v>
          </cell>
          <cell r="C237">
            <v>0</v>
          </cell>
          <cell r="D237">
            <v>6.4327485380116955E-2</v>
          </cell>
          <cell r="E237">
            <v>0.14619883040935672</v>
          </cell>
          <cell r="F237">
            <v>0.15789473684210525</v>
          </cell>
          <cell r="G237">
            <v>0.25146198830409355</v>
          </cell>
          <cell r="H237">
            <v>0.12865497076023391</v>
          </cell>
          <cell r="I237">
            <v>0.15204678362573099</v>
          </cell>
          <cell r="J237">
            <v>9.9415204678362568E-2</v>
          </cell>
          <cell r="K237">
            <v>0</v>
          </cell>
          <cell r="L237">
            <v>0</v>
          </cell>
          <cell r="M237">
            <v>0</v>
          </cell>
          <cell r="N237">
            <v>1</v>
          </cell>
          <cell r="O237">
            <v>1</v>
          </cell>
          <cell r="P237">
            <v>4.7619047619047623E-3</v>
          </cell>
        </row>
        <row r="238">
          <cell r="A238">
            <v>7933</v>
          </cell>
          <cell r="B238">
            <v>0</v>
          </cell>
          <cell r="C238">
            <v>0</v>
          </cell>
          <cell r="D238">
            <v>10</v>
          </cell>
          <cell r="E238">
            <v>20</v>
          </cell>
          <cell r="F238">
            <v>34</v>
          </cell>
          <cell r="G238">
            <v>21</v>
          </cell>
          <cell r="H238">
            <v>60</v>
          </cell>
          <cell r="I238">
            <v>10</v>
          </cell>
          <cell r="J238">
            <v>10</v>
          </cell>
          <cell r="K238">
            <v>0</v>
          </cell>
          <cell r="L238">
            <v>0</v>
          </cell>
          <cell r="M238">
            <v>0</v>
          </cell>
          <cell r="N238">
            <v>165</v>
          </cell>
          <cell r="O238">
            <v>23.571428571428573</v>
          </cell>
          <cell r="P238">
            <v>1</v>
          </cell>
        </row>
        <row r="239">
          <cell r="A239">
            <v>7933</v>
          </cell>
          <cell r="B239">
            <v>0</v>
          </cell>
          <cell r="C239">
            <v>0</v>
          </cell>
          <cell r="D239">
            <v>6.0606060606060608E-2</v>
          </cell>
          <cell r="E239">
            <v>0.12121212121212122</v>
          </cell>
          <cell r="F239">
            <v>0.20606060606060606</v>
          </cell>
          <cell r="G239">
            <v>0.12727272727272726</v>
          </cell>
          <cell r="H239">
            <v>0.36363636363636365</v>
          </cell>
          <cell r="I239">
            <v>6.0606060606060608E-2</v>
          </cell>
          <cell r="J239">
            <v>6.0606060606060608E-2</v>
          </cell>
          <cell r="K239">
            <v>0</v>
          </cell>
          <cell r="L239">
            <v>0</v>
          </cell>
          <cell r="M239">
            <v>0</v>
          </cell>
          <cell r="N239">
            <v>1</v>
          </cell>
          <cell r="O239">
            <v>1</v>
          </cell>
          <cell r="P239">
            <v>4.7619047619047623E-3</v>
          </cell>
        </row>
        <row r="240">
          <cell r="A240">
            <v>7825</v>
          </cell>
          <cell r="B240">
            <v>0</v>
          </cell>
          <cell r="C240">
            <v>0</v>
          </cell>
          <cell r="D240">
            <v>7</v>
          </cell>
          <cell r="E240">
            <v>38</v>
          </cell>
          <cell r="F240">
            <v>18</v>
          </cell>
          <cell r="G240">
            <v>26</v>
          </cell>
          <cell r="H240">
            <v>24</v>
          </cell>
          <cell r="I240">
            <v>22</v>
          </cell>
          <cell r="J240">
            <v>28</v>
          </cell>
          <cell r="K240">
            <v>0</v>
          </cell>
          <cell r="L240">
            <v>0</v>
          </cell>
          <cell r="M240">
            <v>0</v>
          </cell>
          <cell r="N240">
            <v>163</v>
          </cell>
          <cell r="O240">
            <v>23.285714285714285</v>
          </cell>
          <cell r="P240">
            <v>1</v>
          </cell>
        </row>
        <row r="241">
          <cell r="A241">
            <v>7825</v>
          </cell>
          <cell r="B241">
            <v>0</v>
          </cell>
          <cell r="C241">
            <v>0</v>
          </cell>
          <cell r="D241">
            <v>4.2944785276073622E-2</v>
          </cell>
          <cell r="E241">
            <v>0.23312883435582821</v>
          </cell>
          <cell r="F241">
            <v>0.11042944785276074</v>
          </cell>
          <cell r="G241">
            <v>0.15950920245398773</v>
          </cell>
          <cell r="H241">
            <v>0.14723926380368099</v>
          </cell>
          <cell r="I241">
            <v>0.13496932515337423</v>
          </cell>
          <cell r="J241">
            <v>0.17177914110429449</v>
          </cell>
          <cell r="K241">
            <v>0</v>
          </cell>
          <cell r="L241">
            <v>0</v>
          </cell>
          <cell r="M241">
            <v>0</v>
          </cell>
          <cell r="N241">
            <v>1</v>
          </cell>
          <cell r="O241">
            <v>1</v>
          </cell>
          <cell r="P241">
            <v>4.7619047619047623E-3</v>
          </cell>
        </row>
        <row r="242">
          <cell r="A242">
            <v>5016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160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160</v>
          </cell>
          <cell r="O242">
            <v>22.857142857142858</v>
          </cell>
          <cell r="P242">
            <v>1</v>
          </cell>
        </row>
        <row r="243">
          <cell r="A243">
            <v>5016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1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1</v>
          </cell>
          <cell r="O243">
            <v>1</v>
          </cell>
          <cell r="P243">
            <v>4.7619047619047623E-3</v>
          </cell>
        </row>
        <row r="244">
          <cell r="A244">
            <v>7999</v>
          </cell>
          <cell r="B244">
            <v>0</v>
          </cell>
          <cell r="C244">
            <v>0</v>
          </cell>
          <cell r="D244">
            <v>10</v>
          </cell>
          <cell r="E244">
            <v>20</v>
          </cell>
          <cell r="F244">
            <v>20</v>
          </cell>
          <cell r="G244">
            <v>32</v>
          </cell>
          <cell r="H244">
            <v>29</v>
          </cell>
          <cell r="I244">
            <v>13</v>
          </cell>
          <cell r="J244">
            <v>36</v>
          </cell>
          <cell r="K244">
            <v>0</v>
          </cell>
          <cell r="L244">
            <v>0</v>
          </cell>
          <cell r="M244">
            <v>0</v>
          </cell>
          <cell r="N244">
            <v>160</v>
          </cell>
          <cell r="O244">
            <v>22.857142857142858</v>
          </cell>
          <cell r="P244">
            <v>1</v>
          </cell>
        </row>
        <row r="245">
          <cell r="A245">
            <v>7999</v>
          </cell>
          <cell r="B245">
            <v>0</v>
          </cell>
          <cell r="C245">
            <v>0</v>
          </cell>
          <cell r="D245">
            <v>6.25E-2</v>
          </cell>
          <cell r="E245">
            <v>0.125</v>
          </cell>
          <cell r="F245">
            <v>0.125</v>
          </cell>
          <cell r="G245">
            <v>0.2</v>
          </cell>
          <cell r="H245">
            <v>0.18124999999999999</v>
          </cell>
          <cell r="I245">
            <v>8.1250000000000003E-2</v>
          </cell>
          <cell r="J245">
            <v>0.22500000000000001</v>
          </cell>
          <cell r="K245">
            <v>0</v>
          </cell>
          <cell r="L245">
            <v>0</v>
          </cell>
          <cell r="M245">
            <v>0</v>
          </cell>
          <cell r="N245">
            <v>1</v>
          </cell>
          <cell r="O245">
            <v>1</v>
          </cell>
          <cell r="P245">
            <v>4.7619047619047623E-3</v>
          </cell>
        </row>
        <row r="246">
          <cell r="A246">
            <v>269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80</v>
          </cell>
          <cell r="I246">
            <v>80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160</v>
          </cell>
          <cell r="O246">
            <v>22.857142857142858</v>
          </cell>
          <cell r="P246">
            <v>1</v>
          </cell>
        </row>
        <row r="247">
          <cell r="A247">
            <v>269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0.5</v>
          </cell>
          <cell r="I247">
            <v>0.5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1</v>
          </cell>
          <cell r="O247">
            <v>1</v>
          </cell>
          <cell r="P247">
            <v>4.7619047619047623E-3</v>
          </cell>
        </row>
        <row r="248">
          <cell r="A248">
            <v>609</v>
          </cell>
          <cell r="B248">
            <v>0</v>
          </cell>
          <cell r="C248">
            <v>0</v>
          </cell>
          <cell r="D248">
            <v>11</v>
          </cell>
          <cell r="E248">
            <v>24</v>
          </cell>
          <cell r="F248">
            <v>26</v>
          </cell>
          <cell r="G248">
            <v>34</v>
          </cell>
          <cell r="H248">
            <v>29</v>
          </cell>
          <cell r="I248">
            <v>18</v>
          </cell>
          <cell r="J248">
            <v>18</v>
          </cell>
          <cell r="K248">
            <v>0</v>
          </cell>
          <cell r="L248">
            <v>0</v>
          </cell>
          <cell r="M248">
            <v>0</v>
          </cell>
          <cell r="N248">
            <v>160</v>
          </cell>
          <cell r="O248">
            <v>22.857142857142858</v>
          </cell>
          <cell r="P248">
            <v>1</v>
          </cell>
        </row>
        <row r="249">
          <cell r="A249">
            <v>609</v>
          </cell>
          <cell r="B249">
            <v>0</v>
          </cell>
          <cell r="C249">
            <v>0</v>
          </cell>
          <cell r="D249">
            <v>6.8750000000000006E-2</v>
          </cell>
          <cell r="E249">
            <v>0.15</v>
          </cell>
          <cell r="F249">
            <v>0.16250000000000001</v>
          </cell>
          <cell r="G249">
            <v>0.21249999999999999</v>
          </cell>
          <cell r="H249">
            <v>0.18124999999999999</v>
          </cell>
          <cell r="I249">
            <v>0.1125</v>
          </cell>
          <cell r="J249">
            <v>0.1125</v>
          </cell>
          <cell r="K249">
            <v>0</v>
          </cell>
          <cell r="L249">
            <v>0</v>
          </cell>
          <cell r="M249">
            <v>0</v>
          </cell>
          <cell r="N249">
            <v>1</v>
          </cell>
          <cell r="O249">
            <v>1</v>
          </cell>
          <cell r="P249">
            <v>4.7619047619047623E-3</v>
          </cell>
        </row>
        <row r="250">
          <cell r="A250">
            <v>3634</v>
          </cell>
          <cell r="B250">
            <v>0</v>
          </cell>
          <cell r="C250">
            <v>0</v>
          </cell>
          <cell r="D250">
            <v>60</v>
          </cell>
          <cell r="E250">
            <v>73</v>
          </cell>
          <cell r="F250">
            <v>21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154</v>
          </cell>
          <cell r="O250">
            <v>22</v>
          </cell>
          <cell r="P250">
            <v>1</v>
          </cell>
        </row>
        <row r="251">
          <cell r="A251">
            <v>3634</v>
          </cell>
          <cell r="B251">
            <v>0</v>
          </cell>
          <cell r="C251">
            <v>0</v>
          </cell>
          <cell r="D251">
            <v>0.38961038961038963</v>
          </cell>
          <cell r="E251">
            <v>0.47402597402597402</v>
          </cell>
          <cell r="F251">
            <v>0.13636363636363635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1</v>
          </cell>
          <cell r="O251">
            <v>1</v>
          </cell>
          <cell r="P251">
            <v>4.7619047619047623E-3</v>
          </cell>
        </row>
        <row r="252">
          <cell r="A252">
            <v>5340</v>
          </cell>
          <cell r="B252">
            <v>0</v>
          </cell>
          <cell r="C252">
            <v>0</v>
          </cell>
          <cell r="D252">
            <v>0</v>
          </cell>
          <cell r="E252">
            <v>50</v>
          </cell>
          <cell r="F252">
            <v>100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150</v>
          </cell>
          <cell r="O252">
            <v>21.428571428571427</v>
          </cell>
          <cell r="P252">
            <v>1</v>
          </cell>
        </row>
        <row r="253">
          <cell r="A253">
            <v>5340</v>
          </cell>
          <cell r="B253">
            <v>0</v>
          </cell>
          <cell r="C253">
            <v>0</v>
          </cell>
          <cell r="D253">
            <v>0</v>
          </cell>
          <cell r="E253">
            <v>0.33333333333333331</v>
          </cell>
          <cell r="F253">
            <v>0.66666666666666663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1</v>
          </cell>
          <cell r="O253">
            <v>1</v>
          </cell>
          <cell r="P253">
            <v>4.7619047619047623E-3</v>
          </cell>
        </row>
        <row r="254">
          <cell r="A254">
            <v>1600</v>
          </cell>
          <cell r="B254">
            <v>0</v>
          </cell>
          <cell r="C254">
            <v>0</v>
          </cell>
          <cell r="D254">
            <v>0</v>
          </cell>
          <cell r="E254">
            <v>150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150</v>
          </cell>
          <cell r="O254">
            <v>21.428571428571427</v>
          </cell>
          <cell r="P254">
            <v>1</v>
          </cell>
        </row>
        <row r="255">
          <cell r="A255">
            <v>1600</v>
          </cell>
          <cell r="B255">
            <v>0</v>
          </cell>
          <cell r="C255">
            <v>0</v>
          </cell>
          <cell r="D255">
            <v>0</v>
          </cell>
          <cell r="E255">
            <v>1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1</v>
          </cell>
          <cell r="O255">
            <v>1</v>
          </cell>
          <cell r="P255">
            <v>4.7619047619047623E-3</v>
          </cell>
        </row>
        <row r="256">
          <cell r="A256">
            <v>1599</v>
          </cell>
          <cell r="B256">
            <v>0</v>
          </cell>
          <cell r="C256">
            <v>0</v>
          </cell>
          <cell r="D256">
            <v>0</v>
          </cell>
          <cell r="E256">
            <v>50</v>
          </cell>
          <cell r="F256">
            <v>100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150</v>
          </cell>
          <cell r="O256">
            <v>21.428571428571427</v>
          </cell>
          <cell r="P256">
            <v>1</v>
          </cell>
        </row>
        <row r="257">
          <cell r="A257">
            <v>1599</v>
          </cell>
          <cell r="B257">
            <v>0</v>
          </cell>
          <cell r="C257">
            <v>0</v>
          </cell>
          <cell r="D257">
            <v>0</v>
          </cell>
          <cell r="E257">
            <v>0.33333333333333331</v>
          </cell>
          <cell r="F257">
            <v>0.66666666666666663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1</v>
          </cell>
          <cell r="O257">
            <v>1</v>
          </cell>
          <cell r="P257">
            <v>4.7619047619047623E-3</v>
          </cell>
        </row>
        <row r="258">
          <cell r="A258">
            <v>928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50</v>
          </cell>
          <cell r="G258">
            <v>0</v>
          </cell>
          <cell r="H258">
            <v>0</v>
          </cell>
          <cell r="I258">
            <v>50</v>
          </cell>
          <cell r="J258">
            <v>50</v>
          </cell>
          <cell r="K258">
            <v>0</v>
          </cell>
          <cell r="L258">
            <v>0</v>
          </cell>
          <cell r="M258">
            <v>0</v>
          </cell>
          <cell r="N258">
            <v>150</v>
          </cell>
          <cell r="O258">
            <v>21.428571428571427</v>
          </cell>
          <cell r="P258">
            <v>1</v>
          </cell>
        </row>
        <row r="259">
          <cell r="A259">
            <v>928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0.33333333333333331</v>
          </cell>
          <cell r="G259">
            <v>0</v>
          </cell>
          <cell r="H259">
            <v>0</v>
          </cell>
          <cell r="I259">
            <v>0.33333333333333331</v>
          </cell>
          <cell r="J259">
            <v>0.33333333333333331</v>
          </cell>
          <cell r="K259">
            <v>0</v>
          </cell>
          <cell r="L259">
            <v>0</v>
          </cell>
          <cell r="M259">
            <v>0</v>
          </cell>
          <cell r="N259">
            <v>1</v>
          </cell>
          <cell r="O259">
            <v>1</v>
          </cell>
          <cell r="P259">
            <v>4.7619047619047623E-3</v>
          </cell>
        </row>
        <row r="260">
          <cell r="A260">
            <v>1597</v>
          </cell>
          <cell r="B260">
            <v>0</v>
          </cell>
          <cell r="C260">
            <v>0</v>
          </cell>
          <cell r="D260">
            <v>100</v>
          </cell>
          <cell r="E260">
            <v>50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150</v>
          </cell>
          <cell r="O260">
            <v>21.428571428571427</v>
          </cell>
          <cell r="P260">
            <v>1</v>
          </cell>
        </row>
        <row r="261">
          <cell r="A261">
            <v>1597</v>
          </cell>
          <cell r="B261">
            <v>0</v>
          </cell>
          <cell r="C261">
            <v>0</v>
          </cell>
          <cell r="D261">
            <v>0.66666666666666663</v>
          </cell>
          <cell r="E261">
            <v>0.33333333333333331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1</v>
          </cell>
          <cell r="O261">
            <v>1</v>
          </cell>
          <cell r="P261">
            <v>4.7619047619047623E-3</v>
          </cell>
        </row>
        <row r="262">
          <cell r="A262">
            <v>8986</v>
          </cell>
          <cell r="B262">
            <v>0</v>
          </cell>
          <cell r="C262">
            <v>0</v>
          </cell>
          <cell r="D262">
            <v>0</v>
          </cell>
          <cell r="E262">
            <v>5</v>
          </cell>
          <cell r="F262">
            <v>0</v>
          </cell>
          <cell r="G262">
            <v>21</v>
          </cell>
          <cell r="H262">
            <v>0</v>
          </cell>
          <cell r="I262">
            <v>110</v>
          </cell>
          <cell r="J262">
            <v>10</v>
          </cell>
          <cell r="K262">
            <v>0</v>
          </cell>
          <cell r="L262">
            <v>0</v>
          </cell>
          <cell r="M262">
            <v>0</v>
          </cell>
          <cell r="N262">
            <v>146</v>
          </cell>
          <cell r="O262">
            <v>20.857142857142858</v>
          </cell>
          <cell r="P262">
            <v>1</v>
          </cell>
        </row>
        <row r="263">
          <cell r="A263">
            <v>8986</v>
          </cell>
          <cell r="B263">
            <v>0</v>
          </cell>
          <cell r="C263">
            <v>0</v>
          </cell>
          <cell r="D263">
            <v>0</v>
          </cell>
          <cell r="E263">
            <v>3.4246575342465752E-2</v>
          </cell>
          <cell r="F263">
            <v>0</v>
          </cell>
          <cell r="G263">
            <v>0.14383561643835616</v>
          </cell>
          <cell r="H263">
            <v>0</v>
          </cell>
          <cell r="I263">
            <v>0.75342465753424659</v>
          </cell>
          <cell r="J263">
            <v>6.8493150684931503E-2</v>
          </cell>
          <cell r="K263">
            <v>0</v>
          </cell>
          <cell r="L263">
            <v>0</v>
          </cell>
          <cell r="M263">
            <v>0</v>
          </cell>
          <cell r="N263">
            <v>1</v>
          </cell>
          <cell r="O263">
            <v>1</v>
          </cell>
          <cell r="P263">
            <v>4.7619047619047623E-3</v>
          </cell>
        </row>
        <row r="264">
          <cell r="A264">
            <v>9702</v>
          </cell>
          <cell r="B264">
            <v>0</v>
          </cell>
          <cell r="C264">
            <v>0</v>
          </cell>
          <cell r="D264">
            <v>10</v>
          </cell>
          <cell r="E264">
            <v>26</v>
          </cell>
          <cell r="F264">
            <v>30</v>
          </cell>
          <cell r="G264">
            <v>15</v>
          </cell>
          <cell r="H264">
            <v>43</v>
          </cell>
          <cell r="I264">
            <v>20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144</v>
          </cell>
          <cell r="O264">
            <v>20.571428571428573</v>
          </cell>
          <cell r="P264">
            <v>1</v>
          </cell>
        </row>
        <row r="265">
          <cell r="A265">
            <v>9702</v>
          </cell>
          <cell r="B265">
            <v>0</v>
          </cell>
          <cell r="C265">
            <v>0</v>
          </cell>
          <cell r="D265">
            <v>6.9444444444444448E-2</v>
          </cell>
          <cell r="E265">
            <v>0.18055555555555555</v>
          </cell>
          <cell r="F265">
            <v>0.20833333333333334</v>
          </cell>
          <cell r="G265">
            <v>0.10416666666666667</v>
          </cell>
          <cell r="H265">
            <v>0.2986111111111111</v>
          </cell>
          <cell r="I265">
            <v>0.1388888888888889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1</v>
          </cell>
          <cell r="O265">
            <v>1</v>
          </cell>
          <cell r="P265">
            <v>4.7619047619047623E-3</v>
          </cell>
        </row>
        <row r="266">
          <cell r="A266">
            <v>5087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50</v>
          </cell>
          <cell r="I266">
            <v>41</v>
          </cell>
          <cell r="J266">
            <v>50</v>
          </cell>
          <cell r="K266">
            <v>0</v>
          </cell>
          <cell r="L266">
            <v>0</v>
          </cell>
          <cell r="M266">
            <v>0</v>
          </cell>
          <cell r="N266">
            <v>141</v>
          </cell>
          <cell r="O266">
            <v>20.142857142857142</v>
          </cell>
          <cell r="P266">
            <v>1</v>
          </cell>
        </row>
        <row r="267">
          <cell r="A267">
            <v>5087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0.3546099290780142</v>
          </cell>
          <cell r="I267">
            <v>0.29078014184397161</v>
          </cell>
          <cell r="J267">
            <v>0.3546099290780142</v>
          </cell>
          <cell r="K267">
            <v>0</v>
          </cell>
          <cell r="L267">
            <v>0</v>
          </cell>
          <cell r="M267">
            <v>0</v>
          </cell>
          <cell r="N267">
            <v>1</v>
          </cell>
          <cell r="O267">
            <v>1</v>
          </cell>
          <cell r="P267">
            <v>4.7619047619047623E-3</v>
          </cell>
        </row>
        <row r="268">
          <cell r="A268">
            <v>8214</v>
          </cell>
          <cell r="B268">
            <v>0</v>
          </cell>
          <cell r="C268">
            <v>0</v>
          </cell>
          <cell r="D268">
            <v>0</v>
          </cell>
          <cell r="E268">
            <v>46</v>
          </cell>
          <cell r="F268">
            <v>3</v>
          </cell>
          <cell r="G268">
            <v>22</v>
          </cell>
          <cell r="H268">
            <v>0</v>
          </cell>
          <cell r="I268">
            <v>25</v>
          </cell>
          <cell r="J268">
            <v>42</v>
          </cell>
          <cell r="K268">
            <v>0</v>
          </cell>
          <cell r="L268">
            <v>0</v>
          </cell>
          <cell r="M268">
            <v>0</v>
          </cell>
          <cell r="N268">
            <v>138</v>
          </cell>
          <cell r="O268">
            <v>19.714285714285715</v>
          </cell>
          <cell r="P268">
            <v>1</v>
          </cell>
        </row>
        <row r="269">
          <cell r="A269">
            <v>8214</v>
          </cell>
          <cell r="B269">
            <v>0</v>
          </cell>
          <cell r="C269">
            <v>0</v>
          </cell>
          <cell r="D269">
            <v>0</v>
          </cell>
          <cell r="E269">
            <v>0.33333333333333331</v>
          </cell>
          <cell r="F269">
            <v>2.1739130434782608E-2</v>
          </cell>
          <cell r="G269">
            <v>0.15942028985507245</v>
          </cell>
          <cell r="H269">
            <v>0</v>
          </cell>
          <cell r="I269">
            <v>0.18115942028985507</v>
          </cell>
          <cell r="J269">
            <v>0.30434782608695654</v>
          </cell>
          <cell r="K269">
            <v>0</v>
          </cell>
          <cell r="L269">
            <v>0</v>
          </cell>
          <cell r="M269">
            <v>0</v>
          </cell>
          <cell r="N269">
            <v>1</v>
          </cell>
          <cell r="O269">
            <v>1</v>
          </cell>
          <cell r="P269">
            <v>4.7619047619047623E-3</v>
          </cell>
        </row>
        <row r="270">
          <cell r="A270">
            <v>4908</v>
          </cell>
          <cell r="B270">
            <v>0</v>
          </cell>
          <cell r="C270">
            <v>0</v>
          </cell>
          <cell r="D270">
            <v>0</v>
          </cell>
          <cell r="E270">
            <v>21</v>
          </cell>
          <cell r="F270">
            <v>10</v>
          </cell>
          <cell r="G270">
            <v>12</v>
          </cell>
          <cell r="H270">
            <v>66</v>
          </cell>
          <cell r="I270">
            <v>26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135</v>
          </cell>
          <cell r="O270">
            <v>19.285714285714285</v>
          </cell>
          <cell r="P270">
            <v>1</v>
          </cell>
        </row>
        <row r="271">
          <cell r="A271">
            <v>4908</v>
          </cell>
          <cell r="B271">
            <v>0</v>
          </cell>
          <cell r="C271">
            <v>0</v>
          </cell>
          <cell r="D271">
            <v>0</v>
          </cell>
          <cell r="E271">
            <v>0.15555555555555556</v>
          </cell>
          <cell r="F271">
            <v>7.407407407407407E-2</v>
          </cell>
          <cell r="G271">
            <v>8.8888888888888892E-2</v>
          </cell>
          <cell r="H271">
            <v>0.48888888888888887</v>
          </cell>
          <cell r="I271">
            <v>0.19259259259259259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1</v>
          </cell>
          <cell r="O271">
            <v>1</v>
          </cell>
          <cell r="P271">
            <v>4.7619047619047623E-3</v>
          </cell>
        </row>
        <row r="272">
          <cell r="A272">
            <v>7997</v>
          </cell>
          <cell r="B272">
            <v>0</v>
          </cell>
          <cell r="C272">
            <v>0</v>
          </cell>
          <cell r="D272">
            <v>0</v>
          </cell>
          <cell r="E272">
            <v>60</v>
          </cell>
          <cell r="F272">
            <v>21</v>
          </cell>
          <cell r="G272">
            <v>16</v>
          </cell>
          <cell r="H272">
            <v>13</v>
          </cell>
          <cell r="I272">
            <v>12</v>
          </cell>
          <cell r="J272">
            <v>10</v>
          </cell>
          <cell r="K272">
            <v>0</v>
          </cell>
          <cell r="L272">
            <v>0</v>
          </cell>
          <cell r="M272">
            <v>0</v>
          </cell>
          <cell r="N272">
            <v>132</v>
          </cell>
          <cell r="O272">
            <v>18.857142857142858</v>
          </cell>
          <cell r="P272">
            <v>1</v>
          </cell>
        </row>
        <row r="273">
          <cell r="A273">
            <v>7997</v>
          </cell>
          <cell r="B273">
            <v>0</v>
          </cell>
          <cell r="C273">
            <v>0</v>
          </cell>
          <cell r="D273">
            <v>0</v>
          </cell>
          <cell r="E273">
            <v>0.45454545454545453</v>
          </cell>
          <cell r="F273">
            <v>0.15909090909090909</v>
          </cell>
          <cell r="G273">
            <v>0.12121212121212122</v>
          </cell>
          <cell r="H273">
            <v>9.8484848484848481E-2</v>
          </cell>
          <cell r="I273">
            <v>9.0909090909090912E-2</v>
          </cell>
          <cell r="J273">
            <v>7.575757575757576E-2</v>
          </cell>
          <cell r="K273">
            <v>0</v>
          </cell>
          <cell r="L273">
            <v>0</v>
          </cell>
          <cell r="M273">
            <v>0</v>
          </cell>
          <cell r="N273">
            <v>1</v>
          </cell>
          <cell r="O273">
            <v>1</v>
          </cell>
          <cell r="P273">
            <v>4.7619047619047623E-3</v>
          </cell>
        </row>
        <row r="274">
          <cell r="A274">
            <v>727</v>
          </cell>
          <cell r="B274">
            <v>0</v>
          </cell>
          <cell r="C274">
            <v>0</v>
          </cell>
          <cell r="D274">
            <v>20</v>
          </cell>
          <cell r="E274">
            <v>24</v>
          </cell>
          <cell r="F274">
            <v>72</v>
          </cell>
          <cell r="G274">
            <v>6</v>
          </cell>
          <cell r="H274">
            <v>2</v>
          </cell>
          <cell r="I274">
            <v>2</v>
          </cell>
          <cell r="J274">
            <v>2</v>
          </cell>
          <cell r="K274">
            <v>0</v>
          </cell>
          <cell r="L274">
            <v>0</v>
          </cell>
          <cell r="M274">
            <v>0</v>
          </cell>
          <cell r="N274">
            <v>128</v>
          </cell>
          <cell r="O274">
            <v>18.285714285714285</v>
          </cell>
          <cell r="P274">
            <v>1</v>
          </cell>
        </row>
        <row r="275">
          <cell r="A275">
            <v>727</v>
          </cell>
          <cell r="B275">
            <v>0</v>
          </cell>
          <cell r="C275">
            <v>0</v>
          </cell>
          <cell r="D275">
            <v>0.15625</v>
          </cell>
          <cell r="E275">
            <v>0.1875</v>
          </cell>
          <cell r="F275">
            <v>0.5625</v>
          </cell>
          <cell r="G275">
            <v>4.6875E-2</v>
          </cell>
          <cell r="H275">
            <v>1.5625E-2</v>
          </cell>
          <cell r="I275">
            <v>1.5625E-2</v>
          </cell>
          <cell r="J275">
            <v>1.5625E-2</v>
          </cell>
          <cell r="K275">
            <v>0</v>
          </cell>
          <cell r="L275">
            <v>0</v>
          </cell>
          <cell r="M275">
            <v>0</v>
          </cell>
          <cell r="N275">
            <v>1</v>
          </cell>
          <cell r="O275">
            <v>1</v>
          </cell>
          <cell r="P275">
            <v>4.7619047619047623E-3</v>
          </cell>
        </row>
        <row r="276">
          <cell r="A276">
            <v>658</v>
          </cell>
          <cell r="B276">
            <v>0</v>
          </cell>
          <cell r="C276">
            <v>0</v>
          </cell>
          <cell r="D276">
            <v>16</v>
          </cell>
          <cell r="E276">
            <v>19</v>
          </cell>
          <cell r="F276">
            <v>34</v>
          </cell>
          <cell r="G276">
            <v>14</v>
          </cell>
          <cell r="H276">
            <v>16</v>
          </cell>
          <cell r="I276">
            <v>28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127</v>
          </cell>
          <cell r="O276">
            <v>18.142857142857142</v>
          </cell>
          <cell r="P276">
            <v>1</v>
          </cell>
        </row>
        <row r="277">
          <cell r="A277">
            <v>658</v>
          </cell>
          <cell r="B277">
            <v>0</v>
          </cell>
          <cell r="C277">
            <v>0</v>
          </cell>
          <cell r="D277">
            <v>0.12598425196850394</v>
          </cell>
          <cell r="E277">
            <v>0.14960629921259844</v>
          </cell>
          <cell r="F277">
            <v>0.26771653543307089</v>
          </cell>
          <cell r="G277">
            <v>0.11023622047244094</v>
          </cell>
          <cell r="H277">
            <v>0.12598425196850394</v>
          </cell>
          <cell r="I277">
            <v>0.22047244094488189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1</v>
          </cell>
          <cell r="O277">
            <v>1</v>
          </cell>
          <cell r="P277">
            <v>4.7619047619047623E-3</v>
          </cell>
        </row>
        <row r="278">
          <cell r="A278">
            <v>4520</v>
          </cell>
          <cell r="B278">
            <v>0</v>
          </cell>
          <cell r="C278">
            <v>0</v>
          </cell>
          <cell r="D278">
            <v>0</v>
          </cell>
          <cell r="E278">
            <v>44</v>
          </cell>
          <cell r="F278">
            <v>31</v>
          </cell>
          <cell r="G278">
            <v>14</v>
          </cell>
          <cell r="H278">
            <v>21</v>
          </cell>
          <cell r="I278">
            <v>8</v>
          </cell>
          <cell r="J278">
            <v>5</v>
          </cell>
          <cell r="K278">
            <v>0</v>
          </cell>
          <cell r="L278">
            <v>0</v>
          </cell>
          <cell r="M278">
            <v>0</v>
          </cell>
          <cell r="N278">
            <v>123</v>
          </cell>
          <cell r="O278">
            <v>17.571428571428573</v>
          </cell>
          <cell r="P278">
            <v>1</v>
          </cell>
        </row>
        <row r="279">
          <cell r="A279">
            <v>4520</v>
          </cell>
          <cell r="B279">
            <v>0</v>
          </cell>
          <cell r="C279">
            <v>0</v>
          </cell>
          <cell r="D279">
            <v>0</v>
          </cell>
          <cell r="E279">
            <v>0.35772357723577236</v>
          </cell>
          <cell r="F279">
            <v>0.25203252032520324</v>
          </cell>
          <cell r="G279">
            <v>0.11382113821138211</v>
          </cell>
          <cell r="H279">
            <v>0.17073170731707318</v>
          </cell>
          <cell r="I279">
            <v>6.5040650406504072E-2</v>
          </cell>
          <cell r="J279">
            <v>4.065040650406504E-2</v>
          </cell>
          <cell r="K279">
            <v>0</v>
          </cell>
          <cell r="L279">
            <v>0</v>
          </cell>
          <cell r="M279">
            <v>0</v>
          </cell>
          <cell r="N279">
            <v>1</v>
          </cell>
          <cell r="O279">
            <v>1</v>
          </cell>
          <cell r="P279">
            <v>4.7619047619047623E-3</v>
          </cell>
        </row>
        <row r="280">
          <cell r="A280">
            <v>611</v>
          </cell>
          <cell r="B280">
            <v>0</v>
          </cell>
          <cell r="C280">
            <v>0</v>
          </cell>
          <cell r="D280">
            <v>10</v>
          </cell>
          <cell r="E280">
            <v>18</v>
          </cell>
          <cell r="F280">
            <v>15</v>
          </cell>
          <cell r="G280">
            <v>25</v>
          </cell>
          <cell r="H280">
            <v>26</v>
          </cell>
          <cell r="I280">
            <v>13</v>
          </cell>
          <cell r="J280">
            <v>13</v>
          </cell>
          <cell r="K280">
            <v>0</v>
          </cell>
          <cell r="L280">
            <v>0</v>
          </cell>
          <cell r="M280">
            <v>0</v>
          </cell>
          <cell r="N280">
            <v>120</v>
          </cell>
          <cell r="O280">
            <v>17.142857142857142</v>
          </cell>
          <cell r="P280">
            <v>1</v>
          </cell>
        </row>
        <row r="281">
          <cell r="A281">
            <v>611</v>
          </cell>
          <cell r="B281">
            <v>0</v>
          </cell>
          <cell r="C281">
            <v>0</v>
          </cell>
          <cell r="D281">
            <v>8.3333333333333329E-2</v>
          </cell>
          <cell r="E281">
            <v>0.15</v>
          </cell>
          <cell r="F281">
            <v>0.125</v>
          </cell>
          <cell r="G281">
            <v>0.20833333333333334</v>
          </cell>
          <cell r="H281">
            <v>0.21666666666666667</v>
          </cell>
          <cell r="I281">
            <v>0.10833333333333334</v>
          </cell>
          <cell r="J281">
            <v>0.10833333333333334</v>
          </cell>
          <cell r="K281">
            <v>0</v>
          </cell>
          <cell r="L281">
            <v>0</v>
          </cell>
          <cell r="M281">
            <v>0</v>
          </cell>
          <cell r="N281">
            <v>1</v>
          </cell>
          <cell r="O281">
            <v>1</v>
          </cell>
          <cell r="P281">
            <v>4.7619047619047623E-3</v>
          </cell>
        </row>
        <row r="282">
          <cell r="A282">
            <v>610</v>
          </cell>
          <cell r="B282">
            <v>0</v>
          </cell>
          <cell r="C282">
            <v>0</v>
          </cell>
          <cell r="D282">
            <v>5</v>
          </cell>
          <cell r="E282">
            <v>18</v>
          </cell>
          <cell r="F282">
            <v>17</v>
          </cell>
          <cell r="G282">
            <v>22</v>
          </cell>
          <cell r="H282">
            <v>28</v>
          </cell>
          <cell r="I282">
            <v>13</v>
          </cell>
          <cell r="J282">
            <v>14</v>
          </cell>
          <cell r="K282">
            <v>0</v>
          </cell>
          <cell r="L282">
            <v>0</v>
          </cell>
          <cell r="M282">
            <v>0</v>
          </cell>
          <cell r="N282">
            <v>117</v>
          </cell>
          <cell r="O282">
            <v>16.714285714285715</v>
          </cell>
          <cell r="P282">
            <v>1</v>
          </cell>
        </row>
        <row r="283">
          <cell r="A283">
            <v>610</v>
          </cell>
          <cell r="B283">
            <v>0</v>
          </cell>
          <cell r="C283">
            <v>0</v>
          </cell>
          <cell r="D283">
            <v>4.2735042735042736E-2</v>
          </cell>
          <cell r="E283">
            <v>0.15384615384615385</v>
          </cell>
          <cell r="F283">
            <v>0.14529914529914531</v>
          </cell>
          <cell r="G283">
            <v>0.18803418803418803</v>
          </cell>
          <cell r="H283">
            <v>0.23931623931623933</v>
          </cell>
          <cell r="I283">
            <v>0.1111111111111111</v>
          </cell>
          <cell r="J283">
            <v>0.11965811965811966</v>
          </cell>
          <cell r="K283">
            <v>0</v>
          </cell>
          <cell r="L283">
            <v>0</v>
          </cell>
          <cell r="M283">
            <v>0</v>
          </cell>
          <cell r="N283">
            <v>1</v>
          </cell>
          <cell r="O283">
            <v>1</v>
          </cell>
          <cell r="P283">
            <v>4.7619047619047623E-3</v>
          </cell>
        </row>
        <row r="284">
          <cell r="A284">
            <v>8921</v>
          </cell>
          <cell r="B284">
            <v>0</v>
          </cell>
          <cell r="C284">
            <v>0</v>
          </cell>
          <cell r="D284">
            <v>24</v>
          </cell>
          <cell r="E284">
            <v>18</v>
          </cell>
          <cell r="F284">
            <v>6</v>
          </cell>
          <cell r="G284">
            <v>18</v>
          </cell>
          <cell r="H284">
            <v>18</v>
          </cell>
          <cell r="I284">
            <v>12</v>
          </cell>
          <cell r="J284">
            <v>18</v>
          </cell>
          <cell r="K284">
            <v>0</v>
          </cell>
          <cell r="L284">
            <v>0</v>
          </cell>
          <cell r="M284">
            <v>0</v>
          </cell>
          <cell r="N284">
            <v>114</v>
          </cell>
          <cell r="O284">
            <v>16.285714285714285</v>
          </cell>
          <cell r="P284">
            <v>1</v>
          </cell>
        </row>
        <row r="285">
          <cell r="A285">
            <v>8921</v>
          </cell>
          <cell r="B285">
            <v>0</v>
          </cell>
          <cell r="C285">
            <v>0</v>
          </cell>
          <cell r="D285">
            <v>0.21052631578947367</v>
          </cell>
          <cell r="E285">
            <v>0.15789473684210525</v>
          </cell>
          <cell r="F285">
            <v>5.2631578947368418E-2</v>
          </cell>
          <cell r="G285">
            <v>0.15789473684210525</v>
          </cell>
          <cell r="H285">
            <v>0.15789473684210525</v>
          </cell>
          <cell r="I285">
            <v>0.10526315789473684</v>
          </cell>
          <cell r="J285">
            <v>0.15789473684210525</v>
          </cell>
          <cell r="K285">
            <v>0</v>
          </cell>
          <cell r="L285">
            <v>0</v>
          </cell>
          <cell r="M285">
            <v>0</v>
          </cell>
          <cell r="N285">
            <v>1</v>
          </cell>
          <cell r="O285">
            <v>1</v>
          </cell>
          <cell r="P285">
            <v>4.7619047619047623E-3</v>
          </cell>
        </row>
        <row r="286">
          <cell r="A286">
            <v>331</v>
          </cell>
          <cell r="B286">
            <v>0</v>
          </cell>
          <cell r="C286">
            <v>0</v>
          </cell>
          <cell r="D286">
            <v>7</v>
          </cell>
          <cell r="E286">
            <v>16</v>
          </cell>
          <cell r="F286">
            <v>11</v>
          </cell>
          <cell r="G286">
            <v>20</v>
          </cell>
          <cell r="H286">
            <v>13</v>
          </cell>
          <cell r="I286">
            <v>25</v>
          </cell>
          <cell r="J286">
            <v>20</v>
          </cell>
          <cell r="K286">
            <v>0</v>
          </cell>
          <cell r="L286">
            <v>0</v>
          </cell>
          <cell r="M286">
            <v>0</v>
          </cell>
          <cell r="N286">
            <v>112</v>
          </cell>
          <cell r="O286">
            <v>16</v>
          </cell>
          <cell r="P286">
            <v>1</v>
          </cell>
        </row>
        <row r="287">
          <cell r="A287">
            <v>331</v>
          </cell>
          <cell r="B287">
            <v>0</v>
          </cell>
          <cell r="C287">
            <v>0</v>
          </cell>
          <cell r="D287">
            <v>6.25E-2</v>
          </cell>
          <cell r="E287">
            <v>0.14285714285714285</v>
          </cell>
          <cell r="F287">
            <v>9.8214285714285712E-2</v>
          </cell>
          <cell r="G287">
            <v>0.17857142857142858</v>
          </cell>
          <cell r="H287">
            <v>0.11607142857142858</v>
          </cell>
          <cell r="I287">
            <v>0.22321428571428573</v>
          </cell>
          <cell r="J287">
            <v>0.17857142857142858</v>
          </cell>
          <cell r="K287">
            <v>0</v>
          </cell>
          <cell r="L287">
            <v>0</v>
          </cell>
          <cell r="M287">
            <v>0</v>
          </cell>
          <cell r="N287">
            <v>1</v>
          </cell>
          <cell r="O287">
            <v>1</v>
          </cell>
          <cell r="P287">
            <v>4.7619047619047623E-3</v>
          </cell>
        </row>
        <row r="288">
          <cell r="A288">
            <v>9527</v>
          </cell>
          <cell r="B288">
            <v>0</v>
          </cell>
          <cell r="C288">
            <v>0</v>
          </cell>
          <cell r="D288">
            <v>0</v>
          </cell>
          <cell r="E288">
            <v>45</v>
          </cell>
          <cell r="F288">
            <v>0</v>
          </cell>
          <cell r="G288">
            <v>18</v>
          </cell>
          <cell r="H288">
            <v>0</v>
          </cell>
          <cell r="I288">
            <v>15</v>
          </cell>
          <cell r="J288">
            <v>30</v>
          </cell>
          <cell r="K288">
            <v>0</v>
          </cell>
          <cell r="L288">
            <v>0</v>
          </cell>
          <cell r="M288">
            <v>0</v>
          </cell>
          <cell r="N288">
            <v>108</v>
          </cell>
          <cell r="O288">
            <v>15.428571428571429</v>
          </cell>
          <cell r="P288">
            <v>1</v>
          </cell>
        </row>
        <row r="289">
          <cell r="A289">
            <v>9527</v>
          </cell>
          <cell r="B289">
            <v>0</v>
          </cell>
          <cell r="C289">
            <v>0</v>
          </cell>
          <cell r="D289">
            <v>0</v>
          </cell>
          <cell r="E289">
            <v>0.41666666666666669</v>
          </cell>
          <cell r="F289">
            <v>0</v>
          </cell>
          <cell r="G289">
            <v>0.16666666666666666</v>
          </cell>
          <cell r="H289">
            <v>0</v>
          </cell>
          <cell r="I289">
            <v>0.1388888888888889</v>
          </cell>
          <cell r="J289">
            <v>0.27777777777777779</v>
          </cell>
          <cell r="K289">
            <v>0</v>
          </cell>
          <cell r="L289">
            <v>0</v>
          </cell>
          <cell r="M289">
            <v>0</v>
          </cell>
          <cell r="N289">
            <v>1</v>
          </cell>
          <cell r="O289">
            <v>1</v>
          </cell>
          <cell r="P289">
            <v>4.7619047619047623E-3</v>
          </cell>
        </row>
        <row r="290">
          <cell r="A290">
            <v>551</v>
          </cell>
          <cell r="B290">
            <v>0</v>
          </cell>
          <cell r="C290">
            <v>0</v>
          </cell>
          <cell r="D290">
            <v>1</v>
          </cell>
          <cell r="E290">
            <v>30</v>
          </cell>
          <cell r="F290">
            <v>64</v>
          </cell>
          <cell r="G290">
            <v>3</v>
          </cell>
          <cell r="H290">
            <v>1</v>
          </cell>
          <cell r="I290">
            <v>6</v>
          </cell>
          <cell r="J290">
            <v>1</v>
          </cell>
          <cell r="K290">
            <v>0</v>
          </cell>
          <cell r="L290">
            <v>0</v>
          </cell>
          <cell r="M290">
            <v>0</v>
          </cell>
          <cell r="N290">
            <v>106</v>
          </cell>
          <cell r="O290">
            <v>15.142857142857142</v>
          </cell>
          <cell r="P290">
            <v>1</v>
          </cell>
        </row>
        <row r="291">
          <cell r="A291">
            <v>551</v>
          </cell>
          <cell r="B291">
            <v>0</v>
          </cell>
          <cell r="C291">
            <v>0</v>
          </cell>
          <cell r="D291">
            <v>9.433962264150943E-3</v>
          </cell>
          <cell r="E291">
            <v>0.28301886792452829</v>
          </cell>
          <cell r="F291">
            <v>0.60377358490566035</v>
          </cell>
          <cell r="G291">
            <v>2.8301886792452831E-2</v>
          </cell>
          <cell r="H291">
            <v>9.433962264150943E-3</v>
          </cell>
          <cell r="I291">
            <v>5.6603773584905662E-2</v>
          </cell>
          <cell r="J291">
            <v>9.433962264150943E-3</v>
          </cell>
          <cell r="K291">
            <v>0</v>
          </cell>
          <cell r="L291">
            <v>0</v>
          </cell>
          <cell r="M291">
            <v>0</v>
          </cell>
          <cell r="N291">
            <v>0.99999999999999989</v>
          </cell>
          <cell r="O291">
            <v>1</v>
          </cell>
          <cell r="P291">
            <v>4.7619047619047615E-3</v>
          </cell>
        </row>
        <row r="292">
          <cell r="A292">
            <v>174</v>
          </cell>
          <cell r="B292">
            <v>0</v>
          </cell>
          <cell r="C292">
            <v>0</v>
          </cell>
          <cell r="D292">
            <v>1</v>
          </cell>
          <cell r="E292">
            <v>15</v>
          </cell>
          <cell r="F292">
            <v>23</v>
          </cell>
          <cell r="G292">
            <v>8</v>
          </cell>
          <cell r="H292">
            <v>22</v>
          </cell>
          <cell r="I292">
            <v>20</v>
          </cell>
          <cell r="J292">
            <v>17</v>
          </cell>
          <cell r="K292">
            <v>0</v>
          </cell>
          <cell r="L292">
            <v>0</v>
          </cell>
          <cell r="M292">
            <v>0</v>
          </cell>
          <cell r="N292">
            <v>106</v>
          </cell>
          <cell r="O292">
            <v>15.142857142857142</v>
          </cell>
          <cell r="P292">
            <v>1</v>
          </cell>
        </row>
        <row r="293">
          <cell r="A293">
            <v>174</v>
          </cell>
          <cell r="B293">
            <v>0</v>
          </cell>
          <cell r="C293">
            <v>0</v>
          </cell>
          <cell r="D293">
            <v>9.433962264150943E-3</v>
          </cell>
          <cell r="E293">
            <v>0.14150943396226415</v>
          </cell>
          <cell r="F293">
            <v>0.21698113207547171</v>
          </cell>
          <cell r="G293">
            <v>7.5471698113207544E-2</v>
          </cell>
          <cell r="H293">
            <v>0.20754716981132076</v>
          </cell>
          <cell r="I293">
            <v>0.18867924528301888</v>
          </cell>
          <cell r="J293">
            <v>0.16037735849056603</v>
          </cell>
          <cell r="K293">
            <v>0</v>
          </cell>
          <cell r="L293">
            <v>0</v>
          </cell>
          <cell r="M293">
            <v>0</v>
          </cell>
          <cell r="N293">
            <v>0.99999999999999989</v>
          </cell>
          <cell r="O293">
            <v>1</v>
          </cell>
          <cell r="P293">
            <v>4.7619047619047615E-3</v>
          </cell>
        </row>
        <row r="294">
          <cell r="A294">
            <v>1467</v>
          </cell>
          <cell r="B294">
            <v>0</v>
          </cell>
          <cell r="C294">
            <v>0</v>
          </cell>
          <cell r="D294">
            <v>3</v>
          </cell>
          <cell r="E294">
            <v>13</v>
          </cell>
          <cell r="F294">
            <v>20</v>
          </cell>
          <cell r="G294">
            <v>9</v>
          </cell>
          <cell r="H294">
            <v>23</v>
          </cell>
          <cell r="I294">
            <v>14</v>
          </cell>
          <cell r="J294">
            <v>23</v>
          </cell>
          <cell r="K294">
            <v>0</v>
          </cell>
          <cell r="L294">
            <v>0</v>
          </cell>
          <cell r="M294">
            <v>0</v>
          </cell>
          <cell r="N294">
            <v>105</v>
          </cell>
          <cell r="O294">
            <v>15</v>
          </cell>
          <cell r="P294">
            <v>1</v>
          </cell>
        </row>
        <row r="295">
          <cell r="A295">
            <v>1467</v>
          </cell>
          <cell r="B295">
            <v>0</v>
          </cell>
          <cell r="C295">
            <v>0</v>
          </cell>
          <cell r="D295">
            <v>2.8571428571428571E-2</v>
          </cell>
          <cell r="E295">
            <v>0.12380952380952381</v>
          </cell>
          <cell r="F295">
            <v>0.19047619047619047</v>
          </cell>
          <cell r="G295">
            <v>8.5714285714285715E-2</v>
          </cell>
          <cell r="H295">
            <v>0.21904761904761905</v>
          </cell>
          <cell r="I295">
            <v>0.13333333333333333</v>
          </cell>
          <cell r="J295">
            <v>0.21904761904761905</v>
          </cell>
          <cell r="K295">
            <v>0</v>
          </cell>
          <cell r="L295">
            <v>0</v>
          </cell>
          <cell r="M295">
            <v>0</v>
          </cell>
          <cell r="N295">
            <v>1</v>
          </cell>
          <cell r="O295">
            <v>1</v>
          </cell>
          <cell r="P295">
            <v>4.7619047619047623E-3</v>
          </cell>
        </row>
        <row r="296">
          <cell r="A296">
            <v>8823</v>
          </cell>
          <cell r="B296">
            <v>0</v>
          </cell>
          <cell r="C296">
            <v>0</v>
          </cell>
          <cell r="D296">
            <v>5</v>
          </cell>
          <cell r="E296">
            <v>28</v>
          </cell>
          <cell r="F296">
            <v>9</v>
          </cell>
          <cell r="G296">
            <v>12</v>
          </cell>
          <cell r="H296">
            <v>22</v>
          </cell>
          <cell r="I296">
            <v>22</v>
          </cell>
          <cell r="J296">
            <v>6</v>
          </cell>
          <cell r="K296">
            <v>0</v>
          </cell>
          <cell r="L296">
            <v>0</v>
          </cell>
          <cell r="M296">
            <v>0</v>
          </cell>
          <cell r="N296">
            <v>104</v>
          </cell>
          <cell r="O296">
            <v>14.857142857142858</v>
          </cell>
          <cell r="P296">
            <v>1</v>
          </cell>
        </row>
        <row r="297">
          <cell r="A297">
            <v>8823</v>
          </cell>
          <cell r="B297">
            <v>0</v>
          </cell>
          <cell r="C297">
            <v>0</v>
          </cell>
          <cell r="D297">
            <v>4.807692307692308E-2</v>
          </cell>
          <cell r="E297">
            <v>0.26923076923076922</v>
          </cell>
          <cell r="F297">
            <v>8.6538461538461536E-2</v>
          </cell>
          <cell r="G297">
            <v>0.11538461538461539</v>
          </cell>
          <cell r="H297">
            <v>0.21153846153846154</v>
          </cell>
          <cell r="I297">
            <v>0.21153846153846154</v>
          </cell>
          <cell r="J297">
            <v>5.7692307692307696E-2</v>
          </cell>
          <cell r="K297">
            <v>0</v>
          </cell>
          <cell r="L297">
            <v>0</v>
          </cell>
          <cell r="M297">
            <v>0</v>
          </cell>
          <cell r="N297">
            <v>1</v>
          </cell>
          <cell r="O297">
            <v>1</v>
          </cell>
          <cell r="P297">
            <v>4.7619047619047623E-3</v>
          </cell>
        </row>
        <row r="298">
          <cell r="A298">
            <v>10194</v>
          </cell>
          <cell r="B298">
            <v>0</v>
          </cell>
          <cell r="C298">
            <v>0</v>
          </cell>
          <cell r="D298">
            <v>1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1</v>
          </cell>
          <cell r="J298">
            <v>100</v>
          </cell>
          <cell r="K298">
            <v>0</v>
          </cell>
          <cell r="L298">
            <v>0</v>
          </cell>
          <cell r="M298">
            <v>0</v>
          </cell>
          <cell r="N298">
            <v>102</v>
          </cell>
          <cell r="O298">
            <v>14.571428571428571</v>
          </cell>
          <cell r="P298">
            <v>1</v>
          </cell>
        </row>
        <row r="299">
          <cell r="A299">
            <v>10194</v>
          </cell>
          <cell r="B299">
            <v>0</v>
          </cell>
          <cell r="C299">
            <v>0</v>
          </cell>
          <cell r="D299">
            <v>9.8039215686274508E-3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9.8039215686274508E-3</v>
          </cell>
          <cell r="J299">
            <v>0.98039215686274506</v>
          </cell>
          <cell r="K299">
            <v>0</v>
          </cell>
          <cell r="L299">
            <v>0</v>
          </cell>
          <cell r="M299">
            <v>0</v>
          </cell>
          <cell r="N299">
            <v>1</v>
          </cell>
          <cell r="O299">
            <v>1</v>
          </cell>
          <cell r="P299">
            <v>4.7619047619047623E-3</v>
          </cell>
        </row>
        <row r="300">
          <cell r="A300">
            <v>3625</v>
          </cell>
          <cell r="B300">
            <v>0</v>
          </cell>
          <cell r="C300">
            <v>0</v>
          </cell>
          <cell r="D300">
            <v>0</v>
          </cell>
          <cell r="E300">
            <v>31</v>
          </cell>
          <cell r="F300">
            <v>15</v>
          </cell>
          <cell r="G300">
            <v>27</v>
          </cell>
          <cell r="H300">
            <v>4</v>
          </cell>
          <cell r="I300">
            <v>7</v>
          </cell>
          <cell r="J300">
            <v>17</v>
          </cell>
          <cell r="K300">
            <v>0</v>
          </cell>
          <cell r="L300">
            <v>0</v>
          </cell>
          <cell r="M300">
            <v>0</v>
          </cell>
          <cell r="N300">
            <v>101</v>
          </cell>
          <cell r="O300">
            <v>14.428571428571429</v>
          </cell>
          <cell r="P300">
            <v>1</v>
          </cell>
        </row>
        <row r="301">
          <cell r="A301">
            <v>3625</v>
          </cell>
          <cell r="B301">
            <v>0</v>
          </cell>
          <cell r="C301">
            <v>0</v>
          </cell>
          <cell r="D301">
            <v>0</v>
          </cell>
          <cell r="E301">
            <v>0.30693069306930693</v>
          </cell>
          <cell r="F301">
            <v>0.14851485148514851</v>
          </cell>
          <cell r="G301">
            <v>0.26732673267326734</v>
          </cell>
          <cell r="H301">
            <v>3.9603960396039604E-2</v>
          </cell>
          <cell r="I301">
            <v>6.9306930693069313E-2</v>
          </cell>
          <cell r="J301">
            <v>0.16831683168316833</v>
          </cell>
          <cell r="K301">
            <v>0</v>
          </cell>
          <cell r="L301">
            <v>0</v>
          </cell>
          <cell r="M301">
            <v>0</v>
          </cell>
          <cell r="N301">
            <v>1</v>
          </cell>
          <cell r="O301">
            <v>1</v>
          </cell>
          <cell r="P301">
            <v>4.7619047619047623E-3</v>
          </cell>
        </row>
        <row r="302">
          <cell r="A302">
            <v>332</v>
          </cell>
          <cell r="B302">
            <v>0</v>
          </cell>
          <cell r="C302">
            <v>0</v>
          </cell>
          <cell r="D302">
            <v>0</v>
          </cell>
          <cell r="E302">
            <v>11</v>
          </cell>
          <cell r="F302">
            <v>47</v>
          </cell>
          <cell r="G302">
            <v>19</v>
          </cell>
          <cell r="H302">
            <v>16</v>
          </cell>
          <cell r="I302">
            <v>0</v>
          </cell>
          <cell r="J302">
            <v>8</v>
          </cell>
          <cell r="K302">
            <v>0</v>
          </cell>
          <cell r="L302">
            <v>0</v>
          </cell>
          <cell r="M302">
            <v>0</v>
          </cell>
          <cell r="N302">
            <v>101</v>
          </cell>
          <cell r="O302">
            <v>14.428571428571429</v>
          </cell>
          <cell r="P302">
            <v>1</v>
          </cell>
        </row>
        <row r="303">
          <cell r="A303">
            <v>332</v>
          </cell>
          <cell r="B303">
            <v>0</v>
          </cell>
          <cell r="C303">
            <v>0</v>
          </cell>
          <cell r="D303">
            <v>0</v>
          </cell>
          <cell r="E303">
            <v>0.10891089108910891</v>
          </cell>
          <cell r="F303">
            <v>0.46534653465346537</v>
          </cell>
          <cell r="G303">
            <v>0.18811881188118812</v>
          </cell>
          <cell r="H303">
            <v>0.15841584158415842</v>
          </cell>
          <cell r="I303">
            <v>0</v>
          </cell>
          <cell r="J303">
            <v>7.9207920792079209E-2</v>
          </cell>
          <cell r="K303">
            <v>0</v>
          </cell>
          <cell r="L303">
            <v>0</v>
          </cell>
          <cell r="M303">
            <v>0</v>
          </cell>
          <cell r="N303">
            <v>1</v>
          </cell>
          <cell r="O303">
            <v>1</v>
          </cell>
          <cell r="P303">
            <v>4.7619047619047623E-3</v>
          </cell>
        </row>
        <row r="304">
          <cell r="A304">
            <v>9017</v>
          </cell>
          <cell r="B304">
            <v>0</v>
          </cell>
          <cell r="C304">
            <v>0</v>
          </cell>
          <cell r="D304">
            <v>0</v>
          </cell>
          <cell r="E304">
            <v>50</v>
          </cell>
          <cell r="F304">
            <v>50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100</v>
          </cell>
          <cell r="O304">
            <v>14.285714285714286</v>
          </cell>
          <cell r="P304">
            <v>1</v>
          </cell>
        </row>
        <row r="305">
          <cell r="A305">
            <v>9017</v>
          </cell>
          <cell r="B305">
            <v>0</v>
          </cell>
          <cell r="C305">
            <v>0</v>
          </cell>
          <cell r="D305">
            <v>0</v>
          </cell>
          <cell r="E305">
            <v>0.5</v>
          </cell>
          <cell r="F305">
            <v>0.5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1</v>
          </cell>
          <cell r="O305">
            <v>1</v>
          </cell>
          <cell r="P305">
            <v>4.7619047619047623E-3</v>
          </cell>
        </row>
        <row r="306">
          <cell r="A306">
            <v>1591</v>
          </cell>
          <cell r="B306">
            <v>0</v>
          </cell>
          <cell r="C306">
            <v>0</v>
          </cell>
          <cell r="D306">
            <v>0</v>
          </cell>
          <cell r="E306">
            <v>100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100</v>
          </cell>
          <cell r="O306">
            <v>14.285714285714286</v>
          </cell>
          <cell r="P306">
            <v>1</v>
          </cell>
        </row>
        <row r="307">
          <cell r="A307">
            <v>1591</v>
          </cell>
          <cell r="B307">
            <v>0</v>
          </cell>
          <cell r="C307">
            <v>0</v>
          </cell>
          <cell r="D307">
            <v>0</v>
          </cell>
          <cell r="E307">
            <v>1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1</v>
          </cell>
          <cell r="O307">
            <v>1</v>
          </cell>
          <cell r="P307">
            <v>4.7619047619047623E-3</v>
          </cell>
        </row>
        <row r="308">
          <cell r="A308">
            <v>1596</v>
          </cell>
          <cell r="B308">
            <v>0</v>
          </cell>
          <cell r="C308">
            <v>0</v>
          </cell>
          <cell r="D308">
            <v>0</v>
          </cell>
          <cell r="E308">
            <v>100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100</v>
          </cell>
          <cell r="O308">
            <v>14.285714285714286</v>
          </cell>
          <cell r="P308">
            <v>1</v>
          </cell>
        </row>
        <row r="309">
          <cell r="A309">
            <v>1596</v>
          </cell>
          <cell r="B309">
            <v>0</v>
          </cell>
          <cell r="C309">
            <v>0</v>
          </cell>
          <cell r="D309">
            <v>0</v>
          </cell>
          <cell r="E309">
            <v>1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1</v>
          </cell>
          <cell r="O309">
            <v>1</v>
          </cell>
          <cell r="P309">
            <v>4.7619047619047623E-3</v>
          </cell>
        </row>
        <row r="310">
          <cell r="A310">
            <v>2128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100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100</v>
          </cell>
          <cell r="O310">
            <v>14.285714285714286</v>
          </cell>
          <cell r="P310">
            <v>1</v>
          </cell>
        </row>
        <row r="311">
          <cell r="A311">
            <v>2128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1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1</v>
          </cell>
          <cell r="O311">
            <v>1</v>
          </cell>
          <cell r="P311">
            <v>4.7619047619047623E-3</v>
          </cell>
        </row>
        <row r="312">
          <cell r="A312">
            <v>1584</v>
          </cell>
          <cell r="B312">
            <v>0</v>
          </cell>
          <cell r="C312">
            <v>0</v>
          </cell>
          <cell r="D312">
            <v>0</v>
          </cell>
          <cell r="E312">
            <v>100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100</v>
          </cell>
          <cell r="O312">
            <v>14.285714285714286</v>
          </cell>
          <cell r="P312">
            <v>1</v>
          </cell>
        </row>
        <row r="313">
          <cell r="A313">
            <v>1584</v>
          </cell>
          <cell r="B313">
            <v>0</v>
          </cell>
          <cell r="C313">
            <v>0</v>
          </cell>
          <cell r="D313">
            <v>0</v>
          </cell>
          <cell r="E313">
            <v>1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1</v>
          </cell>
          <cell r="O313">
            <v>1</v>
          </cell>
          <cell r="P313">
            <v>4.7619047619047623E-3</v>
          </cell>
        </row>
        <row r="314">
          <cell r="A314">
            <v>932</v>
          </cell>
          <cell r="B314">
            <v>0</v>
          </cell>
          <cell r="C314">
            <v>0</v>
          </cell>
          <cell r="D314">
            <v>29</v>
          </cell>
          <cell r="E314">
            <v>45</v>
          </cell>
          <cell r="F314">
            <v>0</v>
          </cell>
          <cell r="G314">
            <v>0</v>
          </cell>
          <cell r="H314">
            <v>25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99</v>
          </cell>
          <cell r="O314">
            <v>14.142857142857142</v>
          </cell>
          <cell r="P314">
            <v>1</v>
          </cell>
        </row>
        <row r="315">
          <cell r="A315">
            <v>932</v>
          </cell>
          <cell r="B315">
            <v>0</v>
          </cell>
          <cell r="C315">
            <v>0</v>
          </cell>
          <cell r="D315">
            <v>0.29292929292929293</v>
          </cell>
          <cell r="E315">
            <v>0.45454545454545453</v>
          </cell>
          <cell r="F315">
            <v>0</v>
          </cell>
          <cell r="G315">
            <v>0</v>
          </cell>
          <cell r="H315">
            <v>0.25252525252525254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1</v>
          </cell>
          <cell r="O315">
            <v>1</v>
          </cell>
          <cell r="P315">
            <v>4.7619047619047623E-3</v>
          </cell>
        </row>
        <row r="316">
          <cell r="A316">
            <v>1661</v>
          </cell>
          <cell r="B316">
            <v>0</v>
          </cell>
          <cell r="C316">
            <v>0</v>
          </cell>
          <cell r="D316">
            <v>16</v>
          </cell>
          <cell r="E316">
            <v>44</v>
          </cell>
          <cell r="F316">
            <v>16</v>
          </cell>
          <cell r="G316">
            <v>12</v>
          </cell>
          <cell r="H316">
            <v>0</v>
          </cell>
          <cell r="I316">
            <v>0</v>
          </cell>
          <cell r="J316">
            <v>8</v>
          </cell>
          <cell r="K316">
            <v>0</v>
          </cell>
          <cell r="L316">
            <v>0</v>
          </cell>
          <cell r="M316">
            <v>0</v>
          </cell>
          <cell r="N316">
            <v>96</v>
          </cell>
          <cell r="O316">
            <v>13.714285714285714</v>
          </cell>
          <cell r="P316">
            <v>1</v>
          </cell>
        </row>
        <row r="317">
          <cell r="A317">
            <v>1661</v>
          </cell>
          <cell r="B317">
            <v>0</v>
          </cell>
          <cell r="C317">
            <v>0</v>
          </cell>
          <cell r="D317">
            <v>0.16666666666666666</v>
          </cell>
          <cell r="E317">
            <v>0.45833333333333331</v>
          </cell>
          <cell r="F317">
            <v>0.16666666666666666</v>
          </cell>
          <cell r="G317">
            <v>0.125</v>
          </cell>
          <cell r="H317">
            <v>0</v>
          </cell>
          <cell r="I317">
            <v>0</v>
          </cell>
          <cell r="J317">
            <v>8.3333333333333329E-2</v>
          </cell>
          <cell r="K317">
            <v>0</v>
          </cell>
          <cell r="L317">
            <v>0</v>
          </cell>
          <cell r="M317">
            <v>0</v>
          </cell>
          <cell r="N317">
            <v>1</v>
          </cell>
          <cell r="O317">
            <v>1</v>
          </cell>
          <cell r="P317">
            <v>4.7619047619047623E-3</v>
          </cell>
        </row>
        <row r="318">
          <cell r="A318">
            <v>8001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31</v>
          </cell>
          <cell r="G318">
            <v>11</v>
          </cell>
          <cell r="H318">
            <v>10</v>
          </cell>
          <cell r="I318">
            <v>11</v>
          </cell>
          <cell r="J318">
            <v>30</v>
          </cell>
          <cell r="K318">
            <v>0</v>
          </cell>
          <cell r="L318">
            <v>0</v>
          </cell>
          <cell r="M318">
            <v>0</v>
          </cell>
          <cell r="N318">
            <v>93</v>
          </cell>
          <cell r="O318">
            <v>13.285714285714286</v>
          </cell>
          <cell r="P318">
            <v>1</v>
          </cell>
        </row>
        <row r="319">
          <cell r="A319">
            <v>8001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0.33333333333333331</v>
          </cell>
          <cell r="G319">
            <v>0.11827956989247312</v>
          </cell>
          <cell r="H319">
            <v>0.10752688172043011</v>
          </cell>
          <cell r="I319">
            <v>0.11827956989247312</v>
          </cell>
          <cell r="J319">
            <v>0.32258064516129031</v>
          </cell>
          <cell r="K319">
            <v>0</v>
          </cell>
          <cell r="L319">
            <v>0</v>
          </cell>
          <cell r="M319">
            <v>0</v>
          </cell>
          <cell r="N319">
            <v>1</v>
          </cell>
          <cell r="O319">
            <v>1</v>
          </cell>
          <cell r="P319">
            <v>4.7619047619047623E-3</v>
          </cell>
        </row>
        <row r="320">
          <cell r="A320">
            <v>276</v>
          </cell>
          <cell r="B320">
            <v>0</v>
          </cell>
          <cell r="C320">
            <v>0</v>
          </cell>
          <cell r="D320">
            <v>0</v>
          </cell>
          <cell r="E320">
            <v>12</v>
          </cell>
          <cell r="F320">
            <v>3</v>
          </cell>
          <cell r="G320">
            <v>13</v>
          </cell>
          <cell r="H320">
            <v>9</v>
          </cell>
          <cell r="I320">
            <v>55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92</v>
          </cell>
          <cell r="O320">
            <v>13.142857142857142</v>
          </cell>
          <cell r="P320">
            <v>1</v>
          </cell>
        </row>
        <row r="321">
          <cell r="A321">
            <v>276</v>
          </cell>
          <cell r="B321">
            <v>0</v>
          </cell>
          <cell r="C321">
            <v>0</v>
          </cell>
          <cell r="D321">
            <v>0</v>
          </cell>
          <cell r="E321">
            <v>0.13043478260869565</v>
          </cell>
          <cell r="F321">
            <v>3.2608695652173912E-2</v>
          </cell>
          <cell r="G321">
            <v>0.14130434782608695</v>
          </cell>
          <cell r="H321">
            <v>9.7826086956521743E-2</v>
          </cell>
          <cell r="I321">
            <v>0.59782608695652173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1</v>
          </cell>
          <cell r="O321">
            <v>1</v>
          </cell>
          <cell r="P321">
            <v>4.7619047619047623E-3</v>
          </cell>
        </row>
        <row r="322">
          <cell r="A322">
            <v>4524</v>
          </cell>
          <cell r="B322">
            <v>0</v>
          </cell>
          <cell r="C322">
            <v>0</v>
          </cell>
          <cell r="D322">
            <v>0</v>
          </cell>
          <cell r="E322">
            <v>10</v>
          </cell>
          <cell r="F322">
            <v>30</v>
          </cell>
          <cell r="G322">
            <v>10</v>
          </cell>
          <cell r="H322">
            <v>10</v>
          </cell>
          <cell r="I322">
            <v>10</v>
          </cell>
          <cell r="J322">
            <v>21</v>
          </cell>
          <cell r="K322">
            <v>0</v>
          </cell>
          <cell r="L322">
            <v>0</v>
          </cell>
          <cell r="M322">
            <v>0</v>
          </cell>
          <cell r="N322">
            <v>91</v>
          </cell>
          <cell r="O322">
            <v>13</v>
          </cell>
          <cell r="P322">
            <v>1</v>
          </cell>
        </row>
        <row r="323">
          <cell r="A323">
            <v>4524</v>
          </cell>
          <cell r="B323">
            <v>0</v>
          </cell>
          <cell r="C323">
            <v>0</v>
          </cell>
          <cell r="D323">
            <v>0</v>
          </cell>
          <cell r="E323">
            <v>0.10989010989010989</v>
          </cell>
          <cell r="F323">
            <v>0.32967032967032966</v>
          </cell>
          <cell r="G323">
            <v>0.10989010989010989</v>
          </cell>
          <cell r="H323">
            <v>0.10989010989010989</v>
          </cell>
          <cell r="I323">
            <v>0.10989010989010989</v>
          </cell>
          <cell r="J323">
            <v>0.23076923076923078</v>
          </cell>
          <cell r="K323">
            <v>0</v>
          </cell>
          <cell r="L323">
            <v>0</v>
          </cell>
          <cell r="M323">
            <v>0</v>
          </cell>
          <cell r="N323">
            <v>1.0000000000000002</v>
          </cell>
          <cell r="O323">
            <v>1</v>
          </cell>
          <cell r="P323">
            <v>4.7619047619047632E-3</v>
          </cell>
        </row>
        <row r="324">
          <cell r="A324">
            <v>333</v>
          </cell>
          <cell r="B324">
            <v>0</v>
          </cell>
          <cell r="C324">
            <v>0</v>
          </cell>
          <cell r="D324">
            <v>8</v>
          </cell>
          <cell r="E324">
            <v>16</v>
          </cell>
          <cell r="F324">
            <v>6</v>
          </cell>
          <cell r="G324">
            <v>15</v>
          </cell>
          <cell r="H324">
            <v>14</v>
          </cell>
          <cell r="I324">
            <v>3</v>
          </cell>
          <cell r="J324">
            <v>16</v>
          </cell>
          <cell r="K324">
            <v>0</v>
          </cell>
          <cell r="L324">
            <v>0</v>
          </cell>
          <cell r="M324">
            <v>0</v>
          </cell>
          <cell r="N324">
            <v>78</v>
          </cell>
          <cell r="O324">
            <v>11.142857142857142</v>
          </cell>
          <cell r="P324">
            <v>1</v>
          </cell>
        </row>
        <row r="325">
          <cell r="A325">
            <v>333</v>
          </cell>
          <cell r="B325">
            <v>0</v>
          </cell>
          <cell r="C325">
            <v>0</v>
          </cell>
          <cell r="D325">
            <v>0.10256410256410256</v>
          </cell>
          <cell r="E325">
            <v>0.20512820512820512</v>
          </cell>
          <cell r="F325">
            <v>7.6923076923076927E-2</v>
          </cell>
          <cell r="G325">
            <v>0.19230769230769232</v>
          </cell>
          <cell r="H325">
            <v>0.17948717948717949</v>
          </cell>
          <cell r="I325">
            <v>3.8461538461538464E-2</v>
          </cell>
          <cell r="J325">
            <v>0.20512820512820512</v>
          </cell>
          <cell r="K325">
            <v>0</v>
          </cell>
          <cell r="L325">
            <v>0</v>
          </cell>
          <cell r="M325">
            <v>0</v>
          </cell>
          <cell r="N325">
            <v>1</v>
          </cell>
          <cell r="O325">
            <v>1</v>
          </cell>
          <cell r="P325">
            <v>4.7619047619047623E-3</v>
          </cell>
        </row>
        <row r="326">
          <cell r="A326">
            <v>268</v>
          </cell>
          <cell r="B326">
            <v>0</v>
          </cell>
          <cell r="C326">
            <v>0</v>
          </cell>
          <cell r="D326">
            <v>6</v>
          </cell>
          <cell r="E326">
            <v>4</v>
          </cell>
          <cell r="F326">
            <v>12</v>
          </cell>
          <cell r="G326">
            <v>20</v>
          </cell>
          <cell r="H326">
            <v>0</v>
          </cell>
          <cell r="I326">
            <v>25</v>
          </cell>
          <cell r="J326">
            <v>10</v>
          </cell>
          <cell r="K326">
            <v>0</v>
          </cell>
          <cell r="L326">
            <v>0</v>
          </cell>
          <cell r="M326">
            <v>0</v>
          </cell>
          <cell r="N326">
            <v>77</v>
          </cell>
          <cell r="O326">
            <v>11</v>
          </cell>
          <cell r="P326">
            <v>1</v>
          </cell>
        </row>
        <row r="327">
          <cell r="A327">
            <v>268</v>
          </cell>
          <cell r="B327">
            <v>0</v>
          </cell>
          <cell r="C327">
            <v>0</v>
          </cell>
          <cell r="D327">
            <v>7.792207792207792E-2</v>
          </cell>
          <cell r="E327">
            <v>5.1948051948051951E-2</v>
          </cell>
          <cell r="F327">
            <v>0.15584415584415584</v>
          </cell>
          <cell r="G327">
            <v>0.25974025974025972</v>
          </cell>
          <cell r="H327">
            <v>0</v>
          </cell>
          <cell r="I327">
            <v>0.32467532467532467</v>
          </cell>
          <cell r="J327">
            <v>0.12987012987012986</v>
          </cell>
          <cell r="K327">
            <v>0</v>
          </cell>
          <cell r="L327">
            <v>0</v>
          </cell>
          <cell r="M327">
            <v>0</v>
          </cell>
          <cell r="N327">
            <v>1</v>
          </cell>
          <cell r="O327">
            <v>1</v>
          </cell>
          <cell r="P327">
            <v>4.7619047619047623E-3</v>
          </cell>
        </row>
        <row r="328">
          <cell r="A328">
            <v>874</v>
          </cell>
          <cell r="B328">
            <v>0</v>
          </cell>
          <cell r="C328">
            <v>0</v>
          </cell>
          <cell r="D328">
            <v>4</v>
          </cell>
          <cell r="E328">
            <v>6</v>
          </cell>
          <cell r="F328">
            <v>14</v>
          </cell>
          <cell r="G328">
            <v>17</v>
          </cell>
          <cell r="H328">
            <v>15</v>
          </cell>
          <cell r="I328">
            <v>7</v>
          </cell>
          <cell r="J328">
            <v>13</v>
          </cell>
          <cell r="K328">
            <v>0</v>
          </cell>
          <cell r="L328">
            <v>0</v>
          </cell>
          <cell r="M328">
            <v>0</v>
          </cell>
          <cell r="N328">
            <v>76</v>
          </cell>
          <cell r="O328">
            <v>10.857142857142858</v>
          </cell>
          <cell r="P328">
            <v>1</v>
          </cell>
        </row>
        <row r="329">
          <cell r="A329">
            <v>874</v>
          </cell>
          <cell r="B329">
            <v>0</v>
          </cell>
          <cell r="C329">
            <v>0</v>
          </cell>
          <cell r="D329">
            <v>5.2631578947368418E-2</v>
          </cell>
          <cell r="E329">
            <v>7.8947368421052627E-2</v>
          </cell>
          <cell r="F329">
            <v>0.18421052631578946</v>
          </cell>
          <cell r="G329">
            <v>0.22368421052631579</v>
          </cell>
          <cell r="H329">
            <v>0.19736842105263158</v>
          </cell>
          <cell r="I329">
            <v>9.2105263157894732E-2</v>
          </cell>
          <cell r="J329">
            <v>0.17105263157894737</v>
          </cell>
          <cell r="K329">
            <v>0</v>
          </cell>
          <cell r="L329">
            <v>0</v>
          </cell>
          <cell r="M329">
            <v>0</v>
          </cell>
          <cell r="N329">
            <v>1</v>
          </cell>
          <cell r="O329">
            <v>1</v>
          </cell>
          <cell r="P329">
            <v>4.7619047619047623E-3</v>
          </cell>
        </row>
        <row r="330">
          <cell r="A330">
            <v>2269</v>
          </cell>
          <cell r="B330">
            <v>0</v>
          </cell>
          <cell r="C330">
            <v>0</v>
          </cell>
          <cell r="D330">
            <v>0</v>
          </cell>
          <cell r="E330">
            <v>34</v>
          </cell>
          <cell r="F330">
            <v>15</v>
          </cell>
          <cell r="G330">
            <v>6</v>
          </cell>
          <cell r="H330">
            <v>4</v>
          </cell>
          <cell r="I330">
            <v>10</v>
          </cell>
          <cell r="J330">
            <v>3</v>
          </cell>
          <cell r="K330">
            <v>0</v>
          </cell>
          <cell r="L330">
            <v>0</v>
          </cell>
          <cell r="M330">
            <v>0</v>
          </cell>
          <cell r="N330">
            <v>72</v>
          </cell>
          <cell r="O330">
            <v>10.285714285714286</v>
          </cell>
          <cell r="P330">
            <v>1</v>
          </cell>
        </row>
        <row r="331">
          <cell r="A331">
            <v>2269</v>
          </cell>
          <cell r="B331">
            <v>0</v>
          </cell>
          <cell r="C331">
            <v>0</v>
          </cell>
          <cell r="D331">
            <v>0</v>
          </cell>
          <cell r="E331">
            <v>0.47222222222222221</v>
          </cell>
          <cell r="F331">
            <v>0.20833333333333334</v>
          </cell>
          <cell r="G331">
            <v>8.3333333333333329E-2</v>
          </cell>
          <cell r="H331">
            <v>5.5555555555555552E-2</v>
          </cell>
          <cell r="I331">
            <v>0.1388888888888889</v>
          </cell>
          <cell r="J331">
            <v>4.1666666666666664E-2</v>
          </cell>
          <cell r="K331">
            <v>0</v>
          </cell>
          <cell r="L331">
            <v>0</v>
          </cell>
          <cell r="M331">
            <v>0</v>
          </cell>
          <cell r="N331">
            <v>1.0000000000000002</v>
          </cell>
          <cell r="O331">
            <v>1</v>
          </cell>
          <cell r="P331">
            <v>4.7619047619047632E-3</v>
          </cell>
        </row>
        <row r="332">
          <cell r="A332">
            <v>8464</v>
          </cell>
          <cell r="B332">
            <v>0</v>
          </cell>
          <cell r="C332">
            <v>0</v>
          </cell>
          <cell r="D332">
            <v>5</v>
          </cell>
          <cell r="E332">
            <v>8</v>
          </cell>
          <cell r="F332">
            <v>12</v>
          </cell>
          <cell r="G332">
            <v>6</v>
          </cell>
          <cell r="H332">
            <v>27</v>
          </cell>
          <cell r="I332">
            <v>7</v>
          </cell>
          <cell r="J332">
            <v>6</v>
          </cell>
          <cell r="K332">
            <v>0</v>
          </cell>
          <cell r="L332">
            <v>0</v>
          </cell>
          <cell r="M332">
            <v>0</v>
          </cell>
          <cell r="N332">
            <v>71</v>
          </cell>
          <cell r="O332">
            <v>10.142857142857142</v>
          </cell>
          <cell r="P332">
            <v>1</v>
          </cell>
        </row>
        <row r="333">
          <cell r="A333">
            <v>8464</v>
          </cell>
          <cell r="B333">
            <v>0</v>
          </cell>
          <cell r="C333">
            <v>0</v>
          </cell>
          <cell r="D333">
            <v>7.0422535211267609E-2</v>
          </cell>
          <cell r="E333">
            <v>0.11267605633802817</v>
          </cell>
          <cell r="F333">
            <v>0.16901408450704225</v>
          </cell>
          <cell r="G333">
            <v>8.4507042253521125E-2</v>
          </cell>
          <cell r="H333">
            <v>0.38028169014084506</v>
          </cell>
          <cell r="I333">
            <v>9.8591549295774641E-2</v>
          </cell>
          <cell r="J333">
            <v>8.4507042253521125E-2</v>
          </cell>
          <cell r="K333">
            <v>0</v>
          </cell>
          <cell r="L333">
            <v>0</v>
          </cell>
          <cell r="M333">
            <v>0</v>
          </cell>
          <cell r="N333">
            <v>1</v>
          </cell>
          <cell r="O333">
            <v>1</v>
          </cell>
          <cell r="P333">
            <v>4.7619047619047623E-3</v>
          </cell>
        </row>
        <row r="334">
          <cell r="A334">
            <v>7081</v>
          </cell>
          <cell r="B334">
            <v>0</v>
          </cell>
          <cell r="C334">
            <v>0</v>
          </cell>
          <cell r="D334">
            <v>0</v>
          </cell>
          <cell r="E334">
            <v>20</v>
          </cell>
          <cell r="F334">
            <v>10</v>
          </cell>
          <cell r="G334">
            <v>0</v>
          </cell>
          <cell r="H334">
            <v>10</v>
          </cell>
          <cell r="I334">
            <v>21</v>
          </cell>
          <cell r="J334">
            <v>10</v>
          </cell>
          <cell r="K334">
            <v>0</v>
          </cell>
          <cell r="L334">
            <v>0</v>
          </cell>
          <cell r="M334">
            <v>0</v>
          </cell>
          <cell r="N334">
            <v>71</v>
          </cell>
          <cell r="O334">
            <v>10.142857142857142</v>
          </cell>
          <cell r="P334">
            <v>1</v>
          </cell>
        </row>
        <row r="335">
          <cell r="A335">
            <v>7081</v>
          </cell>
          <cell r="B335">
            <v>0</v>
          </cell>
          <cell r="C335">
            <v>0</v>
          </cell>
          <cell r="D335">
            <v>0</v>
          </cell>
          <cell r="E335">
            <v>0.28169014084507044</v>
          </cell>
          <cell r="F335">
            <v>0.14084507042253522</v>
          </cell>
          <cell r="G335">
            <v>0</v>
          </cell>
          <cell r="H335">
            <v>0.14084507042253522</v>
          </cell>
          <cell r="I335">
            <v>0.29577464788732394</v>
          </cell>
          <cell r="J335">
            <v>0.14084507042253522</v>
          </cell>
          <cell r="K335">
            <v>0</v>
          </cell>
          <cell r="L335">
            <v>0</v>
          </cell>
          <cell r="M335">
            <v>0</v>
          </cell>
          <cell r="N335">
            <v>1</v>
          </cell>
          <cell r="O335">
            <v>1</v>
          </cell>
          <cell r="P335">
            <v>4.7619047619047623E-3</v>
          </cell>
        </row>
        <row r="336">
          <cell r="A336">
            <v>1573</v>
          </cell>
          <cell r="B336">
            <v>0</v>
          </cell>
          <cell r="C336">
            <v>0</v>
          </cell>
          <cell r="D336">
            <v>0</v>
          </cell>
          <cell r="E336">
            <v>20</v>
          </cell>
          <cell r="F336">
            <v>0</v>
          </cell>
          <cell r="G336">
            <v>50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70</v>
          </cell>
          <cell r="O336">
            <v>10</v>
          </cell>
          <cell r="P336">
            <v>1</v>
          </cell>
        </row>
        <row r="337">
          <cell r="A337">
            <v>1573</v>
          </cell>
          <cell r="B337">
            <v>0</v>
          </cell>
          <cell r="C337">
            <v>0</v>
          </cell>
          <cell r="D337">
            <v>0</v>
          </cell>
          <cell r="E337">
            <v>0.2857142857142857</v>
          </cell>
          <cell r="F337">
            <v>0</v>
          </cell>
          <cell r="G337">
            <v>0.7142857142857143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1</v>
          </cell>
          <cell r="O337">
            <v>1</v>
          </cell>
          <cell r="P337">
            <v>4.7619047619047623E-3</v>
          </cell>
        </row>
        <row r="338">
          <cell r="A338">
            <v>8397</v>
          </cell>
          <cell r="B338">
            <v>0</v>
          </cell>
          <cell r="C338">
            <v>0</v>
          </cell>
          <cell r="D338">
            <v>23</v>
          </cell>
          <cell r="E338">
            <v>25</v>
          </cell>
          <cell r="F338">
            <v>10</v>
          </cell>
          <cell r="G338">
            <v>0</v>
          </cell>
          <cell r="H338">
            <v>1</v>
          </cell>
          <cell r="I338">
            <v>0</v>
          </cell>
          <cell r="J338">
            <v>10</v>
          </cell>
          <cell r="K338">
            <v>0</v>
          </cell>
          <cell r="L338">
            <v>0</v>
          </cell>
          <cell r="M338">
            <v>0</v>
          </cell>
          <cell r="N338">
            <v>69</v>
          </cell>
          <cell r="O338">
            <v>9.8571428571428577</v>
          </cell>
          <cell r="P338">
            <v>1</v>
          </cell>
        </row>
        <row r="339">
          <cell r="A339">
            <v>8397</v>
          </cell>
          <cell r="B339">
            <v>0</v>
          </cell>
          <cell r="C339">
            <v>0</v>
          </cell>
          <cell r="D339">
            <v>0.33333333333333331</v>
          </cell>
          <cell r="E339">
            <v>0.36231884057971014</v>
          </cell>
          <cell r="F339">
            <v>0.14492753623188406</v>
          </cell>
          <cell r="G339">
            <v>0</v>
          </cell>
          <cell r="H339">
            <v>1.4492753623188406E-2</v>
          </cell>
          <cell r="I339">
            <v>0</v>
          </cell>
          <cell r="J339">
            <v>0.14492753623188406</v>
          </cell>
          <cell r="K339">
            <v>0</v>
          </cell>
          <cell r="L339">
            <v>0</v>
          </cell>
          <cell r="M339">
            <v>0</v>
          </cell>
          <cell r="N339">
            <v>0.99999999999999989</v>
          </cell>
          <cell r="O339">
            <v>1</v>
          </cell>
          <cell r="P339">
            <v>4.7619047619047615E-3</v>
          </cell>
        </row>
        <row r="340">
          <cell r="A340">
            <v>392</v>
          </cell>
          <cell r="B340">
            <v>0</v>
          </cell>
          <cell r="C340">
            <v>0</v>
          </cell>
          <cell r="D340">
            <v>4</v>
          </cell>
          <cell r="E340">
            <v>13</v>
          </cell>
          <cell r="F340">
            <v>8</v>
          </cell>
          <cell r="G340">
            <v>11</v>
          </cell>
          <cell r="H340">
            <v>10</v>
          </cell>
          <cell r="I340">
            <v>9</v>
          </cell>
          <cell r="J340">
            <v>12</v>
          </cell>
          <cell r="K340">
            <v>0</v>
          </cell>
          <cell r="L340">
            <v>0</v>
          </cell>
          <cell r="M340">
            <v>0</v>
          </cell>
          <cell r="N340">
            <v>67</v>
          </cell>
          <cell r="O340">
            <v>9.5714285714285712</v>
          </cell>
          <cell r="P340">
            <v>1</v>
          </cell>
        </row>
        <row r="341">
          <cell r="A341">
            <v>392</v>
          </cell>
          <cell r="B341">
            <v>0</v>
          </cell>
          <cell r="C341">
            <v>0</v>
          </cell>
          <cell r="D341">
            <v>5.9701492537313432E-2</v>
          </cell>
          <cell r="E341">
            <v>0.19402985074626866</v>
          </cell>
          <cell r="F341">
            <v>0.11940298507462686</v>
          </cell>
          <cell r="G341">
            <v>0.16417910447761194</v>
          </cell>
          <cell r="H341">
            <v>0.14925373134328357</v>
          </cell>
          <cell r="I341">
            <v>0.13432835820895522</v>
          </cell>
          <cell r="J341">
            <v>0.17910447761194029</v>
          </cell>
          <cell r="K341">
            <v>0</v>
          </cell>
          <cell r="L341">
            <v>0</v>
          </cell>
          <cell r="M341">
            <v>0</v>
          </cell>
          <cell r="N341">
            <v>0.99999999999999989</v>
          </cell>
          <cell r="O341">
            <v>1</v>
          </cell>
          <cell r="P341">
            <v>4.7619047619047615E-3</v>
          </cell>
        </row>
        <row r="342">
          <cell r="A342">
            <v>334</v>
          </cell>
          <cell r="B342">
            <v>0</v>
          </cell>
          <cell r="C342">
            <v>0</v>
          </cell>
          <cell r="D342">
            <v>1</v>
          </cell>
          <cell r="E342">
            <v>12</v>
          </cell>
          <cell r="F342">
            <v>5</v>
          </cell>
          <cell r="G342">
            <v>10</v>
          </cell>
          <cell r="H342">
            <v>7</v>
          </cell>
          <cell r="I342">
            <v>20</v>
          </cell>
          <cell r="J342">
            <v>12</v>
          </cell>
          <cell r="K342">
            <v>0</v>
          </cell>
          <cell r="L342">
            <v>0</v>
          </cell>
          <cell r="M342">
            <v>0</v>
          </cell>
          <cell r="N342">
            <v>67</v>
          </cell>
          <cell r="O342">
            <v>9.5714285714285712</v>
          </cell>
          <cell r="P342">
            <v>1</v>
          </cell>
        </row>
        <row r="343">
          <cell r="A343">
            <v>334</v>
          </cell>
          <cell r="B343">
            <v>0</v>
          </cell>
          <cell r="C343">
            <v>0</v>
          </cell>
          <cell r="D343">
            <v>1.4925373134328358E-2</v>
          </cell>
          <cell r="E343">
            <v>0.17910447761194029</v>
          </cell>
          <cell r="F343">
            <v>7.4626865671641784E-2</v>
          </cell>
          <cell r="G343">
            <v>0.14925373134328357</v>
          </cell>
          <cell r="H343">
            <v>0.1044776119402985</v>
          </cell>
          <cell r="I343">
            <v>0.29850746268656714</v>
          </cell>
          <cell r="J343">
            <v>0.17910447761194029</v>
          </cell>
          <cell r="K343">
            <v>0</v>
          </cell>
          <cell r="L343">
            <v>0</v>
          </cell>
          <cell r="M343">
            <v>0</v>
          </cell>
          <cell r="N343">
            <v>0.99999999999999989</v>
          </cell>
          <cell r="O343">
            <v>1</v>
          </cell>
          <cell r="P343">
            <v>4.7619047619047615E-3</v>
          </cell>
        </row>
        <row r="344">
          <cell r="A344">
            <v>1426</v>
          </cell>
          <cell r="B344">
            <v>0</v>
          </cell>
          <cell r="C344">
            <v>0</v>
          </cell>
          <cell r="D344">
            <v>0</v>
          </cell>
          <cell r="E344">
            <v>3</v>
          </cell>
          <cell r="F344">
            <v>36</v>
          </cell>
          <cell r="G344">
            <v>0</v>
          </cell>
          <cell r="H344">
            <v>4</v>
          </cell>
          <cell r="I344">
            <v>7</v>
          </cell>
          <cell r="J344">
            <v>17</v>
          </cell>
          <cell r="K344">
            <v>0</v>
          </cell>
          <cell r="L344">
            <v>0</v>
          </cell>
          <cell r="M344">
            <v>0</v>
          </cell>
          <cell r="N344">
            <v>67</v>
          </cell>
          <cell r="O344">
            <v>9.5714285714285712</v>
          </cell>
          <cell r="P344">
            <v>1</v>
          </cell>
        </row>
        <row r="345">
          <cell r="A345">
            <v>1426</v>
          </cell>
          <cell r="B345">
            <v>0</v>
          </cell>
          <cell r="C345">
            <v>0</v>
          </cell>
          <cell r="D345">
            <v>0</v>
          </cell>
          <cell r="E345">
            <v>4.4776119402985072E-2</v>
          </cell>
          <cell r="F345">
            <v>0.53731343283582089</v>
          </cell>
          <cell r="G345">
            <v>0</v>
          </cell>
          <cell r="H345">
            <v>5.9701492537313432E-2</v>
          </cell>
          <cell r="I345">
            <v>0.1044776119402985</v>
          </cell>
          <cell r="J345">
            <v>0.2537313432835821</v>
          </cell>
          <cell r="K345">
            <v>0</v>
          </cell>
          <cell r="L345">
            <v>0</v>
          </cell>
          <cell r="M345">
            <v>0</v>
          </cell>
          <cell r="N345">
            <v>1</v>
          </cell>
          <cell r="O345">
            <v>1</v>
          </cell>
          <cell r="P345">
            <v>4.7619047619047623E-3</v>
          </cell>
        </row>
        <row r="346">
          <cell r="A346">
            <v>520</v>
          </cell>
          <cell r="B346">
            <v>0</v>
          </cell>
          <cell r="C346">
            <v>0</v>
          </cell>
          <cell r="D346">
            <v>22</v>
          </cell>
          <cell r="E346">
            <v>6</v>
          </cell>
          <cell r="F346">
            <v>15</v>
          </cell>
          <cell r="G346">
            <v>5</v>
          </cell>
          <cell r="H346">
            <v>6</v>
          </cell>
          <cell r="I346">
            <v>11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65</v>
          </cell>
          <cell r="O346">
            <v>9.2857142857142865</v>
          </cell>
          <cell r="P346">
            <v>1</v>
          </cell>
        </row>
        <row r="347">
          <cell r="A347">
            <v>520</v>
          </cell>
          <cell r="B347">
            <v>0</v>
          </cell>
          <cell r="C347">
            <v>0</v>
          </cell>
          <cell r="D347">
            <v>0.33846153846153848</v>
          </cell>
          <cell r="E347">
            <v>9.2307692307692313E-2</v>
          </cell>
          <cell r="F347">
            <v>0.23076923076923078</v>
          </cell>
          <cell r="G347">
            <v>7.6923076923076927E-2</v>
          </cell>
          <cell r="H347">
            <v>9.2307692307692313E-2</v>
          </cell>
          <cell r="I347">
            <v>0.16923076923076924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1</v>
          </cell>
          <cell r="O347">
            <v>1</v>
          </cell>
          <cell r="P347">
            <v>4.7619047619047623E-3</v>
          </cell>
        </row>
        <row r="348">
          <cell r="A348">
            <v>3640</v>
          </cell>
          <cell r="B348">
            <v>0</v>
          </cell>
          <cell r="C348">
            <v>0</v>
          </cell>
          <cell r="D348">
            <v>16</v>
          </cell>
          <cell r="E348">
            <v>40</v>
          </cell>
          <cell r="F348">
            <v>5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61</v>
          </cell>
          <cell r="O348">
            <v>8.7142857142857135</v>
          </cell>
          <cell r="P348">
            <v>1</v>
          </cell>
        </row>
        <row r="349">
          <cell r="A349">
            <v>3640</v>
          </cell>
          <cell r="B349">
            <v>0</v>
          </cell>
          <cell r="C349">
            <v>0</v>
          </cell>
          <cell r="D349">
            <v>0.26229508196721313</v>
          </cell>
          <cell r="E349">
            <v>0.65573770491803274</v>
          </cell>
          <cell r="F349">
            <v>8.1967213114754092E-2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0.99999999999999989</v>
          </cell>
          <cell r="O349">
            <v>1</v>
          </cell>
          <cell r="P349">
            <v>4.7619047619047615E-3</v>
          </cell>
        </row>
        <row r="350">
          <cell r="A350">
            <v>8822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42</v>
          </cell>
          <cell r="G350">
            <v>0</v>
          </cell>
          <cell r="H350">
            <v>18</v>
          </cell>
          <cell r="I350">
            <v>1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61</v>
          </cell>
          <cell r="O350">
            <v>8.7142857142857135</v>
          </cell>
          <cell r="P350">
            <v>1</v>
          </cell>
        </row>
        <row r="351">
          <cell r="A351">
            <v>8822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0.68852459016393441</v>
          </cell>
          <cell r="G351">
            <v>0</v>
          </cell>
          <cell r="H351">
            <v>0.29508196721311475</v>
          </cell>
          <cell r="I351">
            <v>1.6393442622950821E-2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1</v>
          </cell>
          <cell r="O351">
            <v>1</v>
          </cell>
          <cell r="P351">
            <v>4.7619047619047623E-3</v>
          </cell>
        </row>
        <row r="352">
          <cell r="A352">
            <v>913</v>
          </cell>
          <cell r="B352">
            <v>0</v>
          </cell>
          <cell r="C352">
            <v>0</v>
          </cell>
          <cell r="D352">
            <v>4</v>
          </cell>
          <cell r="E352">
            <v>2</v>
          </cell>
          <cell r="F352">
            <v>12</v>
          </cell>
          <cell r="G352">
            <v>12</v>
          </cell>
          <cell r="H352">
            <v>8</v>
          </cell>
          <cell r="I352">
            <v>11</v>
          </cell>
          <cell r="J352">
            <v>12</v>
          </cell>
          <cell r="K352">
            <v>0</v>
          </cell>
          <cell r="L352">
            <v>0</v>
          </cell>
          <cell r="M352">
            <v>0</v>
          </cell>
          <cell r="N352">
            <v>61</v>
          </cell>
          <cell r="O352">
            <v>8.7142857142857135</v>
          </cell>
          <cell r="P352">
            <v>1</v>
          </cell>
        </row>
        <row r="353">
          <cell r="A353">
            <v>913</v>
          </cell>
          <cell r="B353">
            <v>0</v>
          </cell>
          <cell r="C353">
            <v>0</v>
          </cell>
          <cell r="D353">
            <v>6.5573770491803282E-2</v>
          </cell>
          <cell r="E353">
            <v>3.2786885245901641E-2</v>
          </cell>
          <cell r="F353">
            <v>0.19672131147540983</v>
          </cell>
          <cell r="G353">
            <v>0.19672131147540983</v>
          </cell>
          <cell r="H353">
            <v>0.13114754098360656</v>
          </cell>
          <cell r="I353">
            <v>0.18032786885245902</v>
          </cell>
          <cell r="J353">
            <v>0.19672131147540983</v>
          </cell>
          <cell r="K353">
            <v>0</v>
          </cell>
          <cell r="L353">
            <v>0</v>
          </cell>
          <cell r="M353">
            <v>0</v>
          </cell>
          <cell r="N353">
            <v>1</v>
          </cell>
          <cell r="O353">
            <v>1</v>
          </cell>
          <cell r="P353">
            <v>4.7619047619047623E-3</v>
          </cell>
        </row>
        <row r="354">
          <cell r="A354">
            <v>1435</v>
          </cell>
          <cell r="B354">
            <v>0</v>
          </cell>
          <cell r="C354">
            <v>0</v>
          </cell>
          <cell r="D354">
            <v>6</v>
          </cell>
          <cell r="E354">
            <v>11</v>
          </cell>
          <cell r="F354">
            <v>15</v>
          </cell>
          <cell r="G354">
            <v>7</v>
          </cell>
          <cell r="H354">
            <v>3</v>
          </cell>
          <cell r="I354">
            <v>6</v>
          </cell>
          <cell r="J354">
            <v>13</v>
          </cell>
          <cell r="K354">
            <v>0</v>
          </cell>
          <cell r="L354">
            <v>0</v>
          </cell>
          <cell r="M354">
            <v>0</v>
          </cell>
          <cell r="N354">
            <v>61</v>
          </cell>
          <cell r="O354">
            <v>8.7142857142857135</v>
          </cell>
          <cell r="P354">
            <v>1</v>
          </cell>
        </row>
        <row r="355">
          <cell r="A355">
            <v>1435</v>
          </cell>
          <cell r="B355">
            <v>0</v>
          </cell>
          <cell r="C355">
            <v>0</v>
          </cell>
          <cell r="D355">
            <v>9.8360655737704916E-2</v>
          </cell>
          <cell r="E355">
            <v>0.18032786885245902</v>
          </cell>
          <cell r="F355">
            <v>0.24590163934426229</v>
          </cell>
          <cell r="G355">
            <v>0.11475409836065574</v>
          </cell>
          <cell r="H355">
            <v>4.9180327868852458E-2</v>
          </cell>
          <cell r="I355">
            <v>9.8360655737704916E-2</v>
          </cell>
          <cell r="J355">
            <v>0.21311475409836064</v>
          </cell>
          <cell r="K355">
            <v>0</v>
          </cell>
          <cell r="L355">
            <v>0</v>
          </cell>
          <cell r="M355">
            <v>0</v>
          </cell>
          <cell r="N355">
            <v>0.99999999999999989</v>
          </cell>
          <cell r="O355">
            <v>1</v>
          </cell>
          <cell r="P355">
            <v>4.7619047619047615E-3</v>
          </cell>
        </row>
        <row r="356">
          <cell r="A356">
            <v>4519</v>
          </cell>
          <cell r="B356">
            <v>0</v>
          </cell>
          <cell r="C356">
            <v>0</v>
          </cell>
          <cell r="D356">
            <v>0</v>
          </cell>
          <cell r="E356">
            <v>22</v>
          </cell>
          <cell r="F356">
            <v>13</v>
          </cell>
          <cell r="G356">
            <v>9</v>
          </cell>
          <cell r="H356">
            <v>3</v>
          </cell>
          <cell r="I356">
            <v>7</v>
          </cell>
          <cell r="J356">
            <v>4</v>
          </cell>
          <cell r="K356">
            <v>0</v>
          </cell>
          <cell r="L356">
            <v>0</v>
          </cell>
          <cell r="M356">
            <v>0</v>
          </cell>
          <cell r="N356">
            <v>58</v>
          </cell>
          <cell r="O356">
            <v>8.2857142857142865</v>
          </cell>
          <cell r="P356">
            <v>1</v>
          </cell>
        </row>
        <row r="357">
          <cell r="A357">
            <v>4519</v>
          </cell>
          <cell r="B357">
            <v>0</v>
          </cell>
          <cell r="C357">
            <v>0</v>
          </cell>
          <cell r="D357">
            <v>0</v>
          </cell>
          <cell r="E357">
            <v>0.37931034482758619</v>
          </cell>
          <cell r="F357">
            <v>0.22413793103448276</v>
          </cell>
          <cell r="G357">
            <v>0.15517241379310345</v>
          </cell>
          <cell r="H357">
            <v>5.1724137931034482E-2</v>
          </cell>
          <cell r="I357">
            <v>0.1206896551724138</v>
          </cell>
          <cell r="J357">
            <v>6.8965517241379309E-2</v>
          </cell>
          <cell r="K357">
            <v>0</v>
          </cell>
          <cell r="L357">
            <v>0</v>
          </cell>
          <cell r="M357">
            <v>0</v>
          </cell>
          <cell r="N357">
            <v>1</v>
          </cell>
          <cell r="O357">
            <v>1</v>
          </cell>
          <cell r="P357">
            <v>4.7619047619047623E-3</v>
          </cell>
        </row>
        <row r="358">
          <cell r="A358">
            <v>2270</v>
          </cell>
          <cell r="B358">
            <v>0</v>
          </cell>
          <cell r="C358">
            <v>0</v>
          </cell>
          <cell r="D358">
            <v>21</v>
          </cell>
          <cell r="E358">
            <v>29</v>
          </cell>
          <cell r="F358">
            <v>0</v>
          </cell>
          <cell r="G358">
            <v>1</v>
          </cell>
          <cell r="H358">
            <v>6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57</v>
          </cell>
          <cell r="O358">
            <v>8.1428571428571423</v>
          </cell>
          <cell r="P358">
            <v>1</v>
          </cell>
        </row>
        <row r="359">
          <cell r="A359">
            <v>2270</v>
          </cell>
          <cell r="B359">
            <v>0</v>
          </cell>
          <cell r="C359">
            <v>0</v>
          </cell>
          <cell r="D359">
            <v>0.36842105263157893</v>
          </cell>
          <cell r="E359">
            <v>0.50877192982456143</v>
          </cell>
          <cell r="F359">
            <v>0</v>
          </cell>
          <cell r="G359">
            <v>1.7543859649122806E-2</v>
          </cell>
          <cell r="H359">
            <v>0.10526315789473684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1</v>
          </cell>
          <cell r="O359">
            <v>1</v>
          </cell>
          <cell r="P359">
            <v>4.7619047619047623E-3</v>
          </cell>
        </row>
        <row r="360">
          <cell r="A360">
            <v>918</v>
          </cell>
          <cell r="B360">
            <v>0</v>
          </cell>
          <cell r="C360">
            <v>0</v>
          </cell>
          <cell r="D360">
            <v>2</v>
          </cell>
          <cell r="E360">
            <v>8</v>
          </cell>
          <cell r="F360">
            <v>15</v>
          </cell>
          <cell r="G360">
            <v>10</v>
          </cell>
          <cell r="H360">
            <v>10</v>
          </cell>
          <cell r="I360">
            <v>3</v>
          </cell>
          <cell r="J360">
            <v>8</v>
          </cell>
          <cell r="K360">
            <v>0</v>
          </cell>
          <cell r="L360">
            <v>0</v>
          </cell>
          <cell r="M360">
            <v>0</v>
          </cell>
          <cell r="N360">
            <v>56</v>
          </cell>
          <cell r="O360">
            <v>8</v>
          </cell>
          <cell r="P360">
            <v>1</v>
          </cell>
        </row>
        <row r="361">
          <cell r="A361">
            <v>918</v>
          </cell>
          <cell r="B361">
            <v>0</v>
          </cell>
          <cell r="C361">
            <v>0</v>
          </cell>
          <cell r="D361">
            <v>3.5714285714285712E-2</v>
          </cell>
          <cell r="E361">
            <v>0.14285714285714285</v>
          </cell>
          <cell r="F361">
            <v>0.26785714285714285</v>
          </cell>
          <cell r="G361">
            <v>0.17857142857142858</v>
          </cell>
          <cell r="H361">
            <v>0.17857142857142858</v>
          </cell>
          <cell r="I361">
            <v>5.3571428571428568E-2</v>
          </cell>
          <cell r="J361">
            <v>0.14285714285714285</v>
          </cell>
          <cell r="K361">
            <v>0</v>
          </cell>
          <cell r="L361">
            <v>0</v>
          </cell>
          <cell r="M361">
            <v>0</v>
          </cell>
          <cell r="N361">
            <v>1</v>
          </cell>
          <cell r="O361">
            <v>1</v>
          </cell>
          <cell r="P361">
            <v>4.7619047619047623E-3</v>
          </cell>
        </row>
        <row r="362">
          <cell r="A362">
            <v>1335</v>
          </cell>
          <cell r="B362">
            <v>0</v>
          </cell>
          <cell r="C362">
            <v>0</v>
          </cell>
          <cell r="D362">
            <v>7</v>
          </cell>
          <cell r="E362">
            <v>10</v>
          </cell>
          <cell r="F362">
            <v>5</v>
          </cell>
          <cell r="G362">
            <v>15</v>
          </cell>
          <cell r="H362">
            <v>3</v>
          </cell>
          <cell r="I362">
            <v>5</v>
          </cell>
          <cell r="J362">
            <v>10</v>
          </cell>
          <cell r="K362">
            <v>0</v>
          </cell>
          <cell r="L362">
            <v>0</v>
          </cell>
          <cell r="M362">
            <v>0</v>
          </cell>
          <cell r="N362">
            <v>55</v>
          </cell>
          <cell r="O362">
            <v>7.8571428571428568</v>
          </cell>
          <cell r="P362">
            <v>1</v>
          </cell>
        </row>
        <row r="363">
          <cell r="A363">
            <v>1335</v>
          </cell>
          <cell r="B363">
            <v>0</v>
          </cell>
          <cell r="C363">
            <v>0</v>
          </cell>
          <cell r="D363">
            <v>0.12727272727272726</v>
          </cell>
          <cell r="E363">
            <v>0.18181818181818182</v>
          </cell>
          <cell r="F363">
            <v>9.0909090909090912E-2</v>
          </cell>
          <cell r="G363">
            <v>0.27272727272727271</v>
          </cell>
          <cell r="H363">
            <v>5.4545454545454543E-2</v>
          </cell>
          <cell r="I363">
            <v>9.0909090909090912E-2</v>
          </cell>
          <cell r="J363">
            <v>0.18181818181818182</v>
          </cell>
          <cell r="K363">
            <v>0</v>
          </cell>
          <cell r="L363">
            <v>0</v>
          </cell>
          <cell r="M363">
            <v>0</v>
          </cell>
          <cell r="N363">
            <v>1</v>
          </cell>
          <cell r="O363">
            <v>1</v>
          </cell>
          <cell r="P363">
            <v>4.7619047619047623E-3</v>
          </cell>
        </row>
        <row r="364">
          <cell r="A364">
            <v>7087</v>
          </cell>
          <cell r="B364">
            <v>0</v>
          </cell>
          <cell r="C364">
            <v>0</v>
          </cell>
          <cell r="D364">
            <v>4</v>
          </cell>
          <cell r="E364">
            <v>9</v>
          </cell>
          <cell r="F364">
            <v>6</v>
          </cell>
          <cell r="G364">
            <v>7</v>
          </cell>
          <cell r="H364">
            <v>10</v>
          </cell>
          <cell r="I364">
            <v>14</v>
          </cell>
          <cell r="J364">
            <v>4</v>
          </cell>
          <cell r="K364">
            <v>0</v>
          </cell>
          <cell r="L364">
            <v>0</v>
          </cell>
          <cell r="M364">
            <v>0</v>
          </cell>
          <cell r="N364">
            <v>54</v>
          </cell>
          <cell r="O364">
            <v>7.7142857142857144</v>
          </cell>
          <cell r="P364">
            <v>1</v>
          </cell>
        </row>
        <row r="365">
          <cell r="A365">
            <v>7087</v>
          </cell>
          <cell r="B365">
            <v>0</v>
          </cell>
          <cell r="C365">
            <v>0</v>
          </cell>
          <cell r="D365">
            <v>7.407407407407407E-2</v>
          </cell>
          <cell r="E365">
            <v>0.16666666666666666</v>
          </cell>
          <cell r="F365">
            <v>0.1111111111111111</v>
          </cell>
          <cell r="G365">
            <v>0.12962962962962962</v>
          </cell>
          <cell r="H365">
            <v>0.18518518518518517</v>
          </cell>
          <cell r="I365">
            <v>0.25925925925925924</v>
          </cell>
          <cell r="J365">
            <v>7.407407407407407E-2</v>
          </cell>
          <cell r="K365">
            <v>0</v>
          </cell>
          <cell r="L365">
            <v>0</v>
          </cell>
          <cell r="M365">
            <v>0</v>
          </cell>
          <cell r="N365">
            <v>1</v>
          </cell>
          <cell r="O365">
            <v>1</v>
          </cell>
          <cell r="P365">
            <v>4.7619047619047623E-3</v>
          </cell>
        </row>
        <row r="366">
          <cell r="A366">
            <v>4377</v>
          </cell>
          <cell r="B366">
            <v>0</v>
          </cell>
          <cell r="C366">
            <v>0</v>
          </cell>
          <cell r="D366">
            <v>0</v>
          </cell>
          <cell r="E366">
            <v>13</v>
          </cell>
          <cell r="F366">
            <v>30</v>
          </cell>
          <cell r="G366">
            <v>0</v>
          </cell>
          <cell r="H366">
            <v>11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54</v>
          </cell>
          <cell r="O366">
            <v>7.7142857142857144</v>
          </cell>
          <cell r="P366">
            <v>1</v>
          </cell>
        </row>
        <row r="367">
          <cell r="A367">
            <v>4377</v>
          </cell>
          <cell r="B367">
            <v>0</v>
          </cell>
          <cell r="C367">
            <v>0</v>
          </cell>
          <cell r="D367">
            <v>0</v>
          </cell>
          <cell r="E367">
            <v>0.24074074074074073</v>
          </cell>
          <cell r="F367">
            <v>0.55555555555555558</v>
          </cell>
          <cell r="G367">
            <v>0</v>
          </cell>
          <cell r="H367">
            <v>0.20370370370370369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1</v>
          </cell>
          <cell r="O367">
            <v>1</v>
          </cell>
          <cell r="P367">
            <v>4.7619047619047623E-3</v>
          </cell>
        </row>
        <row r="368">
          <cell r="A368">
            <v>9526</v>
          </cell>
          <cell r="B368">
            <v>0</v>
          </cell>
          <cell r="C368">
            <v>0</v>
          </cell>
          <cell r="D368">
            <v>0</v>
          </cell>
          <cell r="E368">
            <v>3</v>
          </cell>
          <cell r="F368">
            <v>0</v>
          </cell>
          <cell r="G368">
            <v>15</v>
          </cell>
          <cell r="H368">
            <v>10</v>
          </cell>
          <cell r="I368">
            <v>0</v>
          </cell>
          <cell r="J368">
            <v>25</v>
          </cell>
          <cell r="K368">
            <v>0</v>
          </cell>
          <cell r="L368">
            <v>0</v>
          </cell>
          <cell r="M368">
            <v>0</v>
          </cell>
          <cell r="N368">
            <v>53</v>
          </cell>
          <cell r="O368">
            <v>7.5714285714285712</v>
          </cell>
          <cell r="P368">
            <v>1</v>
          </cell>
        </row>
        <row r="369">
          <cell r="A369">
            <v>9526</v>
          </cell>
          <cell r="B369">
            <v>0</v>
          </cell>
          <cell r="C369">
            <v>0</v>
          </cell>
          <cell r="D369">
            <v>0</v>
          </cell>
          <cell r="E369">
            <v>5.6603773584905662E-2</v>
          </cell>
          <cell r="F369">
            <v>0</v>
          </cell>
          <cell r="G369">
            <v>0.28301886792452829</v>
          </cell>
          <cell r="H369">
            <v>0.18867924528301888</v>
          </cell>
          <cell r="I369">
            <v>0</v>
          </cell>
          <cell r="J369">
            <v>0.47169811320754718</v>
          </cell>
          <cell r="K369">
            <v>0</v>
          </cell>
          <cell r="L369">
            <v>0</v>
          </cell>
          <cell r="M369">
            <v>0</v>
          </cell>
          <cell r="N369">
            <v>1</v>
          </cell>
          <cell r="O369">
            <v>1</v>
          </cell>
          <cell r="P369">
            <v>4.7619047619047623E-3</v>
          </cell>
        </row>
        <row r="370">
          <cell r="A370">
            <v>7079</v>
          </cell>
          <cell r="B370">
            <v>0</v>
          </cell>
          <cell r="C370">
            <v>0</v>
          </cell>
          <cell r="D370">
            <v>0</v>
          </cell>
          <cell r="E370">
            <v>20</v>
          </cell>
          <cell r="F370">
            <v>0</v>
          </cell>
          <cell r="G370">
            <v>2</v>
          </cell>
          <cell r="H370">
            <v>11</v>
          </cell>
          <cell r="I370">
            <v>20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53</v>
          </cell>
          <cell r="O370">
            <v>7.5714285714285712</v>
          </cell>
          <cell r="P370">
            <v>1</v>
          </cell>
        </row>
        <row r="371">
          <cell r="A371">
            <v>7079</v>
          </cell>
          <cell r="B371">
            <v>0</v>
          </cell>
          <cell r="C371">
            <v>0</v>
          </cell>
          <cell r="D371">
            <v>0</v>
          </cell>
          <cell r="E371">
            <v>0.37735849056603776</v>
          </cell>
          <cell r="F371">
            <v>0</v>
          </cell>
          <cell r="G371">
            <v>3.7735849056603772E-2</v>
          </cell>
          <cell r="H371">
            <v>0.20754716981132076</v>
          </cell>
          <cell r="I371">
            <v>0.37735849056603776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1</v>
          </cell>
          <cell r="O371">
            <v>1</v>
          </cell>
          <cell r="P371">
            <v>4.7619047619047623E-3</v>
          </cell>
        </row>
        <row r="372">
          <cell r="A372">
            <v>177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2</v>
          </cell>
          <cell r="G372">
            <v>6</v>
          </cell>
          <cell r="H372">
            <v>8</v>
          </cell>
          <cell r="I372">
            <v>35</v>
          </cell>
          <cell r="J372">
            <v>2</v>
          </cell>
          <cell r="K372">
            <v>0</v>
          </cell>
          <cell r="L372">
            <v>0</v>
          </cell>
          <cell r="M372">
            <v>0</v>
          </cell>
          <cell r="N372">
            <v>53</v>
          </cell>
          <cell r="O372">
            <v>7.5714285714285712</v>
          </cell>
          <cell r="P372">
            <v>1</v>
          </cell>
        </row>
        <row r="373">
          <cell r="A373">
            <v>177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3.7735849056603772E-2</v>
          </cell>
          <cell r="G373">
            <v>0.11320754716981132</v>
          </cell>
          <cell r="H373">
            <v>0.15094339622641509</v>
          </cell>
          <cell r="I373">
            <v>0.660377358490566</v>
          </cell>
          <cell r="J373">
            <v>3.7735849056603772E-2</v>
          </cell>
          <cell r="K373">
            <v>0</v>
          </cell>
          <cell r="L373">
            <v>0</v>
          </cell>
          <cell r="M373">
            <v>0</v>
          </cell>
          <cell r="N373">
            <v>1</v>
          </cell>
          <cell r="O373">
            <v>1</v>
          </cell>
          <cell r="P373">
            <v>4.7619047619047623E-3</v>
          </cell>
        </row>
        <row r="374">
          <cell r="A374">
            <v>155</v>
          </cell>
          <cell r="B374">
            <v>0</v>
          </cell>
          <cell r="C374">
            <v>0</v>
          </cell>
          <cell r="D374">
            <v>7</v>
          </cell>
          <cell r="E374">
            <v>4</v>
          </cell>
          <cell r="F374">
            <v>2</v>
          </cell>
          <cell r="G374">
            <v>10</v>
          </cell>
          <cell r="H374">
            <v>10</v>
          </cell>
          <cell r="I374">
            <v>4</v>
          </cell>
          <cell r="J374">
            <v>15</v>
          </cell>
          <cell r="K374">
            <v>0</v>
          </cell>
          <cell r="L374">
            <v>0</v>
          </cell>
          <cell r="M374">
            <v>0</v>
          </cell>
          <cell r="N374">
            <v>52</v>
          </cell>
          <cell r="O374">
            <v>7.4285714285714288</v>
          </cell>
          <cell r="P374">
            <v>1</v>
          </cell>
        </row>
        <row r="375">
          <cell r="A375">
            <v>155</v>
          </cell>
          <cell r="B375">
            <v>0</v>
          </cell>
          <cell r="C375">
            <v>0</v>
          </cell>
          <cell r="D375">
            <v>0.13461538461538461</v>
          </cell>
          <cell r="E375">
            <v>7.6923076923076927E-2</v>
          </cell>
          <cell r="F375">
            <v>3.8461538461538464E-2</v>
          </cell>
          <cell r="G375">
            <v>0.19230769230769232</v>
          </cell>
          <cell r="H375">
            <v>0.19230769230769232</v>
          </cell>
          <cell r="I375">
            <v>7.6923076923076927E-2</v>
          </cell>
          <cell r="J375">
            <v>0.28846153846153844</v>
          </cell>
          <cell r="K375">
            <v>0</v>
          </cell>
          <cell r="L375">
            <v>0</v>
          </cell>
          <cell r="M375">
            <v>0</v>
          </cell>
          <cell r="N375">
            <v>0.99999999999999989</v>
          </cell>
          <cell r="O375">
            <v>1</v>
          </cell>
          <cell r="P375">
            <v>4.7619047619047615E-3</v>
          </cell>
        </row>
        <row r="376">
          <cell r="A376">
            <v>911</v>
          </cell>
          <cell r="B376">
            <v>0</v>
          </cell>
          <cell r="C376">
            <v>0</v>
          </cell>
          <cell r="D376">
            <v>37</v>
          </cell>
          <cell r="E376">
            <v>1</v>
          </cell>
          <cell r="F376">
            <v>1</v>
          </cell>
          <cell r="G376">
            <v>7</v>
          </cell>
          <cell r="H376">
            <v>1</v>
          </cell>
          <cell r="I376">
            <v>2</v>
          </cell>
          <cell r="J376">
            <v>2</v>
          </cell>
          <cell r="K376">
            <v>0</v>
          </cell>
          <cell r="L376">
            <v>0</v>
          </cell>
          <cell r="M376">
            <v>0</v>
          </cell>
          <cell r="N376">
            <v>51</v>
          </cell>
          <cell r="O376">
            <v>7.2857142857142856</v>
          </cell>
          <cell r="P376">
            <v>1</v>
          </cell>
        </row>
        <row r="377">
          <cell r="A377">
            <v>911</v>
          </cell>
          <cell r="B377">
            <v>0</v>
          </cell>
          <cell r="C377">
            <v>0</v>
          </cell>
          <cell r="D377">
            <v>0.72549019607843135</v>
          </cell>
          <cell r="E377">
            <v>1.9607843137254902E-2</v>
          </cell>
          <cell r="F377">
            <v>1.9607843137254902E-2</v>
          </cell>
          <cell r="G377">
            <v>0.13725490196078433</v>
          </cell>
          <cell r="H377">
            <v>1.9607843137254902E-2</v>
          </cell>
          <cell r="I377">
            <v>3.9215686274509803E-2</v>
          </cell>
          <cell r="J377">
            <v>3.9215686274509803E-2</v>
          </cell>
          <cell r="K377">
            <v>0</v>
          </cell>
          <cell r="L377">
            <v>0</v>
          </cell>
          <cell r="M377">
            <v>0</v>
          </cell>
          <cell r="N377">
            <v>1.0000000000000002</v>
          </cell>
          <cell r="O377">
            <v>1</v>
          </cell>
          <cell r="P377">
            <v>4.7619047619047632E-3</v>
          </cell>
        </row>
        <row r="378">
          <cell r="A378">
            <v>10034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50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50</v>
          </cell>
          <cell r="O378">
            <v>7.1428571428571432</v>
          </cell>
          <cell r="P378">
            <v>1</v>
          </cell>
        </row>
        <row r="379">
          <cell r="A379">
            <v>10034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1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1</v>
          </cell>
          <cell r="O379">
            <v>1</v>
          </cell>
          <cell r="P379">
            <v>4.7619047619047623E-3</v>
          </cell>
        </row>
        <row r="380">
          <cell r="A380">
            <v>10155</v>
          </cell>
          <cell r="B380">
            <v>0</v>
          </cell>
          <cell r="C380">
            <v>0</v>
          </cell>
          <cell r="D380">
            <v>30</v>
          </cell>
          <cell r="E380">
            <v>0</v>
          </cell>
          <cell r="F380">
            <v>20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50</v>
          </cell>
          <cell r="O380">
            <v>7.1428571428571432</v>
          </cell>
          <cell r="P380">
            <v>1</v>
          </cell>
        </row>
        <row r="381">
          <cell r="A381">
            <v>10155</v>
          </cell>
          <cell r="B381">
            <v>0</v>
          </cell>
          <cell r="C381">
            <v>0</v>
          </cell>
          <cell r="D381">
            <v>0.6</v>
          </cell>
          <cell r="E381">
            <v>0</v>
          </cell>
          <cell r="F381">
            <v>0.4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1</v>
          </cell>
          <cell r="O381">
            <v>1</v>
          </cell>
          <cell r="P381">
            <v>4.7619047619047623E-3</v>
          </cell>
        </row>
        <row r="382">
          <cell r="A382">
            <v>1598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50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50</v>
          </cell>
          <cell r="O382">
            <v>7.1428571428571432</v>
          </cell>
          <cell r="P382">
            <v>1</v>
          </cell>
        </row>
        <row r="383">
          <cell r="A383">
            <v>1598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1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1</v>
          </cell>
          <cell r="O383">
            <v>1</v>
          </cell>
          <cell r="P383">
            <v>4.7619047619047623E-3</v>
          </cell>
        </row>
        <row r="384">
          <cell r="A384">
            <v>1602</v>
          </cell>
          <cell r="B384">
            <v>0</v>
          </cell>
          <cell r="C384">
            <v>0</v>
          </cell>
          <cell r="D384">
            <v>0</v>
          </cell>
          <cell r="E384">
            <v>50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50</v>
          </cell>
          <cell r="O384">
            <v>7.1428571428571432</v>
          </cell>
          <cell r="P384">
            <v>1</v>
          </cell>
        </row>
        <row r="385">
          <cell r="A385">
            <v>1602</v>
          </cell>
          <cell r="B385">
            <v>0</v>
          </cell>
          <cell r="C385">
            <v>0</v>
          </cell>
          <cell r="D385">
            <v>0</v>
          </cell>
          <cell r="E385">
            <v>1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1</v>
          </cell>
          <cell r="O385">
            <v>1</v>
          </cell>
          <cell r="P385">
            <v>4.7619047619047623E-3</v>
          </cell>
        </row>
        <row r="386">
          <cell r="A386">
            <v>929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50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50</v>
          </cell>
          <cell r="O386">
            <v>7.1428571428571432</v>
          </cell>
          <cell r="P386">
            <v>1</v>
          </cell>
        </row>
        <row r="387">
          <cell r="A387">
            <v>929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1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1</v>
          </cell>
          <cell r="O387">
            <v>1</v>
          </cell>
          <cell r="P387">
            <v>4.7619047619047623E-3</v>
          </cell>
        </row>
        <row r="388">
          <cell r="A388">
            <v>1577</v>
          </cell>
          <cell r="B388">
            <v>0</v>
          </cell>
          <cell r="C388">
            <v>0</v>
          </cell>
          <cell r="D388">
            <v>20</v>
          </cell>
          <cell r="E388">
            <v>30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50</v>
          </cell>
          <cell r="O388">
            <v>7.1428571428571432</v>
          </cell>
          <cell r="P388">
            <v>1</v>
          </cell>
        </row>
        <row r="389">
          <cell r="A389">
            <v>1577</v>
          </cell>
          <cell r="B389">
            <v>0</v>
          </cell>
          <cell r="C389">
            <v>0</v>
          </cell>
          <cell r="D389">
            <v>0.4</v>
          </cell>
          <cell r="E389">
            <v>0.6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1</v>
          </cell>
          <cell r="O389">
            <v>1</v>
          </cell>
          <cell r="P389">
            <v>4.7619047619047623E-3</v>
          </cell>
        </row>
        <row r="390">
          <cell r="A390">
            <v>473</v>
          </cell>
          <cell r="B390">
            <v>0</v>
          </cell>
          <cell r="C390">
            <v>0</v>
          </cell>
          <cell r="D390">
            <v>0</v>
          </cell>
          <cell r="E390">
            <v>50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50</v>
          </cell>
          <cell r="O390">
            <v>7.1428571428571432</v>
          </cell>
          <cell r="P390">
            <v>1</v>
          </cell>
        </row>
        <row r="391">
          <cell r="A391">
            <v>473</v>
          </cell>
          <cell r="B391">
            <v>0</v>
          </cell>
          <cell r="C391">
            <v>0</v>
          </cell>
          <cell r="D391">
            <v>0</v>
          </cell>
          <cell r="E391">
            <v>1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1</v>
          </cell>
          <cell r="O391">
            <v>1</v>
          </cell>
          <cell r="P391">
            <v>4.7619047619047623E-3</v>
          </cell>
        </row>
        <row r="392">
          <cell r="A392">
            <v>930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50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50</v>
          </cell>
          <cell r="O392">
            <v>7.1428571428571432</v>
          </cell>
          <cell r="P392">
            <v>1</v>
          </cell>
        </row>
        <row r="393">
          <cell r="A393">
            <v>930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1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1</v>
          </cell>
          <cell r="O393">
            <v>1</v>
          </cell>
          <cell r="P393">
            <v>4.7619047619047623E-3</v>
          </cell>
        </row>
        <row r="394">
          <cell r="A394">
            <v>1601</v>
          </cell>
          <cell r="B394">
            <v>0</v>
          </cell>
          <cell r="C394">
            <v>0</v>
          </cell>
          <cell r="D394">
            <v>0</v>
          </cell>
          <cell r="E394">
            <v>50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50</v>
          </cell>
          <cell r="O394">
            <v>7.1428571428571432</v>
          </cell>
          <cell r="P394">
            <v>1</v>
          </cell>
        </row>
        <row r="395">
          <cell r="A395">
            <v>1601</v>
          </cell>
          <cell r="B395">
            <v>0</v>
          </cell>
          <cell r="C395">
            <v>0</v>
          </cell>
          <cell r="D395">
            <v>0</v>
          </cell>
          <cell r="E395">
            <v>1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1</v>
          </cell>
          <cell r="O395">
            <v>1</v>
          </cell>
          <cell r="P395">
            <v>4.7619047619047623E-3</v>
          </cell>
        </row>
        <row r="396">
          <cell r="A396">
            <v>1589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50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50</v>
          </cell>
          <cell r="O396">
            <v>7.1428571428571432</v>
          </cell>
          <cell r="P396">
            <v>1</v>
          </cell>
        </row>
        <row r="397">
          <cell r="A397">
            <v>1589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1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1</v>
          </cell>
          <cell r="O397">
            <v>1</v>
          </cell>
          <cell r="P397">
            <v>4.7619047619047623E-3</v>
          </cell>
        </row>
        <row r="398">
          <cell r="A398">
            <v>151</v>
          </cell>
          <cell r="B398">
            <v>0</v>
          </cell>
          <cell r="C398">
            <v>0</v>
          </cell>
          <cell r="D398">
            <v>10</v>
          </cell>
          <cell r="E398">
            <v>0</v>
          </cell>
          <cell r="F398">
            <v>7</v>
          </cell>
          <cell r="G398">
            <v>6</v>
          </cell>
          <cell r="H398">
            <v>6</v>
          </cell>
          <cell r="I398">
            <v>9</v>
          </cell>
          <cell r="J398">
            <v>9</v>
          </cell>
          <cell r="K398">
            <v>0</v>
          </cell>
          <cell r="L398">
            <v>0</v>
          </cell>
          <cell r="M398">
            <v>0</v>
          </cell>
          <cell r="N398">
            <v>47</v>
          </cell>
          <cell r="O398">
            <v>6.7142857142857144</v>
          </cell>
          <cell r="P398">
            <v>1</v>
          </cell>
        </row>
        <row r="399">
          <cell r="A399">
            <v>151</v>
          </cell>
          <cell r="B399">
            <v>0</v>
          </cell>
          <cell r="C399">
            <v>0</v>
          </cell>
          <cell r="D399">
            <v>0.21276595744680851</v>
          </cell>
          <cell r="E399">
            <v>0</v>
          </cell>
          <cell r="F399">
            <v>0.14893617021276595</v>
          </cell>
          <cell r="G399">
            <v>0.1276595744680851</v>
          </cell>
          <cell r="H399">
            <v>0.1276595744680851</v>
          </cell>
          <cell r="I399">
            <v>0.19148936170212766</v>
          </cell>
          <cell r="J399">
            <v>0.19148936170212766</v>
          </cell>
          <cell r="K399">
            <v>0</v>
          </cell>
          <cell r="L399">
            <v>0</v>
          </cell>
          <cell r="M399">
            <v>0</v>
          </cell>
          <cell r="N399">
            <v>0.99999999999999978</v>
          </cell>
          <cell r="O399">
            <v>1</v>
          </cell>
          <cell r="P399">
            <v>4.7619047619047606E-3</v>
          </cell>
        </row>
        <row r="400">
          <cell r="A400">
            <v>4864</v>
          </cell>
          <cell r="B400">
            <v>0</v>
          </cell>
          <cell r="C400">
            <v>0</v>
          </cell>
          <cell r="D400">
            <v>2</v>
          </cell>
          <cell r="E400">
            <v>14</v>
          </cell>
          <cell r="F400">
            <v>7</v>
          </cell>
          <cell r="G400">
            <v>7</v>
          </cell>
          <cell r="H400">
            <v>5</v>
          </cell>
          <cell r="I400">
            <v>5</v>
          </cell>
          <cell r="J400">
            <v>6</v>
          </cell>
          <cell r="K400">
            <v>0</v>
          </cell>
          <cell r="L400">
            <v>0</v>
          </cell>
          <cell r="M400">
            <v>0</v>
          </cell>
          <cell r="N400">
            <v>46</v>
          </cell>
          <cell r="O400">
            <v>6.5714285714285712</v>
          </cell>
          <cell r="P400">
            <v>1</v>
          </cell>
        </row>
        <row r="401">
          <cell r="A401">
            <v>4864</v>
          </cell>
          <cell r="B401">
            <v>0</v>
          </cell>
          <cell r="C401">
            <v>0</v>
          </cell>
          <cell r="D401">
            <v>4.3478260869565216E-2</v>
          </cell>
          <cell r="E401">
            <v>0.30434782608695654</v>
          </cell>
          <cell r="F401">
            <v>0.15217391304347827</v>
          </cell>
          <cell r="G401">
            <v>0.15217391304347827</v>
          </cell>
          <cell r="H401">
            <v>0.10869565217391304</v>
          </cell>
          <cell r="I401">
            <v>0.10869565217391304</v>
          </cell>
          <cell r="J401">
            <v>0.13043478260869565</v>
          </cell>
          <cell r="K401">
            <v>0</v>
          </cell>
          <cell r="L401">
            <v>0</v>
          </cell>
          <cell r="M401">
            <v>0</v>
          </cell>
          <cell r="N401">
            <v>1</v>
          </cell>
          <cell r="O401">
            <v>1</v>
          </cell>
          <cell r="P401">
            <v>4.7619047619047623E-3</v>
          </cell>
        </row>
        <row r="402">
          <cell r="A402">
            <v>537</v>
          </cell>
          <cell r="B402">
            <v>0</v>
          </cell>
          <cell r="C402">
            <v>0</v>
          </cell>
          <cell r="D402">
            <v>3</v>
          </cell>
          <cell r="E402">
            <v>8</v>
          </cell>
          <cell r="F402">
            <v>5</v>
          </cell>
          <cell r="G402">
            <v>6</v>
          </cell>
          <cell r="H402">
            <v>9</v>
          </cell>
          <cell r="I402">
            <v>6</v>
          </cell>
          <cell r="J402">
            <v>9</v>
          </cell>
          <cell r="K402">
            <v>0</v>
          </cell>
          <cell r="L402">
            <v>0</v>
          </cell>
          <cell r="M402">
            <v>0</v>
          </cell>
          <cell r="N402">
            <v>46</v>
          </cell>
          <cell r="O402">
            <v>6.5714285714285712</v>
          </cell>
          <cell r="P402">
            <v>1</v>
          </cell>
        </row>
        <row r="403">
          <cell r="A403">
            <v>537</v>
          </cell>
          <cell r="B403">
            <v>0</v>
          </cell>
          <cell r="C403">
            <v>0</v>
          </cell>
          <cell r="D403">
            <v>6.5217391304347824E-2</v>
          </cell>
          <cell r="E403">
            <v>0.17391304347826086</v>
          </cell>
          <cell r="F403">
            <v>0.10869565217391304</v>
          </cell>
          <cell r="G403">
            <v>0.13043478260869565</v>
          </cell>
          <cell r="H403">
            <v>0.19565217391304349</v>
          </cell>
          <cell r="I403">
            <v>0.13043478260869565</v>
          </cell>
          <cell r="J403">
            <v>0.19565217391304349</v>
          </cell>
          <cell r="K403">
            <v>0</v>
          </cell>
          <cell r="L403">
            <v>0</v>
          </cell>
          <cell r="M403">
            <v>0</v>
          </cell>
          <cell r="N403">
            <v>1</v>
          </cell>
          <cell r="O403">
            <v>1</v>
          </cell>
          <cell r="P403">
            <v>4.7619047619047623E-3</v>
          </cell>
        </row>
        <row r="404">
          <cell r="A404">
            <v>7931</v>
          </cell>
          <cell r="B404">
            <v>0</v>
          </cell>
          <cell r="C404">
            <v>0</v>
          </cell>
          <cell r="D404">
            <v>0</v>
          </cell>
          <cell r="E404">
            <v>5</v>
          </cell>
          <cell r="F404">
            <v>10</v>
          </cell>
          <cell r="G404">
            <v>10</v>
          </cell>
          <cell r="H404">
            <v>10</v>
          </cell>
          <cell r="I404">
            <v>10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45</v>
          </cell>
          <cell r="O404">
            <v>6.4285714285714288</v>
          </cell>
          <cell r="P404">
            <v>1</v>
          </cell>
        </row>
        <row r="405">
          <cell r="A405">
            <v>7931</v>
          </cell>
          <cell r="B405">
            <v>0</v>
          </cell>
          <cell r="C405">
            <v>0</v>
          </cell>
          <cell r="D405">
            <v>0</v>
          </cell>
          <cell r="E405">
            <v>0.1111111111111111</v>
          </cell>
          <cell r="F405">
            <v>0.22222222222222221</v>
          </cell>
          <cell r="G405">
            <v>0.22222222222222221</v>
          </cell>
          <cell r="H405">
            <v>0.22222222222222221</v>
          </cell>
          <cell r="I405">
            <v>0.22222222222222221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1</v>
          </cell>
          <cell r="O405">
            <v>1</v>
          </cell>
          <cell r="P405">
            <v>4.7619047619047623E-3</v>
          </cell>
        </row>
        <row r="406">
          <cell r="A406">
            <v>4277</v>
          </cell>
          <cell r="B406">
            <v>0</v>
          </cell>
          <cell r="C406">
            <v>0</v>
          </cell>
          <cell r="D406">
            <v>4</v>
          </cell>
          <cell r="E406">
            <v>9</v>
          </cell>
          <cell r="F406">
            <v>6</v>
          </cell>
          <cell r="G406">
            <v>12</v>
          </cell>
          <cell r="H406">
            <v>8</v>
          </cell>
          <cell r="I406">
            <v>0</v>
          </cell>
          <cell r="J406">
            <v>5</v>
          </cell>
          <cell r="K406">
            <v>0</v>
          </cell>
          <cell r="L406">
            <v>0</v>
          </cell>
          <cell r="M406">
            <v>0</v>
          </cell>
          <cell r="N406">
            <v>44</v>
          </cell>
          <cell r="O406">
            <v>6.2857142857142856</v>
          </cell>
          <cell r="P406">
            <v>1</v>
          </cell>
        </row>
        <row r="407">
          <cell r="A407">
            <v>4277</v>
          </cell>
          <cell r="B407">
            <v>0</v>
          </cell>
          <cell r="C407">
            <v>0</v>
          </cell>
          <cell r="D407">
            <v>9.0909090909090912E-2</v>
          </cell>
          <cell r="E407">
            <v>0.20454545454545456</v>
          </cell>
          <cell r="F407">
            <v>0.13636363636363635</v>
          </cell>
          <cell r="G407">
            <v>0.27272727272727271</v>
          </cell>
          <cell r="H407">
            <v>0.18181818181818182</v>
          </cell>
          <cell r="I407">
            <v>0</v>
          </cell>
          <cell r="J407">
            <v>0.11363636363636363</v>
          </cell>
          <cell r="K407">
            <v>0</v>
          </cell>
          <cell r="L407">
            <v>0</v>
          </cell>
          <cell r="M407">
            <v>0</v>
          </cell>
          <cell r="N407">
            <v>1</v>
          </cell>
          <cell r="O407">
            <v>1</v>
          </cell>
          <cell r="P407">
            <v>4.7619047619047623E-3</v>
          </cell>
        </row>
        <row r="408">
          <cell r="A408">
            <v>7088</v>
          </cell>
          <cell r="B408">
            <v>0</v>
          </cell>
          <cell r="C408">
            <v>0</v>
          </cell>
          <cell r="D408">
            <v>0</v>
          </cell>
          <cell r="E408">
            <v>11</v>
          </cell>
          <cell r="F408">
            <v>10</v>
          </cell>
          <cell r="G408">
            <v>0</v>
          </cell>
          <cell r="H408">
            <v>20</v>
          </cell>
          <cell r="I408">
            <v>0</v>
          </cell>
          <cell r="J408">
            <v>1</v>
          </cell>
          <cell r="K408">
            <v>0</v>
          </cell>
          <cell r="L408">
            <v>0</v>
          </cell>
          <cell r="M408">
            <v>0</v>
          </cell>
          <cell r="N408">
            <v>42</v>
          </cell>
          <cell r="O408">
            <v>6</v>
          </cell>
          <cell r="P408">
            <v>1</v>
          </cell>
        </row>
        <row r="409">
          <cell r="A409">
            <v>7088</v>
          </cell>
          <cell r="B409">
            <v>0</v>
          </cell>
          <cell r="C409">
            <v>0</v>
          </cell>
          <cell r="D409">
            <v>0</v>
          </cell>
          <cell r="E409">
            <v>0.26190476190476192</v>
          </cell>
          <cell r="F409">
            <v>0.23809523809523808</v>
          </cell>
          <cell r="G409">
            <v>0</v>
          </cell>
          <cell r="H409">
            <v>0.47619047619047616</v>
          </cell>
          <cell r="I409">
            <v>0</v>
          </cell>
          <cell r="J409">
            <v>2.3809523809523808E-2</v>
          </cell>
          <cell r="K409">
            <v>0</v>
          </cell>
          <cell r="L409">
            <v>0</v>
          </cell>
          <cell r="M409">
            <v>0</v>
          </cell>
          <cell r="N409">
            <v>1</v>
          </cell>
          <cell r="O409">
            <v>1</v>
          </cell>
          <cell r="P409">
            <v>4.7619047619047623E-3</v>
          </cell>
        </row>
        <row r="410">
          <cell r="A410">
            <v>912</v>
          </cell>
          <cell r="B410">
            <v>0</v>
          </cell>
          <cell r="C410">
            <v>0</v>
          </cell>
          <cell r="D410">
            <v>0</v>
          </cell>
          <cell r="E410">
            <v>4</v>
          </cell>
          <cell r="F410">
            <v>10</v>
          </cell>
          <cell r="G410">
            <v>6</v>
          </cell>
          <cell r="H410">
            <v>10</v>
          </cell>
          <cell r="I410">
            <v>9</v>
          </cell>
          <cell r="J410">
            <v>3</v>
          </cell>
          <cell r="K410">
            <v>0</v>
          </cell>
          <cell r="L410">
            <v>0</v>
          </cell>
          <cell r="M410">
            <v>0</v>
          </cell>
          <cell r="N410">
            <v>42</v>
          </cell>
          <cell r="O410">
            <v>6</v>
          </cell>
          <cell r="P410">
            <v>1</v>
          </cell>
        </row>
        <row r="411">
          <cell r="A411">
            <v>912</v>
          </cell>
          <cell r="B411">
            <v>0</v>
          </cell>
          <cell r="C411">
            <v>0</v>
          </cell>
          <cell r="D411">
            <v>0</v>
          </cell>
          <cell r="E411">
            <v>9.5238095238095233E-2</v>
          </cell>
          <cell r="F411">
            <v>0.23809523809523808</v>
          </cell>
          <cell r="G411">
            <v>0.14285714285714285</v>
          </cell>
          <cell r="H411">
            <v>0.23809523809523808</v>
          </cell>
          <cell r="I411">
            <v>0.21428571428571427</v>
          </cell>
          <cell r="J411">
            <v>7.1428571428571425E-2</v>
          </cell>
          <cell r="K411">
            <v>0</v>
          </cell>
          <cell r="L411">
            <v>0</v>
          </cell>
          <cell r="M411">
            <v>0</v>
          </cell>
          <cell r="N411">
            <v>0.99999999999999989</v>
          </cell>
          <cell r="O411">
            <v>1</v>
          </cell>
          <cell r="P411">
            <v>4.7619047619047615E-3</v>
          </cell>
        </row>
        <row r="412">
          <cell r="A412">
            <v>8385</v>
          </cell>
          <cell r="B412">
            <v>0</v>
          </cell>
          <cell r="C412">
            <v>0</v>
          </cell>
          <cell r="D412">
            <v>6</v>
          </cell>
          <cell r="E412">
            <v>9</v>
          </cell>
          <cell r="F412">
            <v>8</v>
          </cell>
          <cell r="G412">
            <v>11</v>
          </cell>
          <cell r="H412">
            <v>0</v>
          </cell>
          <cell r="I412">
            <v>2</v>
          </cell>
          <cell r="J412">
            <v>5</v>
          </cell>
          <cell r="K412">
            <v>0</v>
          </cell>
          <cell r="L412">
            <v>0</v>
          </cell>
          <cell r="M412">
            <v>0</v>
          </cell>
          <cell r="N412">
            <v>41</v>
          </cell>
          <cell r="O412">
            <v>5.8571428571428568</v>
          </cell>
          <cell r="P412">
            <v>1</v>
          </cell>
        </row>
        <row r="413">
          <cell r="A413">
            <v>8385</v>
          </cell>
          <cell r="B413">
            <v>0</v>
          </cell>
          <cell r="C413">
            <v>0</v>
          </cell>
          <cell r="D413">
            <v>0.14634146341463414</v>
          </cell>
          <cell r="E413">
            <v>0.21951219512195122</v>
          </cell>
          <cell r="F413">
            <v>0.1951219512195122</v>
          </cell>
          <cell r="G413">
            <v>0.26829268292682928</v>
          </cell>
          <cell r="H413">
            <v>0</v>
          </cell>
          <cell r="I413">
            <v>4.878048780487805E-2</v>
          </cell>
          <cell r="J413">
            <v>0.12195121951219512</v>
          </cell>
          <cell r="K413">
            <v>0</v>
          </cell>
          <cell r="L413">
            <v>0</v>
          </cell>
          <cell r="M413">
            <v>0</v>
          </cell>
          <cell r="N413">
            <v>1</v>
          </cell>
          <cell r="O413">
            <v>1</v>
          </cell>
          <cell r="P413">
            <v>4.7619047619047623E-3</v>
          </cell>
        </row>
        <row r="414">
          <cell r="A414">
            <v>765</v>
          </cell>
          <cell r="B414">
            <v>0</v>
          </cell>
          <cell r="C414">
            <v>0</v>
          </cell>
          <cell r="D414">
            <v>4</v>
          </cell>
          <cell r="E414">
            <v>8</v>
          </cell>
          <cell r="F414">
            <v>6</v>
          </cell>
          <cell r="G414">
            <v>5</v>
          </cell>
          <cell r="H414">
            <v>5</v>
          </cell>
          <cell r="I414">
            <v>5</v>
          </cell>
          <cell r="J414">
            <v>7</v>
          </cell>
          <cell r="K414">
            <v>0</v>
          </cell>
          <cell r="L414">
            <v>0</v>
          </cell>
          <cell r="M414">
            <v>0</v>
          </cell>
          <cell r="N414">
            <v>40</v>
          </cell>
          <cell r="O414">
            <v>5.7142857142857144</v>
          </cell>
          <cell r="P414">
            <v>1</v>
          </cell>
        </row>
        <row r="415">
          <cell r="A415">
            <v>765</v>
          </cell>
          <cell r="B415">
            <v>0</v>
          </cell>
          <cell r="C415">
            <v>0</v>
          </cell>
          <cell r="D415">
            <v>0.1</v>
          </cell>
          <cell r="E415">
            <v>0.2</v>
          </cell>
          <cell r="F415">
            <v>0.15</v>
          </cell>
          <cell r="G415">
            <v>0.125</v>
          </cell>
          <cell r="H415">
            <v>0.125</v>
          </cell>
          <cell r="I415">
            <v>0.125</v>
          </cell>
          <cell r="J415">
            <v>0.17499999999999999</v>
          </cell>
          <cell r="K415">
            <v>0</v>
          </cell>
          <cell r="L415">
            <v>0</v>
          </cell>
          <cell r="M415">
            <v>0</v>
          </cell>
          <cell r="N415">
            <v>1</v>
          </cell>
          <cell r="O415">
            <v>1</v>
          </cell>
          <cell r="P415">
            <v>4.7619047619047623E-3</v>
          </cell>
        </row>
        <row r="416">
          <cell r="A416">
            <v>2221</v>
          </cell>
          <cell r="B416">
            <v>0</v>
          </cell>
          <cell r="C416">
            <v>0</v>
          </cell>
          <cell r="D416">
            <v>6</v>
          </cell>
          <cell r="E416">
            <v>5</v>
          </cell>
          <cell r="F416">
            <v>4</v>
          </cell>
          <cell r="G416">
            <v>25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40</v>
          </cell>
          <cell r="O416">
            <v>5.7142857142857144</v>
          </cell>
          <cell r="P416">
            <v>1</v>
          </cell>
        </row>
        <row r="417">
          <cell r="A417">
            <v>2221</v>
          </cell>
          <cell r="B417">
            <v>0</v>
          </cell>
          <cell r="C417">
            <v>0</v>
          </cell>
          <cell r="D417">
            <v>0.15</v>
          </cell>
          <cell r="E417">
            <v>0.125</v>
          </cell>
          <cell r="F417">
            <v>0.1</v>
          </cell>
          <cell r="G417">
            <v>0.625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1</v>
          </cell>
          <cell r="O417">
            <v>1</v>
          </cell>
          <cell r="P417">
            <v>4.7619047619047623E-3</v>
          </cell>
        </row>
        <row r="418">
          <cell r="A418">
            <v>9949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39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39</v>
          </cell>
          <cell r="O418">
            <v>5.5714285714285712</v>
          </cell>
          <cell r="P418">
            <v>1</v>
          </cell>
        </row>
        <row r="419">
          <cell r="A419">
            <v>9949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1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1</v>
          </cell>
          <cell r="O419">
            <v>1</v>
          </cell>
          <cell r="P419">
            <v>4.7619047619047623E-3</v>
          </cell>
        </row>
        <row r="420">
          <cell r="A420">
            <v>985</v>
          </cell>
          <cell r="B420">
            <v>0</v>
          </cell>
          <cell r="C420">
            <v>0</v>
          </cell>
          <cell r="D420">
            <v>0</v>
          </cell>
          <cell r="E420">
            <v>15</v>
          </cell>
          <cell r="F420">
            <v>24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39</v>
          </cell>
          <cell r="O420">
            <v>5.5714285714285712</v>
          </cell>
          <cell r="P420">
            <v>1</v>
          </cell>
        </row>
        <row r="421">
          <cell r="A421">
            <v>985</v>
          </cell>
          <cell r="B421">
            <v>0</v>
          </cell>
          <cell r="C421">
            <v>0</v>
          </cell>
          <cell r="D421">
            <v>0</v>
          </cell>
          <cell r="E421">
            <v>0.38461538461538464</v>
          </cell>
          <cell r="F421">
            <v>0.61538461538461542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1</v>
          </cell>
          <cell r="O421">
            <v>1</v>
          </cell>
          <cell r="P421">
            <v>4.7619047619047623E-3</v>
          </cell>
        </row>
        <row r="422">
          <cell r="A422">
            <v>3638</v>
          </cell>
          <cell r="B422">
            <v>0</v>
          </cell>
          <cell r="C422">
            <v>0</v>
          </cell>
          <cell r="D422">
            <v>0</v>
          </cell>
          <cell r="E422">
            <v>6</v>
          </cell>
          <cell r="F422">
            <v>1</v>
          </cell>
          <cell r="G422">
            <v>14</v>
          </cell>
          <cell r="H422">
            <v>2</v>
          </cell>
          <cell r="I422">
            <v>11</v>
          </cell>
          <cell r="J422">
            <v>3</v>
          </cell>
          <cell r="K422">
            <v>0</v>
          </cell>
          <cell r="L422">
            <v>0</v>
          </cell>
          <cell r="M422">
            <v>0</v>
          </cell>
          <cell r="N422">
            <v>37</v>
          </cell>
          <cell r="O422">
            <v>5.2857142857142856</v>
          </cell>
          <cell r="P422">
            <v>1</v>
          </cell>
        </row>
        <row r="423">
          <cell r="A423">
            <v>3638</v>
          </cell>
          <cell r="B423">
            <v>0</v>
          </cell>
          <cell r="C423">
            <v>0</v>
          </cell>
          <cell r="D423">
            <v>0</v>
          </cell>
          <cell r="E423">
            <v>0.16216216216216217</v>
          </cell>
          <cell r="F423">
            <v>2.7027027027027029E-2</v>
          </cell>
          <cell r="G423">
            <v>0.3783783783783784</v>
          </cell>
          <cell r="H423">
            <v>5.4054054054054057E-2</v>
          </cell>
          <cell r="I423">
            <v>0.29729729729729731</v>
          </cell>
          <cell r="J423">
            <v>8.1081081081081086E-2</v>
          </cell>
          <cell r="K423">
            <v>0</v>
          </cell>
          <cell r="L423">
            <v>0</v>
          </cell>
          <cell r="M423">
            <v>0</v>
          </cell>
          <cell r="N423">
            <v>1</v>
          </cell>
          <cell r="O423">
            <v>1</v>
          </cell>
          <cell r="P423">
            <v>4.7619047619047623E-3</v>
          </cell>
        </row>
        <row r="424">
          <cell r="A424">
            <v>7359</v>
          </cell>
          <cell r="B424">
            <v>0</v>
          </cell>
          <cell r="C424">
            <v>0</v>
          </cell>
          <cell r="D424">
            <v>0</v>
          </cell>
          <cell r="E424">
            <v>8</v>
          </cell>
          <cell r="F424">
            <v>3</v>
          </cell>
          <cell r="G424">
            <v>5</v>
          </cell>
          <cell r="H424">
            <v>4</v>
          </cell>
          <cell r="I424">
            <v>11</v>
          </cell>
          <cell r="J424">
            <v>5</v>
          </cell>
          <cell r="K424">
            <v>0</v>
          </cell>
          <cell r="L424">
            <v>0</v>
          </cell>
          <cell r="M424">
            <v>0</v>
          </cell>
          <cell r="N424">
            <v>36</v>
          </cell>
          <cell r="O424">
            <v>5.1428571428571432</v>
          </cell>
          <cell r="P424">
            <v>1</v>
          </cell>
        </row>
        <row r="425">
          <cell r="A425">
            <v>7359</v>
          </cell>
          <cell r="B425">
            <v>0</v>
          </cell>
          <cell r="C425">
            <v>0</v>
          </cell>
          <cell r="D425">
            <v>0</v>
          </cell>
          <cell r="E425">
            <v>0.22222222222222221</v>
          </cell>
          <cell r="F425">
            <v>8.3333333333333329E-2</v>
          </cell>
          <cell r="G425">
            <v>0.1388888888888889</v>
          </cell>
          <cell r="H425">
            <v>0.1111111111111111</v>
          </cell>
          <cell r="I425">
            <v>0.30555555555555558</v>
          </cell>
          <cell r="J425">
            <v>0.1388888888888889</v>
          </cell>
          <cell r="K425">
            <v>0</v>
          </cell>
          <cell r="L425">
            <v>0</v>
          </cell>
          <cell r="M425">
            <v>0</v>
          </cell>
          <cell r="N425">
            <v>1</v>
          </cell>
          <cell r="O425">
            <v>1</v>
          </cell>
          <cell r="P425">
            <v>4.7619047619047623E-3</v>
          </cell>
        </row>
        <row r="426">
          <cell r="A426">
            <v>178</v>
          </cell>
          <cell r="B426">
            <v>0</v>
          </cell>
          <cell r="C426">
            <v>0</v>
          </cell>
          <cell r="D426">
            <v>1</v>
          </cell>
          <cell r="E426">
            <v>0</v>
          </cell>
          <cell r="F426">
            <v>1</v>
          </cell>
          <cell r="G426">
            <v>3</v>
          </cell>
          <cell r="H426">
            <v>8</v>
          </cell>
          <cell r="I426">
            <v>18</v>
          </cell>
          <cell r="J426">
            <v>5</v>
          </cell>
          <cell r="K426">
            <v>0</v>
          </cell>
          <cell r="L426">
            <v>0</v>
          </cell>
          <cell r="M426">
            <v>0</v>
          </cell>
          <cell r="N426">
            <v>36</v>
          </cell>
          <cell r="O426">
            <v>5.1428571428571432</v>
          </cell>
          <cell r="P426">
            <v>1</v>
          </cell>
        </row>
        <row r="427">
          <cell r="A427">
            <v>178</v>
          </cell>
          <cell r="B427">
            <v>0</v>
          </cell>
          <cell r="C427">
            <v>0</v>
          </cell>
          <cell r="D427">
            <v>2.7777777777777776E-2</v>
          </cell>
          <cell r="E427">
            <v>0</v>
          </cell>
          <cell r="F427">
            <v>2.7777777777777776E-2</v>
          </cell>
          <cell r="G427">
            <v>8.3333333333333329E-2</v>
          </cell>
          <cell r="H427">
            <v>0.22222222222222221</v>
          </cell>
          <cell r="I427">
            <v>0.5</v>
          </cell>
          <cell r="J427">
            <v>0.1388888888888889</v>
          </cell>
          <cell r="K427">
            <v>0</v>
          </cell>
          <cell r="L427">
            <v>0</v>
          </cell>
          <cell r="M427">
            <v>0</v>
          </cell>
          <cell r="N427">
            <v>1</v>
          </cell>
          <cell r="O427">
            <v>1</v>
          </cell>
          <cell r="P427">
            <v>4.7619047619047623E-3</v>
          </cell>
        </row>
        <row r="428">
          <cell r="A428">
            <v>700</v>
          </cell>
          <cell r="B428">
            <v>0</v>
          </cell>
          <cell r="C428">
            <v>0</v>
          </cell>
          <cell r="D428">
            <v>4</v>
          </cell>
          <cell r="E428">
            <v>9</v>
          </cell>
          <cell r="F428">
            <v>3</v>
          </cell>
          <cell r="G428">
            <v>10</v>
          </cell>
          <cell r="H428">
            <v>0</v>
          </cell>
          <cell r="I428">
            <v>3</v>
          </cell>
          <cell r="J428">
            <v>7</v>
          </cell>
          <cell r="K428">
            <v>0</v>
          </cell>
          <cell r="L428">
            <v>0</v>
          </cell>
          <cell r="M428">
            <v>0</v>
          </cell>
          <cell r="N428">
            <v>36</v>
          </cell>
          <cell r="O428">
            <v>5.1428571428571432</v>
          </cell>
          <cell r="P428">
            <v>1</v>
          </cell>
        </row>
        <row r="429">
          <cell r="A429">
            <v>700</v>
          </cell>
          <cell r="B429">
            <v>0</v>
          </cell>
          <cell r="C429">
            <v>0</v>
          </cell>
          <cell r="D429">
            <v>0.1111111111111111</v>
          </cell>
          <cell r="E429">
            <v>0.25</v>
          </cell>
          <cell r="F429">
            <v>8.3333333333333329E-2</v>
          </cell>
          <cell r="G429">
            <v>0.27777777777777779</v>
          </cell>
          <cell r="H429">
            <v>0</v>
          </cell>
          <cell r="I429">
            <v>8.3333333333333329E-2</v>
          </cell>
          <cell r="J429">
            <v>0.19444444444444445</v>
          </cell>
          <cell r="K429">
            <v>0</v>
          </cell>
          <cell r="L429">
            <v>0</v>
          </cell>
          <cell r="M429">
            <v>0</v>
          </cell>
          <cell r="N429">
            <v>1</v>
          </cell>
          <cell r="O429">
            <v>1</v>
          </cell>
          <cell r="P429">
            <v>4.7619047619047623E-3</v>
          </cell>
        </row>
        <row r="430">
          <cell r="A430">
            <v>7360</v>
          </cell>
          <cell r="B430">
            <v>0</v>
          </cell>
          <cell r="C430">
            <v>0</v>
          </cell>
          <cell r="D430">
            <v>2</v>
          </cell>
          <cell r="E430">
            <v>7</v>
          </cell>
          <cell r="F430">
            <v>4</v>
          </cell>
          <cell r="G430">
            <v>5</v>
          </cell>
          <cell r="H430">
            <v>7</v>
          </cell>
          <cell r="I430">
            <v>1</v>
          </cell>
          <cell r="J430">
            <v>9</v>
          </cell>
          <cell r="K430">
            <v>0</v>
          </cell>
          <cell r="L430">
            <v>0</v>
          </cell>
          <cell r="M430">
            <v>0</v>
          </cell>
          <cell r="N430">
            <v>35</v>
          </cell>
          <cell r="O430">
            <v>5</v>
          </cell>
          <cell r="P430">
            <v>1</v>
          </cell>
        </row>
        <row r="431">
          <cell r="A431">
            <v>7360</v>
          </cell>
          <cell r="B431">
            <v>0</v>
          </cell>
          <cell r="C431">
            <v>0</v>
          </cell>
          <cell r="D431">
            <v>5.7142857142857141E-2</v>
          </cell>
          <cell r="E431">
            <v>0.2</v>
          </cell>
          <cell r="F431">
            <v>0.11428571428571428</v>
          </cell>
          <cell r="G431">
            <v>0.14285714285714285</v>
          </cell>
          <cell r="H431">
            <v>0.2</v>
          </cell>
          <cell r="I431">
            <v>2.8571428571428571E-2</v>
          </cell>
          <cell r="J431">
            <v>0.25714285714285712</v>
          </cell>
          <cell r="K431">
            <v>0</v>
          </cell>
          <cell r="L431">
            <v>0</v>
          </cell>
          <cell r="M431">
            <v>0</v>
          </cell>
          <cell r="N431">
            <v>0.99999999999999989</v>
          </cell>
          <cell r="O431">
            <v>1</v>
          </cell>
          <cell r="P431">
            <v>4.7619047619047615E-3</v>
          </cell>
        </row>
        <row r="432">
          <cell r="A432">
            <v>8808</v>
          </cell>
          <cell r="B432">
            <v>0</v>
          </cell>
          <cell r="C432">
            <v>0</v>
          </cell>
          <cell r="D432">
            <v>0</v>
          </cell>
          <cell r="E432">
            <v>5</v>
          </cell>
          <cell r="F432">
            <v>10</v>
          </cell>
          <cell r="G432">
            <v>0</v>
          </cell>
          <cell r="H432">
            <v>0</v>
          </cell>
          <cell r="I432">
            <v>5</v>
          </cell>
          <cell r="J432">
            <v>15</v>
          </cell>
          <cell r="K432">
            <v>0</v>
          </cell>
          <cell r="L432">
            <v>0</v>
          </cell>
          <cell r="M432">
            <v>0</v>
          </cell>
          <cell r="N432">
            <v>35</v>
          </cell>
          <cell r="O432">
            <v>5</v>
          </cell>
          <cell r="P432">
            <v>1</v>
          </cell>
        </row>
        <row r="433">
          <cell r="A433">
            <v>8808</v>
          </cell>
          <cell r="B433">
            <v>0</v>
          </cell>
          <cell r="C433">
            <v>0</v>
          </cell>
          <cell r="D433">
            <v>0</v>
          </cell>
          <cell r="E433">
            <v>0.14285714285714285</v>
          </cell>
          <cell r="F433">
            <v>0.2857142857142857</v>
          </cell>
          <cell r="G433">
            <v>0</v>
          </cell>
          <cell r="H433">
            <v>0</v>
          </cell>
          <cell r="I433">
            <v>0.14285714285714285</v>
          </cell>
          <cell r="J433">
            <v>0.42857142857142855</v>
          </cell>
          <cell r="K433">
            <v>0</v>
          </cell>
          <cell r="L433">
            <v>0</v>
          </cell>
          <cell r="M433">
            <v>0</v>
          </cell>
          <cell r="N433">
            <v>1</v>
          </cell>
          <cell r="O433">
            <v>1</v>
          </cell>
          <cell r="P433">
            <v>4.7619047619047623E-3</v>
          </cell>
        </row>
        <row r="434">
          <cell r="A434">
            <v>8809</v>
          </cell>
          <cell r="B434">
            <v>0</v>
          </cell>
          <cell r="C434">
            <v>0</v>
          </cell>
          <cell r="D434">
            <v>0</v>
          </cell>
          <cell r="E434">
            <v>5</v>
          </cell>
          <cell r="F434">
            <v>15</v>
          </cell>
          <cell r="G434">
            <v>0</v>
          </cell>
          <cell r="H434">
            <v>0</v>
          </cell>
          <cell r="I434">
            <v>0</v>
          </cell>
          <cell r="J434">
            <v>15</v>
          </cell>
          <cell r="K434">
            <v>0</v>
          </cell>
          <cell r="L434">
            <v>0</v>
          </cell>
          <cell r="M434">
            <v>0</v>
          </cell>
          <cell r="N434">
            <v>35</v>
          </cell>
          <cell r="O434">
            <v>5</v>
          </cell>
          <cell r="P434">
            <v>1</v>
          </cell>
        </row>
        <row r="435">
          <cell r="A435">
            <v>8809</v>
          </cell>
          <cell r="B435">
            <v>0</v>
          </cell>
          <cell r="C435">
            <v>0</v>
          </cell>
          <cell r="D435">
            <v>0</v>
          </cell>
          <cell r="E435">
            <v>0.14285714285714285</v>
          </cell>
          <cell r="F435">
            <v>0.42857142857142855</v>
          </cell>
          <cell r="G435">
            <v>0</v>
          </cell>
          <cell r="H435">
            <v>0</v>
          </cell>
          <cell r="I435">
            <v>0</v>
          </cell>
          <cell r="J435">
            <v>0.42857142857142855</v>
          </cell>
          <cell r="K435">
            <v>0</v>
          </cell>
          <cell r="L435">
            <v>0</v>
          </cell>
          <cell r="M435">
            <v>0</v>
          </cell>
          <cell r="N435">
            <v>1</v>
          </cell>
          <cell r="O435">
            <v>1</v>
          </cell>
          <cell r="P435">
            <v>4.7619047619047623E-3</v>
          </cell>
        </row>
        <row r="436">
          <cell r="A436">
            <v>917</v>
          </cell>
          <cell r="B436">
            <v>0</v>
          </cell>
          <cell r="C436">
            <v>0</v>
          </cell>
          <cell r="D436">
            <v>8</v>
          </cell>
          <cell r="E436">
            <v>10</v>
          </cell>
          <cell r="F436">
            <v>0</v>
          </cell>
          <cell r="G436">
            <v>1</v>
          </cell>
          <cell r="H436">
            <v>13</v>
          </cell>
          <cell r="I436">
            <v>1</v>
          </cell>
          <cell r="J436">
            <v>2</v>
          </cell>
          <cell r="K436">
            <v>0</v>
          </cell>
          <cell r="L436">
            <v>0</v>
          </cell>
          <cell r="M436">
            <v>0</v>
          </cell>
          <cell r="N436">
            <v>35</v>
          </cell>
          <cell r="O436">
            <v>5</v>
          </cell>
          <cell r="P436">
            <v>1</v>
          </cell>
        </row>
        <row r="437">
          <cell r="A437">
            <v>917</v>
          </cell>
          <cell r="B437">
            <v>0</v>
          </cell>
          <cell r="C437">
            <v>0</v>
          </cell>
          <cell r="D437">
            <v>0.22857142857142856</v>
          </cell>
          <cell r="E437">
            <v>0.2857142857142857</v>
          </cell>
          <cell r="F437">
            <v>0</v>
          </cell>
          <cell r="G437">
            <v>2.8571428571428571E-2</v>
          </cell>
          <cell r="H437">
            <v>0.37142857142857144</v>
          </cell>
          <cell r="I437">
            <v>2.8571428571428571E-2</v>
          </cell>
          <cell r="J437">
            <v>5.7142857142857141E-2</v>
          </cell>
          <cell r="K437">
            <v>0</v>
          </cell>
          <cell r="L437">
            <v>0</v>
          </cell>
          <cell r="M437">
            <v>0</v>
          </cell>
          <cell r="N437">
            <v>1</v>
          </cell>
          <cell r="O437">
            <v>1</v>
          </cell>
          <cell r="P437">
            <v>4.7619047619047623E-3</v>
          </cell>
        </row>
        <row r="438">
          <cell r="A438">
            <v>4863</v>
          </cell>
          <cell r="B438">
            <v>0</v>
          </cell>
          <cell r="C438">
            <v>0</v>
          </cell>
          <cell r="D438">
            <v>3</v>
          </cell>
          <cell r="E438">
            <v>9</v>
          </cell>
          <cell r="F438">
            <v>4</v>
          </cell>
          <cell r="G438">
            <v>4</v>
          </cell>
          <cell r="H438">
            <v>0</v>
          </cell>
          <cell r="I438">
            <v>7</v>
          </cell>
          <cell r="J438">
            <v>5</v>
          </cell>
          <cell r="K438">
            <v>0</v>
          </cell>
          <cell r="L438">
            <v>0</v>
          </cell>
          <cell r="M438">
            <v>0</v>
          </cell>
          <cell r="N438">
            <v>32</v>
          </cell>
          <cell r="O438">
            <v>4.5714285714285712</v>
          </cell>
          <cell r="P438">
            <v>1</v>
          </cell>
        </row>
        <row r="439">
          <cell r="A439">
            <v>4863</v>
          </cell>
          <cell r="B439">
            <v>0</v>
          </cell>
          <cell r="C439">
            <v>0</v>
          </cell>
          <cell r="D439">
            <v>9.375E-2</v>
          </cell>
          <cell r="E439">
            <v>0.28125</v>
          </cell>
          <cell r="F439">
            <v>0.125</v>
          </cell>
          <cell r="G439">
            <v>0.125</v>
          </cell>
          <cell r="H439">
            <v>0</v>
          </cell>
          <cell r="I439">
            <v>0.21875</v>
          </cell>
          <cell r="J439">
            <v>0.15625</v>
          </cell>
          <cell r="K439">
            <v>0</v>
          </cell>
          <cell r="L439">
            <v>0</v>
          </cell>
          <cell r="M439">
            <v>0</v>
          </cell>
          <cell r="N439">
            <v>1</v>
          </cell>
          <cell r="O439">
            <v>1</v>
          </cell>
          <cell r="P439">
            <v>4.7619047619047623E-3</v>
          </cell>
        </row>
        <row r="440">
          <cell r="A440">
            <v>705</v>
          </cell>
          <cell r="B440">
            <v>0</v>
          </cell>
          <cell r="C440">
            <v>0</v>
          </cell>
          <cell r="D440">
            <v>5</v>
          </cell>
          <cell r="E440">
            <v>2</v>
          </cell>
          <cell r="F440">
            <v>3</v>
          </cell>
          <cell r="G440">
            <v>8</v>
          </cell>
          <cell r="H440">
            <v>9</v>
          </cell>
          <cell r="I440">
            <v>0</v>
          </cell>
          <cell r="J440">
            <v>5</v>
          </cell>
          <cell r="K440">
            <v>0</v>
          </cell>
          <cell r="L440">
            <v>0</v>
          </cell>
          <cell r="M440">
            <v>0</v>
          </cell>
          <cell r="N440">
            <v>32</v>
          </cell>
          <cell r="O440">
            <v>4.5714285714285712</v>
          </cell>
          <cell r="P440">
            <v>1</v>
          </cell>
        </row>
        <row r="441">
          <cell r="A441">
            <v>705</v>
          </cell>
          <cell r="B441">
            <v>0</v>
          </cell>
          <cell r="C441">
            <v>0</v>
          </cell>
          <cell r="D441">
            <v>0.15625</v>
          </cell>
          <cell r="E441">
            <v>6.25E-2</v>
          </cell>
          <cell r="F441">
            <v>9.375E-2</v>
          </cell>
          <cell r="G441">
            <v>0.25</v>
          </cell>
          <cell r="H441">
            <v>0.28125</v>
          </cell>
          <cell r="I441">
            <v>0</v>
          </cell>
          <cell r="J441">
            <v>0.15625</v>
          </cell>
          <cell r="K441">
            <v>0</v>
          </cell>
          <cell r="L441">
            <v>0</v>
          </cell>
          <cell r="M441">
            <v>0</v>
          </cell>
          <cell r="N441">
            <v>1</v>
          </cell>
          <cell r="O441">
            <v>1</v>
          </cell>
          <cell r="P441">
            <v>4.7619047619047623E-3</v>
          </cell>
        </row>
        <row r="442">
          <cell r="A442">
            <v>4275</v>
          </cell>
          <cell r="B442">
            <v>0</v>
          </cell>
          <cell r="C442">
            <v>0</v>
          </cell>
          <cell r="D442">
            <v>3</v>
          </cell>
          <cell r="E442">
            <v>9</v>
          </cell>
          <cell r="F442">
            <v>5</v>
          </cell>
          <cell r="G442">
            <v>5</v>
          </cell>
          <cell r="H442">
            <v>2</v>
          </cell>
          <cell r="I442">
            <v>3</v>
          </cell>
          <cell r="J442">
            <v>4</v>
          </cell>
          <cell r="K442">
            <v>0</v>
          </cell>
          <cell r="L442">
            <v>0</v>
          </cell>
          <cell r="M442">
            <v>0</v>
          </cell>
          <cell r="N442">
            <v>31</v>
          </cell>
          <cell r="O442">
            <v>4.4285714285714288</v>
          </cell>
          <cell r="P442">
            <v>1</v>
          </cell>
        </row>
        <row r="443">
          <cell r="A443">
            <v>4275</v>
          </cell>
          <cell r="B443">
            <v>0</v>
          </cell>
          <cell r="C443">
            <v>0</v>
          </cell>
          <cell r="D443">
            <v>9.6774193548387094E-2</v>
          </cell>
          <cell r="E443">
            <v>0.29032258064516131</v>
          </cell>
          <cell r="F443">
            <v>0.16129032258064516</v>
          </cell>
          <cell r="G443">
            <v>0.16129032258064516</v>
          </cell>
          <cell r="H443">
            <v>6.4516129032258063E-2</v>
          </cell>
          <cell r="I443">
            <v>9.6774193548387094E-2</v>
          </cell>
          <cell r="J443">
            <v>0.12903225806451613</v>
          </cell>
          <cell r="K443">
            <v>0</v>
          </cell>
          <cell r="L443">
            <v>0</v>
          </cell>
          <cell r="M443">
            <v>0</v>
          </cell>
          <cell r="N443">
            <v>1</v>
          </cell>
          <cell r="O443">
            <v>1</v>
          </cell>
          <cell r="P443">
            <v>4.7619047619047623E-3</v>
          </cell>
        </row>
        <row r="444">
          <cell r="A444">
            <v>4330</v>
          </cell>
          <cell r="B444">
            <v>0</v>
          </cell>
          <cell r="C444">
            <v>0</v>
          </cell>
          <cell r="D444">
            <v>0</v>
          </cell>
          <cell r="E444">
            <v>5</v>
          </cell>
          <cell r="F444">
            <v>5</v>
          </cell>
          <cell r="G444">
            <v>6</v>
          </cell>
          <cell r="H444">
            <v>2</v>
          </cell>
          <cell r="I444">
            <v>9</v>
          </cell>
          <cell r="J444">
            <v>4</v>
          </cell>
          <cell r="K444">
            <v>0</v>
          </cell>
          <cell r="L444">
            <v>0</v>
          </cell>
          <cell r="M444">
            <v>0</v>
          </cell>
          <cell r="N444">
            <v>31</v>
          </cell>
          <cell r="O444">
            <v>4.4285714285714288</v>
          </cell>
          <cell r="P444">
            <v>1</v>
          </cell>
        </row>
        <row r="445">
          <cell r="A445">
            <v>4330</v>
          </cell>
          <cell r="B445">
            <v>0</v>
          </cell>
          <cell r="C445">
            <v>0</v>
          </cell>
          <cell r="D445">
            <v>0</v>
          </cell>
          <cell r="E445">
            <v>0.16129032258064516</v>
          </cell>
          <cell r="F445">
            <v>0.16129032258064516</v>
          </cell>
          <cell r="G445">
            <v>0.19354838709677419</v>
          </cell>
          <cell r="H445">
            <v>6.4516129032258063E-2</v>
          </cell>
          <cell r="I445">
            <v>0.29032258064516131</v>
          </cell>
          <cell r="J445">
            <v>0.12903225806451613</v>
          </cell>
          <cell r="K445">
            <v>0</v>
          </cell>
          <cell r="L445">
            <v>0</v>
          </cell>
          <cell r="M445">
            <v>0</v>
          </cell>
          <cell r="N445">
            <v>0.99999999999999989</v>
          </cell>
          <cell r="O445">
            <v>1</v>
          </cell>
          <cell r="P445">
            <v>4.7619047619047615E-3</v>
          </cell>
        </row>
        <row r="446">
          <cell r="A446">
            <v>693</v>
          </cell>
          <cell r="B446">
            <v>0</v>
          </cell>
          <cell r="C446">
            <v>0</v>
          </cell>
          <cell r="D446">
            <v>8</v>
          </cell>
          <cell r="E446">
            <v>2</v>
          </cell>
          <cell r="F446">
            <v>2</v>
          </cell>
          <cell r="G446">
            <v>5</v>
          </cell>
          <cell r="H446">
            <v>5</v>
          </cell>
          <cell r="I446">
            <v>0</v>
          </cell>
          <cell r="J446">
            <v>9</v>
          </cell>
          <cell r="K446">
            <v>0</v>
          </cell>
          <cell r="L446">
            <v>0</v>
          </cell>
          <cell r="M446">
            <v>0</v>
          </cell>
          <cell r="N446">
            <v>31</v>
          </cell>
          <cell r="O446">
            <v>4.4285714285714288</v>
          </cell>
          <cell r="P446">
            <v>1</v>
          </cell>
        </row>
        <row r="447">
          <cell r="A447">
            <v>693</v>
          </cell>
          <cell r="B447">
            <v>0</v>
          </cell>
          <cell r="C447">
            <v>0</v>
          </cell>
          <cell r="D447">
            <v>0.25806451612903225</v>
          </cell>
          <cell r="E447">
            <v>6.4516129032258063E-2</v>
          </cell>
          <cell r="F447">
            <v>6.4516129032258063E-2</v>
          </cell>
          <cell r="G447">
            <v>0.16129032258064516</v>
          </cell>
          <cell r="H447">
            <v>0.16129032258064516</v>
          </cell>
          <cell r="I447">
            <v>0</v>
          </cell>
          <cell r="J447">
            <v>0.29032258064516131</v>
          </cell>
          <cell r="K447">
            <v>0</v>
          </cell>
          <cell r="L447">
            <v>0</v>
          </cell>
          <cell r="M447">
            <v>0</v>
          </cell>
          <cell r="N447">
            <v>1</v>
          </cell>
          <cell r="O447">
            <v>1</v>
          </cell>
          <cell r="P447">
            <v>4.7619047619047623E-3</v>
          </cell>
        </row>
        <row r="448">
          <cell r="A448">
            <v>8957</v>
          </cell>
          <cell r="B448">
            <v>0</v>
          </cell>
          <cell r="C448">
            <v>0</v>
          </cell>
          <cell r="D448">
            <v>2</v>
          </cell>
          <cell r="E448">
            <v>6</v>
          </cell>
          <cell r="F448">
            <v>7</v>
          </cell>
          <cell r="G448">
            <v>4</v>
          </cell>
          <cell r="H448">
            <v>2</v>
          </cell>
          <cell r="I448">
            <v>6</v>
          </cell>
          <cell r="J448">
            <v>3</v>
          </cell>
          <cell r="K448">
            <v>0</v>
          </cell>
          <cell r="L448">
            <v>0</v>
          </cell>
          <cell r="M448">
            <v>0</v>
          </cell>
          <cell r="N448">
            <v>30</v>
          </cell>
          <cell r="O448">
            <v>4.2857142857142856</v>
          </cell>
          <cell r="P448">
            <v>1</v>
          </cell>
        </row>
        <row r="449">
          <cell r="A449">
            <v>8957</v>
          </cell>
          <cell r="B449">
            <v>0</v>
          </cell>
          <cell r="C449">
            <v>0</v>
          </cell>
          <cell r="D449">
            <v>6.6666666666666666E-2</v>
          </cell>
          <cell r="E449">
            <v>0.2</v>
          </cell>
          <cell r="F449">
            <v>0.23333333333333334</v>
          </cell>
          <cell r="G449">
            <v>0.13333333333333333</v>
          </cell>
          <cell r="H449">
            <v>6.6666666666666666E-2</v>
          </cell>
          <cell r="I449">
            <v>0.2</v>
          </cell>
          <cell r="J449">
            <v>0.1</v>
          </cell>
          <cell r="K449">
            <v>0</v>
          </cell>
          <cell r="L449">
            <v>0</v>
          </cell>
          <cell r="M449">
            <v>0</v>
          </cell>
          <cell r="N449">
            <v>0.99999999999999989</v>
          </cell>
          <cell r="O449">
            <v>1</v>
          </cell>
          <cell r="P449">
            <v>4.7619047619047615E-3</v>
          </cell>
        </row>
        <row r="450">
          <cell r="A450">
            <v>7082</v>
          </cell>
          <cell r="B450">
            <v>0</v>
          </cell>
          <cell r="C450">
            <v>0</v>
          </cell>
          <cell r="D450">
            <v>0</v>
          </cell>
          <cell r="E450">
            <v>20</v>
          </cell>
          <cell r="F450">
            <v>4</v>
          </cell>
          <cell r="G450">
            <v>0</v>
          </cell>
          <cell r="H450">
            <v>1</v>
          </cell>
          <cell r="I450">
            <v>2</v>
          </cell>
          <cell r="J450">
            <v>3</v>
          </cell>
          <cell r="K450">
            <v>0</v>
          </cell>
          <cell r="L450">
            <v>0</v>
          </cell>
          <cell r="M450">
            <v>0</v>
          </cell>
          <cell r="N450">
            <v>30</v>
          </cell>
          <cell r="O450">
            <v>4.2857142857142856</v>
          </cell>
          <cell r="P450">
            <v>1</v>
          </cell>
        </row>
        <row r="451">
          <cell r="A451">
            <v>7082</v>
          </cell>
          <cell r="B451">
            <v>0</v>
          </cell>
          <cell r="C451">
            <v>0</v>
          </cell>
          <cell r="D451">
            <v>0</v>
          </cell>
          <cell r="E451">
            <v>0.66666666666666663</v>
          </cell>
          <cell r="F451">
            <v>0.13333333333333333</v>
          </cell>
          <cell r="G451">
            <v>0</v>
          </cell>
          <cell r="H451">
            <v>3.3333333333333333E-2</v>
          </cell>
          <cell r="I451">
            <v>6.6666666666666666E-2</v>
          </cell>
          <cell r="J451">
            <v>0.1</v>
          </cell>
          <cell r="K451">
            <v>0</v>
          </cell>
          <cell r="L451">
            <v>0</v>
          </cell>
          <cell r="M451">
            <v>0</v>
          </cell>
          <cell r="N451">
            <v>0.99999999999999989</v>
          </cell>
          <cell r="O451">
            <v>1</v>
          </cell>
          <cell r="P451">
            <v>4.7619047619047615E-3</v>
          </cell>
        </row>
        <row r="452">
          <cell r="A452">
            <v>5680</v>
          </cell>
          <cell r="B452">
            <v>0</v>
          </cell>
          <cell r="C452">
            <v>0</v>
          </cell>
          <cell r="D452">
            <v>0</v>
          </cell>
          <cell r="E452">
            <v>10</v>
          </cell>
          <cell r="F452">
            <v>10</v>
          </cell>
          <cell r="G452">
            <v>0</v>
          </cell>
          <cell r="H452">
            <v>10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30</v>
          </cell>
          <cell r="O452">
            <v>4.2857142857142856</v>
          </cell>
          <cell r="P452">
            <v>1</v>
          </cell>
        </row>
        <row r="453">
          <cell r="A453">
            <v>5680</v>
          </cell>
          <cell r="B453">
            <v>0</v>
          </cell>
          <cell r="C453">
            <v>0</v>
          </cell>
          <cell r="D453">
            <v>0</v>
          </cell>
          <cell r="E453">
            <v>0.33333333333333331</v>
          </cell>
          <cell r="F453">
            <v>0.33333333333333331</v>
          </cell>
          <cell r="G453">
            <v>0</v>
          </cell>
          <cell r="H453">
            <v>0.33333333333333331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1</v>
          </cell>
          <cell r="O453">
            <v>1</v>
          </cell>
          <cell r="P453">
            <v>4.7619047619047623E-3</v>
          </cell>
        </row>
        <row r="454">
          <cell r="A454">
            <v>1575</v>
          </cell>
          <cell r="B454">
            <v>0</v>
          </cell>
          <cell r="C454">
            <v>0</v>
          </cell>
          <cell r="D454">
            <v>0</v>
          </cell>
          <cell r="E454">
            <v>10</v>
          </cell>
          <cell r="F454">
            <v>10</v>
          </cell>
          <cell r="G454">
            <v>10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30</v>
          </cell>
          <cell r="O454">
            <v>4.2857142857142856</v>
          </cell>
          <cell r="P454">
            <v>1</v>
          </cell>
        </row>
        <row r="455">
          <cell r="A455">
            <v>1575</v>
          </cell>
          <cell r="B455">
            <v>0</v>
          </cell>
          <cell r="C455">
            <v>0</v>
          </cell>
          <cell r="D455">
            <v>0</v>
          </cell>
          <cell r="E455">
            <v>0.33333333333333331</v>
          </cell>
          <cell r="F455">
            <v>0.33333333333333331</v>
          </cell>
          <cell r="G455">
            <v>0.33333333333333331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1</v>
          </cell>
          <cell r="O455">
            <v>1</v>
          </cell>
          <cell r="P455">
            <v>4.7619047619047623E-3</v>
          </cell>
        </row>
        <row r="456">
          <cell r="A456">
            <v>726</v>
          </cell>
          <cell r="B456">
            <v>0</v>
          </cell>
          <cell r="C456">
            <v>0</v>
          </cell>
          <cell r="D456">
            <v>1</v>
          </cell>
          <cell r="E456">
            <v>5</v>
          </cell>
          <cell r="F456">
            <v>3</v>
          </cell>
          <cell r="G456">
            <v>5</v>
          </cell>
          <cell r="H456">
            <v>6</v>
          </cell>
          <cell r="I456">
            <v>4</v>
          </cell>
          <cell r="J456">
            <v>4</v>
          </cell>
          <cell r="K456">
            <v>0</v>
          </cell>
          <cell r="L456">
            <v>0</v>
          </cell>
          <cell r="M456">
            <v>0</v>
          </cell>
          <cell r="N456">
            <v>28</v>
          </cell>
          <cell r="O456">
            <v>4</v>
          </cell>
          <cell r="P456">
            <v>1</v>
          </cell>
        </row>
        <row r="457">
          <cell r="A457">
            <v>726</v>
          </cell>
          <cell r="B457">
            <v>0</v>
          </cell>
          <cell r="C457">
            <v>0</v>
          </cell>
          <cell r="D457">
            <v>3.5714285714285712E-2</v>
          </cell>
          <cell r="E457">
            <v>0.17857142857142858</v>
          </cell>
          <cell r="F457">
            <v>0.10714285714285714</v>
          </cell>
          <cell r="G457">
            <v>0.17857142857142858</v>
          </cell>
          <cell r="H457">
            <v>0.21428571428571427</v>
          </cell>
          <cell r="I457">
            <v>0.14285714285714285</v>
          </cell>
          <cell r="J457">
            <v>0.14285714285714285</v>
          </cell>
          <cell r="K457">
            <v>0</v>
          </cell>
          <cell r="L457">
            <v>0</v>
          </cell>
          <cell r="M457">
            <v>0</v>
          </cell>
          <cell r="N457">
            <v>1</v>
          </cell>
          <cell r="O457">
            <v>1</v>
          </cell>
          <cell r="P457">
            <v>4.7619047619047623E-3</v>
          </cell>
        </row>
        <row r="458">
          <cell r="A458">
            <v>7084</v>
          </cell>
          <cell r="B458">
            <v>0</v>
          </cell>
          <cell r="C458">
            <v>0</v>
          </cell>
          <cell r="D458">
            <v>2</v>
          </cell>
          <cell r="E458">
            <v>2</v>
          </cell>
          <cell r="F458">
            <v>5</v>
          </cell>
          <cell r="G458">
            <v>3</v>
          </cell>
          <cell r="H458">
            <v>5</v>
          </cell>
          <cell r="I458">
            <v>10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27</v>
          </cell>
          <cell r="O458">
            <v>3.8571428571428572</v>
          </cell>
          <cell r="P458">
            <v>1</v>
          </cell>
        </row>
        <row r="459">
          <cell r="A459">
            <v>7084</v>
          </cell>
          <cell r="B459">
            <v>0</v>
          </cell>
          <cell r="C459">
            <v>0</v>
          </cell>
          <cell r="D459">
            <v>7.407407407407407E-2</v>
          </cell>
          <cell r="E459">
            <v>7.407407407407407E-2</v>
          </cell>
          <cell r="F459">
            <v>0.18518518518518517</v>
          </cell>
          <cell r="G459">
            <v>0.1111111111111111</v>
          </cell>
          <cell r="H459">
            <v>0.18518518518518517</v>
          </cell>
          <cell r="I459">
            <v>0.37037037037037035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0.99999999999999989</v>
          </cell>
          <cell r="O459">
            <v>1</v>
          </cell>
          <cell r="P459">
            <v>4.7619047619047615E-3</v>
          </cell>
        </row>
        <row r="460">
          <cell r="A460">
            <v>175</v>
          </cell>
          <cell r="B460">
            <v>0</v>
          </cell>
          <cell r="C460">
            <v>0</v>
          </cell>
          <cell r="D460">
            <v>0</v>
          </cell>
          <cell r="E460">
            <v>3</v>
          </cell>
          <cell r="F460">
            <v>0</v>
          </cell>
          <cell r="G460">
            <v>0</v>
          </cell>
          <cell r="H460">
            <v>9</v>
          </cell>
          <cell r="I460">
            <v>13</v>
          </cell>
          <cell r="J460">
            <v>2</v>
          </cell>
          <cell r="K460">
            <v>0</v>
          </cell>
          <cell r="L460">
            <v>0</v>
          </cell>
          <cell r="M460">
            <v>0</v>
          </cell>
          <cell r="N460">
            <v>27</v>
          </cell>
          <cell r="O460">
            <v>3.8571428571428572</v>
          </cell>
          <cell r="P460">
            <v>1</v>
          </cell>
        </row>
        <row r="461">
          <cell r="A461">
            <v>175</v>
          </cell>
          <cell r="B461">
            <v>0</v>
          </cell>
          <cell r="C461">
            <v>0</v>
          </cell>
          <cell r="D461">
            <v>0</v>
          </cell>
          <cell r="E461">
            <v>0.1111111111111111</v>
          </cell>
          <cell r="F461">
            <v>0</v>
          </cell>
          <cell r="G461">
            <v>0</v>
          </cell>
          <cell r="H461">
            <v>0.33333333333333331</v>
          </cell>
          <cell r="I461">
            <v>0.48148148148148145</v>
          </cell>
          <cell r="J461">
            <v>7.407407407407407E-2</v>
          </cell>
          <cell r="K461">
            <v>0</v>
          </cell>
          <cell r="L461">
            <v>0</v>
          </cell>
          <cell r="M461">
            <v>0</v>
          </cell>
          <cell r="N461">
            <v>0.99999999999999989</v>
          </cell>
          <cell r="O461">
            <v>1</v>
          </cell>
          <cell r="P461">
            <v>4.7619047619047615E-3</v>
          </cell>
        </row>
        <row r="462">
          <cell r="A462">
            <v>796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21</v>
          </cell>
          <cell r="G462">
            <v>2</v>
          </cell>
          <cell r="H462">
            <v>0</v>
          </cell>
          <cell r="I462">
            <v>2</v>
          </cell>
          <cell r="J462">
            <v>1</v>
          </cell>
          <cell r="K462">
            <v>0</v>
          </cell>
          <cell r="L462">
            <v>0</v>
          </cell>
          <cell r="M462">
            <v>0</v>
          </cell>
          <cell r="N462">
            <v>26</v>
          </cell>
          <cell r="O462">
            <v>3.7142857142857144</v>
          </cell>
          <cell r="P462">
            <v>1</v>
          </cell>
        </row>
        <row r="463">
          <cell r="A463">
            <v>796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0.80769230769230771</v>
          </cell>
          <cell r="G463">
            <v>7.6923076923076927E-2</v>
          </cell>
          <cell r="H463">
            <v>0</v>
          </cell>
          <cell r="I463">
            <v>7.6923076923076927E-2</v>
          </cell>
          <cell r="J463">
            <v>3.8461538461538464E-2</v>
          </cell>
          <cell r="K463">
            <v>0</v>
          </cell>
          <cell r="L463">
            <v>0</v>
          </cell>
          <cell r="M463">
            <v>0</v>
          </cell>
          <cell r="N463">
            <v>0.99999999999999989</v>
          </cell>
          <cell r="O463">
            <v>1</v>
          </cell>
          <cell r="P463">
            <v>4.7619047619047615E-3</v>
          </cell>
        </row>
        <row r="464">
          <cell r="A464">
            <v>643</v>
          </cell>
          <cell r="B464">
            <v>0</v>
          </cell>
          <cell r="C464">
            <v>0</v>
          </cell>
          <cell r="D464">
            <v>0</v>
          </cell>
          <cell r="E464">
            <v>6</v>
          </cell>
          <cell r="F464">
            <v>3</v>
          </cell>
          <cell r="G464">
            <v>4</v>
          </cell>
          <cell r="H464">
            <v>4</v>
          </cell>
          <cell r="I464">
            <v>6</v>
          </cell>
          <cell r="J464">
            <v>3</v>
          </cell>
          <cell r="K464">
            <v>0</v>
          </cell>
          <cell r="L464">
            <v>0</v>
          </cell>
          <cell r="M464">
            <v>0</v>
          </cell>
          <cell r="N464">
            <v>26</v>
          </cell>
          <cell r="O464">
            <v>3.7142857142857144</v>
          </cell>
          <cell r="P464">
            <v>1</v>
          </cell>
        </row>
        <row r="465">
          <cell r="A465">
            <v>643</v>
          </cell>
          <cell r="B465">
            <v>0</v>
          </cell>
          <cell r="C465">
            <v>0</v>
          </cell>
          <cell r="D465">
            <v>0</v>
          </cell>
          <cell r="E465">
            <v>0.23076923076923078</v>
          </cell>
          <cell r="F465">
            <v>0.11538461538461539</v>
          </cell>
          <cell r="G465">
            <v>0.15384615384615385</v>
          </cell>
          <cell r="H465">
            <v>0.15384615384615385</v>
          </cell>
          <cell r="I465">
            <v>0.23076923076923078</v>
          </cell>
          <cell r="J465">
            <v>0.11538461538461539</v>
          </cell>
          <cell r="K465">
            <v>0</v>
          </cell>
          <cell r="L465">
            <v>0</v>
          </cell>
          <cell r="M465">
            <v>0</v>
          </cell>
          <cell r="N465">
            <v>1</v>
          </cell>
          <cell r="O465">
            <v>1</v>
          </cell>
          <cell r="P465">
            <v>4.7619047619047623E-3</v>
          </cell>
        </row>
        <row r="466">
          <cell r="A466">
            <v>1610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2</v>
          </cell>
          <cell r="H466">
            <v>20</v>
          </cell>
          <cell r="I466">
            <v>0</v>
          </cell>
          <cell r="J466">
            <v>4</v>
          </cell>
          <cell r="K466">
            <v>0</v>
          </cell>
          <cell r="L466">
            <v>0</v>
          </cell>
          <cell r="M466">
            <v>0</v>
          </cell>
          <cell r="N466">
            <v>26</v>
          </cell>
          <cell r="O466">
            <v>3.7142857142857144</v>
          </cell>
          <cell r="P466">
            <v>1</v>
          </cell>
        </row>
        <row r="467">
          <cell r="A467">
            <v>1610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7.6923076923076927E-2</v>
          </cell>
          <cell r="H467">
            <v>0.76923076923076927</v>
          </cell>
          <cell r="I467">
            <v>0</v>
          </cell>
          <cell r="J467">
            <v>0.15384615384615385</v>
          </cell>
          <cell r="K467">
            <v>0</v>
          </cell>
          <cell r="L467">
            <v>0</v>
          </cell>
          <cell r="M467">
            <v>0</v>
          </cell>
          <cell r="N467">
            <v>1</v>
          </cell>
          <cell r="O467">
            <v>1</v>
          </cell>
          <cell r="P467">
            <v>4.7619047619047623E-3</v>
          </cell>
        </row>
        <row r="468">
          <cell r="A468">
            <v>4525</v>
          </cell>
          <cell r="B468">
            <v>0</v>
          </cell>
          <cell r="C468">
            <v>0</v>
          </cell>
          <cell r="D468">
            <v>0</v>
          </cell>
          <cell r="E468">
            <v>13</v>
          </cell>
          <cell r="F468">
            <v>10</v>
          </cell>
          <cell r="G468">
            <v>0</v>
          </cell>
          <cell r="H468">
            <v>0</v>
          </cell>
          <cell r="I468">
            <v>0</v>
          </cell>
          <cell r="J468">
            <v>2</v>
          </cell>
          <cell r="K468">
            <v>0</v>
          </cell>
          <cell r="L468">
            <v>0</v>
          </cell>
          <cell r="M468">
            <v>0</v>
          </cell>
          <cell r="N468">
            <v>25</v>
          </cell>
          <cell r="O468">
            <v>3.5714285714285716</v>
          </cell>
          <cell r="P468">
            <v>1</v>
          </cell>
        </row>
        <row r="469">
          <cell r="A469">
            <v>4525</v>
          </cell>
          <cell r="B469">
            <v>0</v>
          </cell>
          <cell r="C469">
            <v>0</v>
          </cell>
          <cell r="D469">
            <v>0</v>
          </cell>
          <cell r="E469">
            <v>0.52</v>
          </cell>
          <cell r="F469">
            <v>0.4</v>
          </cell>
          <cell r="G469">
            <v>0</v>
          </cell>
          <cell r="H469">
            <v>0</v>
          </cell>
          <cell r="I469">
            <v>0</v>
          </cell>
          <cell r="J469">
            <v>0.08</v>
          </cell>
          <cell r="K469">
            <v>0</v>
          </cell>
          <cell r="L469">
            <v>0</v>
          </cell>
          <cell r="M469">
            <v>0</v>
          </cell>
          <cell r="N469">
            <v>1</v>
          </cell>
          <cell r="O469">
            <v>1</v>
          </cell>
          <cell r="P469">
            <v>4.7619047619047623E-3</v>
          </cell>
        </row>
        <row r="470">
          <cell r="A470">
            <v>5112</v>
          </cell>
          <cell r="B470">
            <v>0</v>
          </cell>
          <cell r="C470">
            <v>0</v>
          </cell>
          <cell r="D470">
            <v>1</v>
          </cell>
          <cell r="E470">
            <v>6</v>
          </cell>
          <cell r="F470">
            <v>2</v>
          </cell>
          <cell r="G470">
            <v>1</v>
          </cell>
          <cell r="H470">
            <v>11</v>
          </cell>
          <cell r="I470">
            <v>0</v>
          </cell>
          <cell r="J470">
            <v>4</v>
          </cell>
          <cell r="K470">
            <v>0</v>
          </cell>
          <cell r="L470">
            <v>0</v>
          </cell>
          <cell r="M470">
            <v>0</v>
          </cell>
          <cell r="N470">
            <v>25</v>
          </cell>
          <cell r="O470">
            <v>3.5714285714285716</v>
          </cell>
          <cell r="P470">
            <v>1</v>
          </cell>
        </row>
        <row r="471">
          <cell r="A471">
            <v>5112</v>
          </cell>
          <cell r="B471">
            <v>0</v>
          </cell>
          <cell r="C471">
            <v>0</v>
          </cell>
          <cell r="D471">
            <v>0.04</v>
          </cell>
          <cell r="E471">
            <v>0.24</v>
          </cell>
          <cell r="F471">
            <v>0.08</v>
          </cell>
          <cell r="G471">
            <v>0.04</v>
          </cell>
          <cell r="H471">
            <v>0.44</v>
          </cell>
          <cell r="I471">
            <v>0</v>
          </cell>
          <cell r="J471">
            <v>0.16</v>
          </cell>
          <cell r="K471">
            <v>0</v>
          </cell>
          <cell r="L471">
            <v>0</v>
          </cell>
          <cell r="M471">
            <v>0</v>
          </cell>
          <cell r="N471">
            <v>1</v>
          </cell>
          <cell r="O471">
            <v>1</v>
          </cell>
          <cell r="P471">
            <v>4.7619047619047623E-3</v>
          </cell>
        </row>
        <row r="472">
          <cell r="A472">
            <v>1605</v>
          </cell>
          <cell r="B472">
            <v>0</v>
          </cell>
          <cell r="C472">
            <v>0</v>
          </cell>
          <cell r="D472">
            <v>0</v>
          </cell>
          <cell r="E472">
            <v>5</v>
          </cell>
          <cell r="F472">
            <v>20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25</v>
          </cell>
          <cell r="O472">
            <v>3.5714285714285716</v>
          </cell>
          <cell r="P472">
            <v>1</v>
          </cell>
        </row>
        <row r="473">
          <cell r="A473">
            <v>1605</v>
          </cell>
          <cell r="B473">
            <v>0</v>
          </cell>
          <cell r="C473">
            <v>0</v>
          </cell>
          <cell r="D473">
            <v>0</v>
          </cell>
          <cell r="E473">
            <v>0.2</v>
          </cell>
          <cell r="F473">
            <v>0.8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1</v>
          </cell>
          <cell r="O473">
            <v>1</v>
          </cell>
          <cell r="P473">
            <v>4.7619047619047623E-3</v>
          </cell>
        </row>
        <row r="474">
          <cell r="A474">
            <v>1494</v>
          </cell>
          <cell r="B474">
            <v>0</v>
          </cell>
          <cell r="C474">
            <v>0</v>
          </cell>
          <cell r="D474">
            <v>0</v>
          </cell>
          <cell r="E474">
            <v>8</v>
          </cell>
          <cell r="F474">
            <v>3</v>
          </cell>
          <cell r="G474">
            <v>1</v>
          </cell>
          <cell r="H474">
            <v>6</v>
          </cell>
          <cell r="I474">
            <v>3</v>
          </cell>
          <cell r="J474">
            <v>4</v>
          </cell>
          <cell r="K474">
            <v>0</v>
          </cell>
          <cell r="L474">
            <v>0</v>
          </cell>
          <cell r="M474">
            <v>0</v>
          </cell>
          <cell r="N474">
            <v>25</v>
          </cell>
          <cell r="O474">
            <v>3.5714285714285716</v>
          </cell>
          <cell r="P474">
            <v>1</v>
          </cell>
        </row>
        <row r="475">
          <cell r="A475">
            <v>1494</v>
          </cell>
          <cell r="B475">
            <v>0</v>
          </cell>
          <cell r="C475">
            <v>0</v>
          </cell>
          <cell r="D475">
            <v>0</v>
          </cell>
          <cell r="E475">
            <v>0.32</v>
          </cell>
          <cell r="F475">
            <v>0.12</v>
          </cell>
          <cell r="G475">
            <v>0.04</v>
          </cell>
          <cell r="H475">
            <v>0.24</v>
          </cell>
          <cell r="I475">
            <v>0.12</v>
          </cell>
          <cell r="J475">
            <v>0.16</v>
          </cell>
          <cell r="K475">
            <v>0</v>
          </cell>
          <cell r="L475">
            <v>0</v>
          </cell>
          <cell r="M475">
            <v>0</v>
          </cell>
          <cell r="N475">
            <v>1</v>
          </cell>
          <cell r="O475">
            <v>1</v>
          </cell>
          <cell r="P475">
            <v>4.7619047619047623E-3</v>
          </cell>
        </row>
        <row r="476">
          <cell r="A476" t="str">
            <v>275 (42)</v>
          </cell>
          <cell r="B476">
            <v>0</v>
          </cell>
          <cell r="C476">
            <v>0</v>
          </cell>
          <cell r="D476">
            <v>1</v>
          </cell>
          <cell r="E476">
            <v>5</v>
          </cell>
          <cell r="F476">
            <v>2</v>
          </cell>
          <cell r="G476">
            <v>2</v>
          </cell>
          <cell r="H476">
            <v>2</v>
          </cell>
          <cell r="I476">
            <v>7</v>
          </cell>
          <cell r="J476">
            <v>5</v>
          </cell>
          <cell r="K476">
            <v>0</v>
          </cell>
          <cell r="L476">
            <v>0</v>
          </cell>
          <cell r="M476">
            <v>0</v>
          </cell>
          <cell r="N476">
            <v>24</v>
          </cell>
          <cell r="O476">
            <v>3.4285714285714284</v>
          </cell>
          <cell r="P476">
            <v>1</v>
          </cell>
        </row>
        <row r="477">
          <cell r="A477" t="str">
            <v>275 (42)</v>
          </cell>
          <cell r="B477">
            <v>0</v>
          </cell>
          <cell r="C477">
            <v>0</v>
          </cell>
          <cell r="D477">
            <v>4.1666666666666664E-2</v>
          </cell>
          <cell r="E477">
            <v>0.20833333333333334</v>
          </cell>
          <cell r="F477">
            <v>8.3333333333333329E-2</v>
          </cell>
          <cell r="G477">
            <v>8.3333333333333329E-2</v>
          </cell>
          <cell r="H477">
            <v>8.3333333333333329E-2</v>
          </cell>
          <cell r="I477">
            <v>0.29166666666666669</v>
          </cell>
          <cell r="J477">
            <v>0.20833333333333334</v>
          </cell>
          <cell r="K477">
            <v>0</v>
          </cell>
          <cell r="L477">
            <v>0</v>
          </cell>
          <cell r="M477">
            <v>0</v>
          </cell>
          <cell r="N477">
            <v>1</v>
          </cell>
          <cell r="O477">
            <v>1</v>
          </cell>
          <cell r="P477">
            <v>4.7619047619047623E-3</v>
          </cell>
        </row>
        <row r="478">
          <cell r="A478">
            <v>7979</v>
          </cell>
          <cell r="B478">
            <v>0</v>
          </cell>
          <cell r="C478">
            <v>0</v>
          </cell>
          <cell r="D478">
            <v>4</v>
          </cell>
          <cell r="E478">
            <v>4</v>
          </cell>
          <cell r="F478">
            <v>4</v>
          </cell>
          <cell r="G478">
            <v>9</v>
          </cell>
          <cell r="H478">
            <v>1</v>
          </cell>
          <cell r="I478">
            <v>1</v>
          </cell>
          <cell r="J478">
            <v>1</v>
          </cell>
          <cell r="K478">
            <v>0</v>
          </cell>
          <cell r="L478">
            <v>0</v>
          </cell>
          <cell r="M478">
            <v>0</v>
          </cell>
          <cell r="N478">
            <v>24</v>
          </cell>
          <cell r="O478">
            <v>3.4285714285714284</v>
          </cell>
          <cell r="P478">
            <v>1</v>
          </cell>
        </row>
        <row r="479">
          <cell r="A479">
            <v>7979</v>
          </cell>
          <cell r="B479">
            <v>0</v>
          </cell>
          <cell r="C479">
            <v>0</v>
          </cell>
          <cell r="D479">
            <v>0.16666666666666666</v>
          </cell>
          <cell r="E479">
            <v>0.16666666666666666</v>
          </cell>
          <cell r="F479">
            <v>0.16666666666666666</v>
          </cell>
          <cell r="G479">
            <v>0.375</v>
          </cell>
          <cell r="H479">
            <v>4.1666666666666664E-2</v>
          </cell>
          <cell r="I479">
            <v>4.1666666666666664E-2</v>
          </cell>
          <cell r="J479">
            <v>4.1666666666666664E-2</v>
          </cell>
          <cell r="K479">
            <v>0</v>
          </cell>
          <cell r="L479">
            <v>0</v>
          </cell>
          <cell r="M479">
            <v>0</v>
          </cell>
          <cell r="N479">
            <v>0.99999999999999989</v>
          </cell>
          <cell r="O479">
            <v>1</v>
          </cell>
          <cell r="P479">
            <v>4.7619047619047615E-3</v>
          </cell>
        </row>
        <row r="480">
          <cell r="A480">
            <v>855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6</v>
          </cell>
          <cell r="H480">
            <v>11</v>
          </cell>
          <cell r="I480">
            <v>4</v>
          </cell>
          <cell r="J480">
            <v>3</v>
          </cell>
          <cell r="K480">
            <v>0</v>
          </cell>
          <cell r="L480">
            <v>0</v>
          </cell>
          <cell r="M480">
            <v>0</v>
          </cell>
          <cell r="N480">
            <v>24</v>
          </cell>
          <cell r="O480">
            <v>3.4285714285714284</v>
          </cell>
          <cell r="P480">
            <v>1</v>
          </cell>
        </row>
        <row r="481">
          <cell r="A481">
            <v>855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0.25</v>
          </cell>
          <cell r="H481">
            <v>0.45833333333333331</v>
          </cell>
          <cell r="I481">
            <v>0.16666666666666666</v>
          </cell>
          <cell r="J481">
            <v>0.125</v>
          </cell>
          <cell r="K481">
            <v>0</v>
          </cell>
          <cell r="L481">
            <v>0</v>
          </cell>
          <cell r="M481">
            <v>0</v>
          </cell>
          <cell r="N481">
            <v>0.99999999999999989</v>
          </cell>
          <cell r="O481">
            <v>1</v>
          </cell>
          <cell r="P481">
            <v>4.7619047619047615E-3</v>
          </cell>
        </row>
        <row r="482">
          <cell r="A482">
            <v>644</v>
          </cell>
          <cell r="B482">
            <v>0</v>
          </cell>
          <cell r="C482">
            <v>0</v>
          </cell>
          <cell r="D482">
            <v>0</v>
          </cell>
          <cell r="E482">
            <v>5</v>
          </cell>
          <cell r="F482">
            <v>4</v>
          </cell>
          <cell r="G482">
            <v>6</v>
          </cell>
          <cell r="H482">
            <v>9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24</v>
          </cell>
          <cell r="O482">
            <v>3.4285714285714284</v>
          </cell>
          <cell r="P482">
            <v>1</v>
          </cell>
        </row>
        <row r="483">
          <cell r="A483">
            <v>644</v>
          </cell>
          <cell r="B483">
            <v>0</v>
          </cell>
          <cell r="C483">
            <v>0</v>
          </cell>
          <cell r="D483">
            <v>0</v>
          </cell>
          <cell r="E483">
            <v>0.20833333333333334</v>
          </cell>
          <cell r="F483">
            <v>0.16666666666666666</v>
          </cell>
          <cell r="G483">
            <v>0.25</v>
          </cell>
          <cell r="H483">
            <v>0.375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1</v>
          </cell>
          <cell r="O483">
            <v>1</v>
          </cell>
          <cell r="P483">
            <v>4.7619047619047623E-3</v>
          </cell>
        </row>
        <row r="484">
          <cell r="A484">
            <v>681</v>
          </cell>
          <cell r="B484">
            <v>0</v>
          </cell>
          <cell r="C484">
            <v>0</v>
          </cell>
          <cell r="D484">
            <v>5</v>
          </cell>
          <cell r="E484">
            <v>2</v>
          </cell>
          <cell r="F484">
            <v>0</v>
          </cell>
          <cell r="G484">
            <v>5</v>
          </cell>
          <cell r="H484">
            <v>6</v>
          </cell>
          <cell r="I484">
            <v>0</v>
          </cell>
          <cell r="J484">
            <v>5</v>
          </cell>
          <cell r="K484">
            <v>0</v>
          </cell>
          <cell r="L484">
            <v>0</v>
          </cell>
          <cell r="M484">
            <v>0</v>
          </cell>
          <cell r="N484">
            <v>23</v>
          </cell>
          <cell r="O484">
            <v>3.2857142857142856</v>
          </cell>
          <cell r="P484">
            <v>1</v>
          </cell>
        </row>
        <row r="485">
          <cell r="A485">
            <v>681</v>
          </cell>
          <cell r="B485">
            <v>0</v>
          </cell>
          <cell r="C485">
            <v>0</v>
          </cell>
          <cell r="D485">
            <v>0.21739130434782608</v>
          </cell>
          <cell r="E485">
            <v>8.6956521739130432E-2</v>
          </cell>
          <cell r="F485">
            <v>0</v>
          </cell>
          <cell r="G485">
            <v>0.21739130434782608</v>
          </cell>
          <cell r="H485">
            <v>0.2608695652173913</v>
          </cell>
          <cell r="I485">
            <v>0</v>
          </cell>
          <cell r="J485">
            <v>0.21739130434782608</v>
          </cell>
          <cell r="K485">
            <v>0</v>
          </cell>
          <cell r="L485">
            <v>0</v>
          </cell>
          <cell r="M485">
            <v>0</v>
          </cell>
          <cell r="N485">
            <v>0.99999999999999989</v>
          </cell>
          <cell r="O485">
            <v>1</v>
          </cell>
          <cell r="P485">
            <v>4.7619047619047615E-3</v>
          </cell>
        </row>
        <row r="486">
          <cell r="A486">
            <v>625</v>
          </cell>
          <cell r="B486">
            <v>0</v>
          </cell>
          <cell r="C486">
            <v>0</v>
          </cell>
          <cell r="D486">
            <v>1</v>
          </cell>
          <cell r="E486">
            <v>10</v>
          </cell>
          <cell r="F486">
            <v>1</v>
          </cell>
          <cell r="G486">
            <v>3</v>
          </cell>
          <cell r="H486">
            <v>3</v>
          </cell>
          <cell r="I486">
            <v>3</v>
          </cell>
          <cell r="J486">
            <v>2</v>
          </cell>
          <cell r="K486">
            <v>0</v>
          </cell>
          <cell r="L486">
            <v>0</v>
          </cell>
          <cell r="M486">
            <v>0</v>
          </cell>
          <cell r="N486">
            <v>23</v>
          </cell>
          <cell r="O486">
            <v>3.2857142857142856</v>
          </cell>
          <cell r="P486">
            <v>1</v>
          </cell>
        </row>
        <row r="487">
          <cell r="A487">
            <v>625</v>
          </cell>
          <cell r="B487">
            <v>0</v>
          </cell>
          <cell r="C487">
            <v>0</v>
          </cell>
          <cell r="D487">
            <v>4.3478260869565216E-2</v>
          </cell>
          <cell r="E487">
            <v>0.43478260869565216</v>
          </cell>
          <cell r="F487">
            <v>4.3478260869565216E-2</v>
          </cell>
          <cell r="G487">
            <v>0.13043478260869565</v>
          </cell>
          <cell r="H487">
            <v>0.13043478260869565</v>
          </cell>
          <cell r="I487">
            <v>0.13043478260869565</v>
          </cell>
          <cell r="J487">
            <v>8.6956521739130432E-2</v>
          </cell>
          <cell r="K487">
            <v>0</v>
          </cell>
          <cell r="L487">
            <v>0</v>
          </cell>
          <cell r="M487">
            <v>0</v>
          </cell>
          <cell r="N487">
            <v>1</v>
          </cell>
          <cell r="O487">
            <v>1</v>
          </cell>
          <cell r="P487">
            <v>4.7619047619047623E-3</v>
          </cell>
        </row>
        <row r="488">
          <cell r="A488">
            <v>8949</v>
          </cell>
          <cell r="B488">
            <v>0</v>
          </cell>
          <cell r="C488">
            <v>0</v>
          </cell>
          <cell r="D488">
            <v>10</v>
          </cell>
          <cell r="E488">
            <v>0</v>
          </cell>
          <cell r="F488">
            <v>10</v>
          </cell>
          <cell r="G488">
            <v>0</v>
          </cell>
          <cell r="H488">
            <v>2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22</v>
          </cell>
          <cell r="O488">
            <v>3.1428571428571428</v>
          </cell>
          <cell r="P488">
            <v>1</v>
          </cell>
        </row>
        <row r="489">
          <cell r="A489">
            <v>8949</v>
          </cell>
          <cell r="B489">
            <v>0</v>
          </cell>
          <cell r="C489">
            <v>0</v>
          </cell>
          <cell r="D489">
            <v>0.45454545454545453</v>
          </cell>
          <cell r="E489">
            <v>0</v>
          </cell>
          <cell r="F489">
            <v>0.45454545454545453</v>
          </cell>
          <cell r="G489">
            <v>0</v>
          </cell>
          <cell r="H489">
            <v>9.0909090909090912E-2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1</v>
          </cell>
          <cell r="O489">
            <v>1</v>
          </cell>
          <cell r="P489">
            <v>4.7619047619047623E-3</v>
          </cell>
        </row>
        <row r="490">
          <cell r="A490">
            <v>1906</v>
          </cell>
          <cell r="B490">
            <v>0</v>
          </cell>
          <cell r="C490">
            <v>0</v>
          </cell>
          <cell r="D490">
            <v>1</v>
          </cell>
          <cell r="E490">
            <v>1</v>
          </cell>
          <cell r="F490">
            <v>2</v>
          </cell>
          <cell r="G490">
            <v>1</v>
          </cell>
          <cell r="H490">
            <v>2</v>
          </cell>
          <cell r="I490">
            <v>14</v>
          </cell>
          <cell r="J490">
            <v>1</v>
          </cell>
          <cell r="K490">
            <v>0</v>
          </cell>
          <cell r="L490">
            <v>0</v>
          </cell>
          <cell r="M490">
            <v>0</v>
          </cell>
          <cell r="N490">
            <v>22</v>
          </cell>
          <cell r="O490">
            <v>3.1428571428571428</v>
          </cell>
          <cell r="P490">
            <v>1</v>
          </cell>
        </row>
        <row r="491">
          <cell r="A491">
            <v>1906</v>
          </cell>
          <cell r="B491">
            <v>0</v>
          </cell>
          <cell r="C491">
            <v>0</v>
          </cell>
          <cell r="D491">
            <v>4.5454545454545456E-2</v>
          </cell>
          <cell r="E491">
            <v>4.5454545454545456E-2</v>
          </cell>
          <cell r="F491">
            <v>9.0909090909090912E-2</v>
          </cell>
          <cell r="G491">
            <v>4.5454545454545456E-2</v>
          </cell>
          <cell r="H491">
            <v>9.0909090909090912E-2</v>
          </cell>
          <cell r="I491">
            <v>0.63636363636363635</v>
          </cell>
          <cell r="J491">
            <v>4.5454545454545456E-2</v>
          </cell>
          <cell r="K491">
            <v>0</v>
          </cell>
          <cell r="L491">
            <v>0</v>
          </cell>
          <cell r="M491">
            <v>0</v>
          </cell>
          <cell r="N491">
            <v>1</v>
          </cell>
          <cell r="O491">
            <v>1</v>
          </cell>
          <cell r="P491">
            <v>4.7619047619047623E-3</v>
          </cell>
        </row>
        <row r="492">
          <cell r="A492">
            <v>797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20</v>
          </cell>
          <cell r="G492">
            <v>0</v>
          </cell>
          <cell r="H492">
            <v>0</v>
          </cell>
          <cell r="I492">
            <v>1</v>
          </cell>
          <cell r="J492">
            <v>1</v>
          </cell>
          <cell r="K492">
            <v>0</v>
          </cell>
          <cell r="L492">
            <v>0</v>
          </cell>
          <cell r="M492">
            <v>0</v>
          </cell>
          <cell r="N492">
            <v>22</v>
          </cell>
          <cell r="O492">
            <v>3.1428571428571428</v>
          </cell>
          <cell r="P492">
            <v>1</v>
          </cell>
        </row>
        <row r="493">
          <cell r="A493">
            <v>797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0.90909090909090906</v>
          </cell>
          <cell r="G493">
            <v>0</v>
          </cell>
          <cell r="H493">
            <v>0</v>
          </cell>
          <cell r="I493">
            <v>4.5454545454545456E-2</v>
          </cell>
          <cell r="J493">
            <v>4.5454545454545456E-2</v>
          </cell>
          <cell r="K493">
            <v>0</v>
          </cell>
          <cell r="L493">
            <v>0</v>
          </cell>
          <cell r="M493">
            <v>0</v>
          </cell>
          <cell r="N493">
            <v>0.99999999999999989</v>
          </cell>
          <cell r="O493">
            <v>1</v>
          </cell>
          <cell r="P493">
            <v>4.7619047619047615E-3</v>
          </cell>
        </row>
        <row r="494">
          <cell r="A494">
            <v>1007</v>
          </cell>
          <cell r="B494">
            <v>0</v>
          </cell>
          <cell r="C494">
            <v>0</v>
          </cell>
          <cell r="D494">
            <v>1</v>
          </cell>
          <cell r="E494">
            <v>6</v>
          </cell>
          <cell r="F494">
            <v>5</v>
          </cell>
          <cell r="G494">
            <v>3</v>
          </cell>
          <cell r="H494">
            <v>5</v>
          </cell>
          <cell r="I494">
            <v>2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22</v>
          </cell>
          <cell r="O494">
            <v>3.1428571428571428</v>
          </cell>
          <cell r="P494">
            <v>1</v>
          </cell>
        </row>
        <row r="495">
          <cell r="A495">
            <v>1007</v>
          </cell>
          <cell r="B495">
            <v>0</v>
          </cell>
          <cell r="C495">
            <v>0</v>
          </cell>
          <cell r="D495">
            <v>4.5454545454545456E-2</v>
          </cell>
          <cell r="E495">
            <v>0.27272727272727271</v>
          </cell>
          <cell r="F495">
            <v>0.22727272727272727</v>
          </cell>
          <cell r="G495">
            <v>0.13636363636363635</v>
          </cell>
          <cell r="H495">
            <v>0.22727272727272727</v>
          </cell>
          <cell r="I495">
            <v>9.0909090909090912E-2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1</v>
          </cell>
          <cell r="O495">
            <v>1</v>
          </cell>
          <cell r="P495">
            <v>4.7619047619047623E-3</v>
          </cell>
        </row>
        <row r="496">
          <cell r="A496">
            <v>588</v>
          </cell>
          <cell r="B496">
            <v>0</v>
          </cell>
          <cell r="C496">
            <v>0</v>
          </cell>
          <cell r="D496">
            <v>1</v>
          </cell>
          <cell r="E496">
            <v>0</v>
          </cell>
          <cell r="F496">
            <v>1</v>
          </cell>
          <cell r="G496">
            <v>9</v>
          </cell>
          <cell r="H496">
            <v>3</v>
          </cell>
          <cell r="I496">
            <v>1</v>
          </cell>
          <cell r="J496">
            <v>7</v>
          </cell>
          <cell r="K496">
            <v>0</v>
          </cell>
          <cell r="L496">
            <v>0</v>
          </cell>
          <cell r="M496">
            <v>0</v>
          </cell>
          <cell r="N496">
            <v>22</v>
          </cell>
          <cell r="O496">
            <v>3.1428571428571428</v>
          </cell>
          <cell r="P496">
            <v>1</v>
          </cell>
        </row>
        <row r="497">
          <cell r="A497">
            <v>588</v>
          </cell>
          <cell r="B497">
            <v>0</v>
          </cell>
          <cell r="C497">
            <v>0</v>
          </cell>
          <cell r="D497">
            <v>4.5454545454545456E-2</v>
          </cell>
          <cell r="E497">
            <v>0</v>
          </cell>
          <cell r="F497">
            <v>4.5454545454545456E-2</v>
          </cell>
          <cell r="G497">
            <v>0.40909090909090912</v>
          </cell>
          <cell r="H497">
            <v>0.13636363636363635</v>
          </cell>
          <cell r="I497">
            <v>4.5454545454545456E-2</v>
          </cell>
          <cell r="J497">
            <v>0.31818181818181818</v>
          </cell>
          <cell r="K497">
            <v>0</v>
          </cell>
          <cell r="L497">
            <v>0</v>
          </cell>
          <cell r="M497">
            <v>0</v>
          </cell>
          <cell r="N497">
            <v>1</v>
          </cell>
          <cell r="O497">
            <v>1</v>
          </cell>
          <cell r="P497">
            <v>4.7619047619047623E-3</v>
          </cell>
        </row>
        <row r="498">
          <cell r="A498">
            <v>1452</v>
          </cell>
          <cell r="B498">
            <v>0</v>
          </cell>
          <cell r="C498">
            <v>0</v>
          </cell>
          <cell r="D498">
            <v>3</v>
          </cell>
          <cell r="E498">
            <v>0</v>
          </cell>
          <cell r="F498">
            <v>4</v>
          </cell>
          <cell r="G498">
            <v>3</v>
          </cell>
          <cell r="H498">
            <v>4</v>
          </cell>
          <cell r="I498">
            <v>5</v>
          </cell>
          <cell r="J498">
            <v>3</v>
          </cell>
          <cell r="K498">
            <v>0</v>
          </cell>
          <cell r="L498">
            <v>0</v>
          </cell>
          <cell r="M498">
            <v>0</v>
          </cell>
          <cell r="N498">
            <v>22</v>
          </cell>
          <cell r="O498">
            <v>3.1428571428571428</v>
          </cell>
          <cell r="P498">
            <v>1</v>
          </cell>
        </row>
        <row r="499">
          <cell r="A499">
            <v>1452</v>
          </cell>
          <cell r="B499">
            <v>0</v>
          </cell>
          <cell r="C499">
            <v>0</v>
          </cell>
          <cell r="D499">
            <v>0.13636363636363635</v>
          </cell>
          <cell r="E499">
            <v>0</v>
          </cell>
          <cell r="F499">
            <v>0.18181818181818182</v>
          </cell>
          <cell r="G499">
            <v>0.13636363636363635</v>
          </cell>
          <cell r="H499">
            <v>0.18181818181818182</v>
          </cell>
          <cell r="I499">
            <v>0.22727272727272727</v>
          </cell>
          <cell r="J499">
            <v>0.13636363636363635</v>
          </cell>
          <cell r="K499">
            <v>0</v>
          </cell>
          <cell r="L499">
            <v>0</v>
          </cell>
          <cell r="M499">
            <v>0</v>
          </cell>
          <cell r="N499">
            <v>1</v>
          </cell>
          <cell r="O499">
            <v>1</v>
          </cell>
          <cell r="P499">
            <v>4.7619047619047623E-3</v>
          </cell>
        </row>
        <row r="500">
          <cell r="A500">
            <v>8167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10</v>
          </cell>
          <cell r="G500">
            <v>10</v>
          </cell>
          <cell r="H500">
            <v>0</v>
          </cell>
          <cell r="I500">
            <v>1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21</v>
          </cell>
          <cell r="O500">
            <v>3</v>
          </cell>
          <cell r="P500">
            <v>1</v>
          </cell>
        </row>
        <row r="501">
          <cell r="A501">
            <v>8167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0.47619047619047616</v>
          </cell>
          <cell r="G501">
            <v>0.47619047619047616</v>
          </cell>
          <cell r="H501">
            <v>0</v>
          </cell>
          <cell r="I501">
            <v>4.7619047619047616E-2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1</v>
          </cell>
          <cell r="O501">
            <v>1</v>
          </cell>
          <cell r="P501">
            <v>4.7619047619047623E-3</v>
          </cell>
        </row>
        <row r="502">
          <cell r="A502" t="str">
            <v>275 (43)</v>
          </cell>
          <cell r="B502">
            <v>0</v>
          </cell>
          <cell r="C502">
            <v>0</v>
          </cell>
          <cell r="D502">
            <v>1</v>
          </cell>
          <cell r="E502">
            <v>1</v>
          </cell>
          <cell r="F502">
            <v>1</v>
          </cell>
          <cell r="G502">
            <v>7</v>
          </cell>
          <cell r="H502">
            <v>3</v>
          </cell>
          <cell r="I502">
            <v>3</v>
          </cell>
          <cell r="J502">
            <v>5</v>
          </cell>
          <cell r="K502">
            <v>0</v>
          </cell>
          <cell r="L502">
            <v>0</v>
          </cell>
          <cell r="M502">
            <v>0</v>
          </cell>
          <cell r="N502">
            <v>21</v>
          </cell>
          <cell r="O502">
            <v>3</v>
          </cell>
          <cell r="P502">
            <v>1</v>
          </cell>
        </row>
        <row r="503">
          <cell r="A503" t="str">
            <v>276 (43)</v>
          </cell>
          <cell r="B503">
            <v>0</v>
          </cell>
          <cell r="C503">
            <v>0</v>
          </cell>
          <cell r="D503">
            <v>4.7619047619047616E-2</v>
          </cell>
          <cell r="E503">
            <v>4.7619047619047616E-2</v>
          </cell>
          <cell r="F503">
            <v>4.7619047619047616E-2</v>
          </cell>
          <cell r="G503">
            <v>0.33333333333333331</v>
          </cell>
          <cell r="H503">
            <v>0.14285714285714285</v>
          </cell>
          <cell r="I503">
            <v>0.14285714285714285</v>
          </cell>
          <cell r="J503">
            <v>0.23809523809523808</v>
          </cell>
          <cell r="K503">
            <v>0</v>
          </cell>
          <cell r="L503">
            <v>0</v>
          </cell>
          <cell r="M503">
            <v>0</v>
          </cell>
          <cell r="N503">
            <v>1</v>
          </cell>
          <cell r="O503">
            <v>1</v>
          </cell>
          <cell r="P503">
            <v>4.7619047619047623E-3</v>
          </cell>
        </row>
        <row r="504">
          <cell r="A504">
            <v>5733</v>
          </cell>
          <cell r="B504">
            <v>0</v>
          </cell>
          <cell r="C504">
            <v>0</v>
          </cell>
          <cell r="D504">
            <v>5</v>
          </cell>
          <cell r="E504">
            <v>3</v>
          </cell>
          <cell r="F504">
            <v>1</v>
          </cell>
          <cell r="G504">
            <v>6</v>
          </cell>
          <cell r="H504">
            <v>5</v>
          </cell>
          <cell r="I504">
            <v>0</v>
          </cell>
          <cell r="J504">
            <v>1</v>
          </cell>
          <cell r="K504">
            <v>0</v>
          </cell>
          <cell r="L504">
            <v>0</v>
          </cell>
          <cell r="M504">
            <v>0</v>
          </cell>
          <cell r="N504">
            <v>21</v>
          </cell>
          <cell r="O504">
            <v>3</v>
          </cell>
          <cell r="P504">
            <v>1</v>
          </cell>
        </row>
        <row r="505">
          <cell r="A505">
            <v>5733</v>
          </cell>
          <cell r="B505">
            <v>0</v>
          </cell>
          <cell r="C505">
            <v>0</v>
          </cell>
          <cell r="D505">
            <v>0.23809523809523808</v>
          </cell>
          <cell r="E505">
            <v>0.14285714285714285</v>
          </cell>
          <cell r="F505">
            <v>4.7619047619047616E-2</v>
          </cell>
          <cell r="G505">
            <v>0.2857142857142857</v>
          </cell>
          <cell r="H505">
            <v>0.23809523809523808</v>
          </cell>
          <cell r="I505">
            <v>0</v>
          </cell>
          <cell r="J505">
            <v>4.7619047619047616E-2</v>
          </cell>
          <cell r="K505">
            <v>0</v>
          </cell>
          <cell r="L505">
            <v>0</v>
          </cell>
          <cell r="M505">
            <v>0</v>
          </cell>
          <cell r="N505">
            <v>1</v>
          </cell>
          <cell r="O505">
            <v>1</v>
          </cell>
          <cell r="P505">
            <v>4.7619047619047623E-3</v>
          </cell>
        </row>
        <row r="506">
          <cell r="A506">
            <v>7080</v>
          </cell>
          <cell r="B506">
            <v>0</v>
          </cell>
          <cell r="C506">
            <v>0</v>
          </cell>
          <cell r="D506">
            <v>1</v>
          </cell>
          <cell r="E506">
            <v>15</v>
          </cell>
          <cell r="F506">
            <v>0</v>
          </cell>
          <cell r="G506">
            <v>1</v>
          </cell>
          <cell r="H506">
            <v>3</v>
          </cell>
          <cell r="I506">
            <v>1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21</v>
          </cell>
          <cell r="O506">
            <v>3</v>
          </cell>
          <cell r="P506">
            <v>1</v>
          </cell>
        </row>
        <row r="507">
          <cell r="A507">
            <v>7080</v>
          </cell>
          <cell r="B507">
            <v>0</v>
          </cell>
          <cell r="C507">
            <v>0</v>
          </cell>
          <cell r="D507">
            <v>4.7619047619047616E-2</v>
          </cell>
          <cell r="E507">
            <v>0.7142857142857143</v>
          </cell>
          <cell r="F507">
            <v>0</v>
          </cell>
          <cell r="G507">
            <v>4.7619047619047616E-2</v>
          </cell>
          <cell r="H507">
            <v>0.14285714285714285</v>
          </cell>
          <cell r="I507">
            <v>4.7619047619047616E-2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1</v>
          </cell>
          <cell r="O507">
            <v>1</v>
          </cell>
          <cell r="P507">
            <v>4.7619047619047623E-3</v>
          </cell>
        </row>
        <row r="508">
          <cell r="A508">
            <v>919</v>
          </cell>
          <cell r="B508">
            <v>0</v>
          </cell>
          <cell r="C508">
            <v>0</v>
          </cell>
          <cell r="D508">
            <v>1</v>
          </cell>
          <cell r="E508">
            <v>3</v>
          </cell>
          <cell r="F508">
            <v>7</v>
          </cell>
          <cell r="G508">
            <v>3</v>
          </cell>
          <cell r="H508">
            <v>4</v>
          </cell>
          <cell r="I508">
            <v>0</v>
          </cell>
          <cell r="J508">
            <v>3</v>
          </cell>
          <cell r="K508">
            <v>0</v>
          </cell>
          <cell r="L508">
            <v>0</v>
          </cell>
          <cell r="M508">
            <v>0</v>
          </cell>
          <cell r="N508">
            <v>21</v>
          </cell>
          <cell r="O508">
            <v>3</v>
          </cell>
          <cell r="P508">
            <v>1</v>
          </cell>
        </row>
        <row r="509">
          <cell r="A509">
            <v>919</v>
          </cell>
          <cell r="B509">
            <v>0</v>
          </cell>
          <cell r="C509">
            <v>0</v>
          </cell>
          <cell r="D509">
            <v>4.7619047619047616E-2</v>
          </cell>
          <cell r="E509">
            <v>0.14285714285714285</v>
          </cell>
          <cell r="F509">
            <v>0.33333333333333331</v>
          </cell>
          <cell r="G509">
            <v>0.14285714285714285</v>
          </cell>
          <cell r="H509">
            <v>0.19047619047619047</v>
          </cell>
          <cell r="I509">
            <v>0</v>
          </cell>
          <cell r="J509">
            <v>0.14285714285714285</v>
          </cell>
          <cell r="K509">
            <v>0</v>
          </cell>
          <cell r="L509">
            <v>0</v>
          </cell>
          <cell r="M509">
            <v>0</v>
          </cell>
          <cell r="N509">
            <v>0.99999999999999978</v>
          </cell>
          <cell r="O509">
            <v>1</v>
          </cell>
          <cell r="P509">
            <v>4.7619047619047606E-3</v>
          </cell>
        </row>
        <row r="510">
          <cell r="A510">
            <v>798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18</v>
          </cell>
          <cell r="G510">
            <v>1</v>
          </cell>
          <cell r="H510">
            <v>0</v>
          </cell>
          <cell r="I510">
            <v>1</v>
          </cell>
          <cell r="J510">
            <v>1</v>
          </cell>
          <cell r="K510">
            <v>0</v>
          </cell>
          <cell r="L510">
            <v>0</v>
          </cell>
          <cell r="M510">
            <v>0</v>
          </cell>
          <cell r="N510">
            <v>21</v>
          </cell>
          <cell r="O510">
            <v>3</v>
          </cell>
          <cell r="P510">
            <v>1</v>
          </cell>
        </row>
        <row r="511">
          <cell r="A511">
            <v>798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0.8571428571428571</v>
          </cell>
          <cell r="G511">
            <v>4.7619047619047616E-2</v>
          </cell>
          <cell r="H511">
            <v>0</v>
          </cell>
          <cell r="I511">
            <v>4.7619047619047616E-2</v>
          </cell>
          <cell r="J511">
            <v>4.7619047619047616E-2</v>
          </cell>
          <cell r="K511">
            <v>0</v>
          </cell>
          <cell r="L511">
            <v>0</v>
          </cell>
          <cell r="M511">
            <v>0</v>
          </cell>
          <cell r="N511">
            <v>1</v>
          </cell>
          <cell r="O511">
            <v>1</v>
          </cell>
          <cell r="P511">
            <v>4.7619047619047623E-3</v>
          </cell>
        </row>
        <row r="512">
          <cell r="A512">
            <v>680</v>
          </cell>
          <cell r="B512">
            <v>0</v>
          </cell>
          <cell r="C512">
            <v>0</v>
          </cell>
          <cell r="D512">
            <v>5</v>
          </cell>
          <cell r="E512">
            <v>2</v>
          </cell>
          <cell r="F512">
            <v>0</v>
          </cell>
          <cell r="G512">
            <v>1</v>
          </cell>
          <cell r="H512">
            <v>7</v>
          </cell>
          <cell r="I512">
            <v>0</v>
          </cell>
          <cell r="J512">
            <v>6</v>
          </cell>
          <cell r="K512">
            <v>0</v>
          </cell>
          <cell r="L512">
            <v>0</v>
          </cell>
          <cell r="M512">
            <v>0</v>
          </cell>
          <cell r="N512">
            <v>21</v>
          </cell>
          <cell r="O512">
            <v>3</v>
          </cell>
          <cell r="P512">
            <v>1</v>
          </cell>
        </row>
        <row r="513">
          <cell r="A513">
            <v>680</v>
          </cell>
          <cell r="B513">
            <v>0</v>
          </cell>
          <cell r="C513">
            <v>0</v>
          </cell>
          <cell r="D513">
            <v>0.23809523809523808</v>
          </cell>
          <cell r="E513">
            <v>9.5238095238095233E-2</v>
          </cell>
          <cell r="F513">
            <v>0</v>
          </cell>
          <cell r="G513">
            <v>4.7619047619047616E-2</v>
          </cell>
          <cell r="H513">
            <v>0.33333333333333331</v>
          </cell>
          <cell r="I513">
            <v>0</v>
          </cell>
          <cell r="J513">
            <v>0.2857142857142857</v>
          </cell>
          <cell r="K513">
            <v>0</v>
          </cell>
          <cell r="L513">
            <v>0</v>
          </cell>
          <cell r="M513">
            <v>0</v>
          </cell>
          <cell r="N513">
            <v>0.99999999999999989</v>
          </cell>
          <cell r="O513">
            <v>1</v>
          </cell>
          <cell r="P513">
            <v>4.7619047619047615E-3</v>
          </cell>
        </row>
        <row r="514">
          <cell r="A514">
            <v>4905</v>
          </cell>
          <cell r="B514">
            <v>0</v>
          </cell>
          <cell r="C514">
            <v>0</v>
          </cell>
          <cell r="D514">
            <v>0</v>
          </cell>
          <cell r="E514">
            <v>10</v>
          </cell>
          <cell r="F514">
            <v>0</v>
          </cell>
          <cell r="G514">
            <v>0</v>
          </cell>
          <cell r="H514">
            <v>0</v>
          </cell>
          <cell r="I514">
            <v>10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20</v>
          </cell>
          <cell r="O514">
            <v>2.8571428571428572</v>
          </cell>
          <cell r="P514">
            <v>1</v>
          </cell>
        </row>
        <row r="515">
          <cell r="A515">
            <v>4905</v>
          </cell>
          <cell r="B515">
            <v>0</v>
          </cell>
          <cell r="C515">
            <v>0</v>
          </cell>
          <cell r="D515">
            <v>0</v>
          </cell>
          <cell r="E515">
            <v>0.5</v>
          </cell>
          <cell r="F515">
            <v>0</v>
          </cell>
          <cell r="G515">
            <v>0</v>
          </cell>
          <cell r="H515">
            <v>0</v>
          </cell>
          <cell r="I515">
            <v>0.5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1</v>
          </cell>
          <cell r="O515">
            <v>1</v>
          </cell>
          <cell r="P515">
            <v>4.7619047619047623E-3</v>
          </cell>
        </row>
        <row r="516">
          <cell r="A516">
            <v>7091</v>
          </cell>
          <cell r="B516">
            <v>0</v>
          </cell>
          <cell r="C516">
            <v>0</v>
          </cell>
          <cell r="D516">
            <v>0</v>
          </cell>
          <cell r="E516">
            <v>10</v>
          </cell>
          <cell r="F516">
            <v>0</v>
          </cell>
          <cell r="G516">
            <v>0</v>
          </cell>
          <cell r="H516">
            <v>0</v>
          </cell>
          <cell r="I516">
            <v>10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20</v>
          </cell>
          <cell r="O516">
            <v>2.8571428571428572</v>
          </cell>
          <cell r="P516">
            <v>1</v>
          </cell>
        </row>
        <row r="517">
          <cell r="A517">
            <v>7091</v>
          </cell>
          <cell r="B517">
            <v>0</v>
          </cell>
          <cell r="C517">
            <v>0</v>
          </cell>
          <cell r="D517">
            <v>0</v>
          </cell>
          <cell r="E517">
            <v>0.5</v>
          </cell>
          <cell r="F517">
            <v>0</v>
          </cell>
          <cell r="G517">
            <v>0</v>
          </cell>
          <cell r="H517">
            <v>0</v>
          </cell>
          <cell r="I517">
            <v>0.5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1</v>
          </cell>
          <cell r="O517">
            <v>1</v>
          </cell>
          <cell r="P517">
            <v>4.7619047619047623E-3</v>
          </cell>
        </row>
        <row r="518">
          <cell r="A518">
            <v>678</v>
          </cell>
          <cell r="B518">
            <v>0</v>
          </cell>
          <cell r="C518">
            <v>0</v>
          </cell>
          <cell r="D518">
            <v>5</v>
          </cell>
          <cell r="E518">
            <v>2</v>
          </cell>
          <cell r="F518">
            <v>0</v>
          </cell>
          <cell r="G518">
            <v>3</v>
          </cell>
          <cell r="H518">
            <v>5</v>
          </cell>
          <cell r="I518">
            <v>0</v>
          </cell>
          <cell r="J518">
            <v>5</v>
          </cell>
          <cell r="K518">
            <v>0</v>
          </cell>
          <cell r="L518">
            <v>0</v>
          </cell>
          <cell r="M518">
            <v>0</v>
          </cell>
          <cell r="N518">
            <v>20</v>
          </cell>
          <cell r="O518">
            <v>2.8571428571428572</v>
          </cell>
          <cell r="P518">
            <v>1</v>
          </cell>
        </row>
        <row r="519">
          <cell r="A519">
            <v>678</v>
          </cell>
          <cell r="B519">
            <v>0</v>
          </cell>
          <cell r="C519">
            <v>0</v>
          </cell>
          <cell r="D519">
            <v>0.25</v>
          </cell>
          <cell r="E519">
            <v>0.1</v>
          </cell>
          <cell r="F519">
            <v>0</v>
          </cell>
          <cell r="G519">
            <v>0.15</v>
          </cell>
          <cell r="H519">
            <v>0.25</v>
          </cell>
          <cell r="I519">
            <v>0</v>
          </cell>
          <cell r="J519">
            <v>0.25</v>
          </cell>
          <cell r="K519">
            <v>0</v>
          </cell>
          <cell r="L519">
            <v>0</v>
          </cell>
          <cell r="M519">
            <v>0</v>
          </cell>
          <cell r="N519">
            <v>1</v>
          </cell>
          <cell r="O519">
            <v>1</v>
          </cell>
          <cell r="P519">
            <v>4.7619047619047623E-3</v>
          </cell>
        </row>
        <row r="520">
          <cell r="A520">
            <v>2380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20</v>
          </cell>
          <cell r="K520">
            <v>0</v>
          </cell>
          <cell r="L520">
            <v>0</v>
          </cell>
          <cell r="M520">
            <v>0</v>
          </cell>
          <cell r="N520">
            <v>20</v>
          </cell>
          <cell r="O520">
            <v>2.8571428571428572</v>
          </cell>
          <cell r="P520">
            <v>1</v>
          </cell>
        </row>
        <row r="521">
          <cell r="A521">
            <v>2380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1</v>
          </cell>
          <cell r="K521">
            <v>0</v>
          </cell>
          <cell r="L521">
            <v>0</v>
          </cell>
          <cell r="M521">
            <v>0</v>
          </cell>
          <cell r="N521">
            <v>1</v>
          </cell>
          <cell r="O521">
            <v>1</v>
          </cell>
          <cell r="P521">
            <v>4.7619047619047623E-3</v>
          </cell>
        </row>
        <row r="522">
          <cell r="A522">
            <v>676</v>
          </cell>
          <cell r="B522">
            <v>0</v>
          </cell>
          <cell r="C522">
            <v>0</v>
          </cell>
          <cell r="D522">
            <v>5</v>
          </cell>
          <cell r="E522">
            <v>2</v>
          </cell>
          <cell r="F522">
            <v>0</v>
          </cell>
          <cell r="G522">
            <v>4</v>
          </cell>
          <cell r="H522">
            <v>5</v>
          </cell>
          <cell r="I522">
            <v>0</v>
          </cell>
          <cell r="J522">
            <v>4</v>
          </cell>
          <cell r="K522">
            <v>0</v>
          </cell>
          <cell r="L522">
            <v>0</v>
          </cell>
          <cell r="M522">
            <v>0</v>
          </cell>
          <cell r="N522">
            <v>20</v>
          </cell>
          <cell r="O522">
            <v>2.8571428571428572</v>
          </cell>
          <cell r="P522">
            <v>1</v>
          </cell>
        </row>
        <row r="523">
          <cell r="A523">
            <v>676</v>
          </cell>
          <cell r="B523">
            <v>0</v>
          </cell>
          <cell r="C523">
            <v>0</v>
          </cell>
          <cell r="D523">
            <v>0.25</v>
          </cell>
          <cell r="E523">
            <v>0.1</v>
          </cell>
          <cell r="F523">
            <v>0</v>
          </cell>
          <cell r="G523">
            <v>0.2</v>
          </cell>
          <cell r="H523">
            <v>0.25</v>
          </cell>
          <cell r="I523">
            <v>0</v>
          </cell>
          <cell r="J523">
            <v>0.2</v>
          </cell>
          <cell r="K523">
            <v>0</v>
          </cell>
          <cell r="L523">
            <v>0</v>
          </cell>
          <cell r="M523">
            <v>0</v>
          </cell>
          <cell r="N523">
            <v>1</v>
          </cell>
          <cell r="O523">
            <v>1</v>
          </cell>
          <cell r="P523">
            <v>4.7619047619047623E-3</v>
          </cell>
        </row>
        <row r="524">
          <cell r="A524">
            <v>10057</v>
          </cell>
          <cell r="B524">
            <v>0</v>
          </cell>
          <cell r="C524">
            <v>0</v>
          </cell>
          <cell r="D524">
            <v>0</v>
          </cell>
          <cell r="E524">
            <v>5</v>
          </cell>
          <cell r="F524">
            <v>2</v>
          </cell>
          <cell r="G524">
            <v>5</v>
          </cell>
          <cell r="H524">
            <v>3</v>
          </cell>
          <cell r="I524">
            <v>0</v>
          </cell>
          <cell r="J524">
            <v>4</v>
          </cell>
          <cell r="K524">
            <v>0</v>
          </cell>
          <cell r="L524">
            <v>0</v>
          </cell>
          <cell r="M524">
            <v>0</v>
          </cell>
          <cell r="N524">
            <v>19</v>
          </cell>
          <cell r="O524">
            <v>2.7142857142857144</v>
          </cell>
          <cell r="P524">
            <v>1</v>
          </cell>
        </row>
        <row r="525">
          <cell r="A525">
            <v>10057</v>
          </cell>
          <cell r="B525">
            <v>0</v>
          </cell>
          <cell r="C525">
            <v>0</v>
          </cell>
          <cell r="D525">
            <v>0</v>
          </cell>
          <cell r="E525">
            <v>0.26315789473684209</v>
          </cell>
          <cell r="F525">
            <v>0.10526315789473684</v>
          </cell>
          <cell r="G525">
            <v>0.26315789473684209</v>
          </cell>
          <cell r="H525">
            <v>0.15789473684210525</v>
          </cell>
          <cell r="I525">
            <v>0</v>
          </cell>
          <cell r="J525">
            <v>0.21052631578947367</v>
          </cell>
          <cell r="K525">
            <v>0</v>
          </cell>
          <cell r="L525">
            <v>0</v>
          </cell>
          <cell r="M525">
            <v>0</v>
          </cell>
          <cell r="N525">
            <v>1</v>
          </cell>
          <cell r="O525">
            <v>1</v>
          </cell>
          <cell r="P525">
            <v>4.7619047619047623E-3</v>
          </cell>
        </row>
        <row r="526">
          <cell r="A526" t="str">
            <v>275 (44)</v>
          </cell>
          <cell r="B526">
            <v>0</v>
          </cell>
          <cell r="C526">
            <v>0</v>
          </cell>
          <cell r="D526">
            <v>0</v>
          </cell>
          <cell r="E526">
            <v>2</v>
          </cell>
          <cell r="F526">
            <v>2</v>
          </cell>
          <cell r="G526">
            <v>2</v>
          </cell>
          <cell r="H526">
            <v>3</v>
          </cell>
          <cell r="I526">
            <v>6</v>
          </cell>
          <cell r="J526">
            <v>4</v>
          </cell>
          <cell r="K526">
            <v>0</v>
          </cell>
          <cell r="L526">
            <v>0</v>
          </cell>
          <cell r="M526">
            <v>0</v>
          </cell>
          <cell r="N526">
            <v>19</v>
          </cell>
          <cell r="O526">
            <v>2.7142857142857144</v>
          </cell>
          <cell r="P526">
            <v>1</v>
          </cell>
        </row>
        <row r="527">
          <cell r="A527" t="str">
            <v>276 (44)</v>
          </cell>
          <cell r="B527">
            <v>0</v>
          </cell>
          <cell r="C527">
            <v>0</v>
          </cell>
          <cell r="D527">
            <v>0</v>
          </cell>
          <cell r="E527">
            <v>0.10526315789473684</v>
          </cell>
          <cell r="F527">
            <v>0.10526315789473684</v>
          </cell>
          <cell r="G527">
            <v>0.10526315789473684</v>
          </cell>
          <cell r="H527">
            <v>0.15789473684210525</v>
          </cell>
          <cell r="I527">
            <v>0.31578947368421051</v>
          </cell>
          <cell r="J527">
            <v>0.21052631578947367</v>
          </cell>
          <cell r="K527">
            <v>0</v>
          </cell>
          <cell r="L527">
            <v>0</v>
          </cell>
          <cell r="M527">
            <v>0</v>
          </cell>
          <cell r="N527">
            <v>1</v>
          </cell>
          <cell r="O527">
            <v>1</v>
          </cell>
          <cell r="P527">
            <v>4.7619047619047623E-3</v>
          </cell>
        </row>
        <row r="528">
          <cell r="A528">
            <v>892</v>
          </cell>
          <cell r="B528">
            <v>0</v>
          </cell>
          <cell r="C528">
            <v>0</v>
          </cell>
          <cell r="D528">
            <v>0</v>
          </cell>
          <cell r="E528">
            <v>2</v>
          </cell>
          <cell r="F528">
            <v>2</v>
          </cell>
          <cell r="G528">
            <v>10</v>
          </cell>
          <cell r="H528">
            <v>4</v>
          </cell>
          <cell r="I528">
            <v>0</v>
          </cell>
          <cell r="J528">
            <v>1</v>
          </cell>
          <cell r="K528">
            <v>0</v>
          </cell>
          <cell r="L528">
            <v>0</v>
          </cell>
          <cell r="M528">
            <v>0</v>
          </cell>
          <cell r="N528">
            <v>19</v>
          </cell>
          <cell r="O528">
            <v>2.7142857142857144</v>
          </cell>
          <cell r="P528">
            <v>1</v>
          </cell>
        </row>
        <row r="529">
          <cell r="A529">
            <v>892</v>
          </cell>
          <cell r="B529">
            <v>0</v>
          </cell>
          <cell r="C529">
            <v>0</v>
          </cell>
          <cell r="D529">
            <v>0</v>
          </cell>
          <cell r="E529">
            <v>0.10526315789473684</v>
          </cell>
          <cell r="F529">
            <v>0.10526315789473684</v>
          </cell>
          <cell r="G529">
            <v>0.52631578947368418</v>
          </cell>
          <cell r="H529">
            <v>0.21052631578947367</v>
          </cell>
          <cell r="I529">
            <v>0</v>
          </cell>
          <cell r="J529">
            <v>5.2631578947368418E-2</v>
          </cell>
          <cell r="K529">
            <v>0</v>
          </cell>
          <cell r="L529">
            <v>0</v>
          </cell>
          <cell r="M529">
            <v>0</v>
          </cell>
          <cell r="N529">
            <v>1</v>
          </cell>
          <cell r="O529">
            <v>1</v>
          </cell>
          <cell r="P529">
            <v>4.7619047619047623E-3</v>
          </cell>
        </row>
        <row r="530">
          <cell r="A530" t="str">
            <v>139 (42)</v>
          </cell>
          <cell r="B530">
            <v>0</v>
          </cell>
          <cell r="C530">
            <v>0</v>
          </cell>
          <cell r="D530">
            <v>2</v>
          </cell>
          <cell r="E530">
            <v>1</v>
          </cell>
          <cell r="F530">
            <v>3</v>
          </cell>
          <cell r="G530">
            <v>2</v>
          </cell>
          <cell r="H530">
            <v>4</v>
          </cell>
          <cell r="I530">
            <v>4</v>
          </cell>
          <cell r="J530">
            <v>2</v>
          </cell>
          <cell r="K530">
            <v>0</v>
          </cell>
          <cell r="L530">
            <v>0</v>
          </cell>
          <cell r="M530">
            <v>0</v>
          </cell>
          <cell r="N530">
            <v>18</v>
          </cell>
          <cell r="O530">
            <v>2.5714285714285716</v>
          </cell>
          <cell r="P530">
            <v>1</v>
          </cell>
        </row>
        <row r="531">
          <cell r="A531" t="str">
            <v>139 (42)</v>
          </cell>
          <cell r="B531">
            <v>0</v>
          </cell>
          <cell r="C531">
            <v>0</v>
          </cell>
          <cell r="D531">
            <v>0.1111111111111111</v>
          </cell>
          <cell r="E531">
            <v>5.5555555555555552E-2</v>
          </cell>
          <cell r="F531">
            <v>0.16666666666666666</v>
          </cell>
          <cell r="G531">
            <v>0.1111111111111111</v>
          </cell>
          <cell r="H531">
            <v>0.22222222222222221</v>
          </cell>
          <cell r="I531">
            <v>0.22222222222222221</v>
          </cell>
          <cell r="J531">
            <v>0.1111111111111111</v>
          </cell>
          <cell r="K531">
            <v>0</v>
          </cell>
          <cell r="L531">
            <v>0</v>
          </cell>
          <cell r="M531">
            <v>0</v>
          </cell>
          <cell r="N531">
            <v>1</v>
          </cell>
          <cell r="O531">
            <v>1</v>
          </cell>
          <cell r="P531">
            <v>4.7619047619047623E-3</v>
          </cell>
        </row>
        <row r="532">
          <cell r="A532">
            <v>361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1</v>
          </cell>
          <cell r="G532">
            <v>1</v>
          </cell>
          <cell r="H532">
            <v>0</v>
          </cell>
          <cell r="I532">
            <v>0</v>
          </cell>
          <cell r="J532">
            <v>16</v>
          </cell>
          <cell r="K532">
            <v>0</v>
          </cell>
          <cell r="L532">
            <v>0</v>
          </cell>
          <cell r="M532">
            <v>0</v>
          </cell>
          <cell r="N532">
            <v>18</v>
          </cell>
          <cell r="O532">
            <v>2.5714285714285716</v>
          </cell>
          <cell r="P532">
            <v>1</v>
          </cell>
        </row>
        <row r="533">
          <cell r="A533">
            <v>361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5.5555555555555552E-2</v>
          </cell>
          <cell r="G533">
            <v>5.5555555555555552E-2</v>
          </cell>
          <cell r="H533">
            <v>0</v>
          </cell>
          <cell r="I533">
            <v>0</v>
          </cell>
          <cell r="J533">
            <v>0.88888888888888884</v>
          </cell>
          <cell r="K533">
            <v>0</v>
          </cell>
          <cell r="L533">
            <v>0</v>
          </cell>
          <cell r="M533">
            <v>0</v>
          </cell>
          <cell r="N533">
            <v>1</v>
          </cell>
          <cell r="O533">
            <v>1</v>
          </cell>
          <cell r="P533">
            <v>4.7619047619047623E-3</v>
          </cell>
        </row>
        <row r="534">
          <cell r="A534">
            <v>1470</v>
          </cell>
          <cell r="B534">
            <v>0</v>
          </cell>
          <cell r="C534">
            <v>0</v>
          </cell>
          <cell r="D534">
            <v>1</v>
          </cell>
          <cell r="E534">
            <v>0</v>
          </cell>
          <cell r="F534">
            <v>0</v>
          </cell>
          <cell r="G534">
            <v>1</v>
          </cell>
          <cell r="H534">
            <v>0</v>
          </cell>
          <cell r="I534">
            <v>7</v>
          </cell>
          <cell r="J534">
            <v>9</v>
          </cell>
          <cell r="K534">
            <v>0</v>
          </cell>
          <cell r="L534">
            <v>0</v>
          </cell>
          <cell r="M534">
            <v>0</v>
          </cell>
          <cell r="N534">
            <v>18</v>
          </cell>
          <cell r="O534">
            <v>2.5714285714285716</v>
          </cell>
          <cell r="P534">
            <v>1</v>
          </cell>
        </row>
        <row r="535">
          <cell r="A535">
            <v>1470</v>
          </cell>
          <cell r="B535">
            <v>0</v>
          </cell>
          <cell r="C535">
            <v>0</v>
          </cell>
          <cell r="D535">
            <v>5.5555555555555552E-2</v>
          </cell>
          <cell r="E535">
            <v>0</v>
          </cell>
          <cell r="F535">
            <v>0</v>
          </cell>
          <cell r="G535">
            <v>5.5555555555555552E-2</v>
          </cell>
          <cell r="H535">
            <v>0</v>
          </cell>
          <cell r="I535">
            <v>0.3888888888888889</v>
          </cell>
          <cell r="J535">
            <v>0.5</v>
          </cell>
          <cell r="K535">
            <v>0</v>
          </cell>
          <cell r="L535">
            <v>0</v>
          </cell>
          <cell r="M535">
            <v>0</v>
          </cell>
          <cell r="N535">
            <v>1</v>
          </cell>
          <cell r="O535">
            <v>1</v>
          </cell>
          <cell r="P535">
            <v>4.7619047619047623E-3</v>
          </cell>
        </row>
        <row r="536">
          <cell r="A536">
            <v>289</v>
          </cell>
          <cell r="B536">
            <v>0</v>
          </cell>
          <cell r="C536">
            <v>0</v>
          </cell>
          <cell r="D536">
            <v>3</v>
          </cell>
          <cell r="E536">
            <v>0</v>
          </cell>
          <cell r="F536">
            <v>4</v>
          </cell>
          <cell r="G536">
            <v>3</v>
          </cell>
          <cell r="H536">
            <v>0</v>
          </cell>
          <cell r="I536">
            <v>5</v>
          </cell>
          <cell r="J536">
            <v>3</v>
          </cell>
          <cell r="K536">
            <v>0</v>
          </cell>
          <cell r="L536">
            <v>0</v>
          </cell>
          <cell r="M536">
            <v>0</v>
          </cell>
          <cell r="N536">
            <v>18</v>
          </cell>
          <cell r="O536">
            <v>2.5714285714285716</v>
          </cell>
          <cell r="P536">
            <v>1</v>
          </cell>
        </row>
        <row r="537">
          <cell r="A537">
            <v>289</v>
          </cell>
          <cell r="B537">
            <v>0</v>
          </cell>
          <cell r="C537">
            <v>0</v>
          </cell>
          <cell r="D537">
            <v>0.16666666666666666</v>
          </cell>
          <cell r="E537">
            <v>0</v>
          </cell>
          <cell r="F537">
            <v>0.22222222222222221</v>
          </cell>
          <cell r="G537">
            <v>0.16666666666666666</v>
          </cell>
          <cell r="H537">
            <v>0</v>
          </cell>
          <cell r="I537">
            <v>0.27777777777777779</v>
          </cell>
          <cell r="J537">
            <v>0.16666666666666666</v>
          </cell>
          <cell r="K537">
            <v>0</v>
          </cell>
          <cell r="L537">
            <v>0</v>
          </cell>
          <cell r="M537">
            <v>0</v>
          </cell>
          <cell r="N537">
            <v>0.99999999999999989</v>
          </cell>
          <cell r="O537">
            <v>1</v>
          </cell>
          <cell r="P537">
            <v>4.7619047619047615E-3</v>
          </cell>
        </row>
        <row r="538">
          <cell r="A538">
            <v>616</v>
          </cell>
          <cell r="B538">
            <v>0</v>
          </cell>
          <cell r="C538">
            <v>0</v>
          </cell>
          <cell r="D538">
            <v>0</v>
          </cell>
          <cell r="E538">
            <v>3</v>
          </cell>
          <cell r="F538">
            <v>6</v>
          </cell>
          <cell r="G538">
            <v>0</v>
          </cell>
          <cell r="H538">
            <v>2</v>
          </cell>
          <cell r="I538">
            <v>5</v>
          </cell>
          <cell r="J538">
            <v>2</v>
          </cell>
          <cell r="K538">
            <v>0</v>
          </cell>
          <cell r="L538">
            <v>0</v>
          </cell>
          <cell r="M538">
            <v>0</v>
          </cell>
          <cell r="N538">
            <v>18</v>
          </cell>
          <cell r="O538">
            <v>2.5714285714285716</v>
          </cell>
          <cell r="P538">
            <v>1</v>
          </cell>
        </row>
        <row r="539">
          <cell r="A539">
            <v>616</v>
          </cell>
          <cell r="B539">
            <v>0</v>
          </cell>
          <cell r="C539">
            <v>0</v>
          </cell>
          <cell r="D539">
            <v>0</v>
          </cell>
          <cell r="E539">
            <v>0.16666666666666666</v>
          </cell>
          <cell r="F539">
            <v>0.33333333333333331</v>
          </cell>
          <cell r="G539">
            <v>0</v>
          </cell>
          <cell r="H539">
            <v>0.1111111111111111</v>
          </cell>
          <cell r="I539">
            <v>0.27777777777777779</v>
          </cell>
          <cell r="J539">
            <v>0.1111111111111111</v>
          </cell>
          <cell r="K539">
            <v>0</v>
          </cell>
          <cell r="L539">
            <v>0</v>
          </cell>
          <cell r="M539">
            <v>0</v>
          </cell>
          <cell r="N539">
            <v>1</v>
          </cell>
          <cell r="O539">
            <v>1</v>
          </cell>
          <cell r="P539">
            <v>4.7619047619047623E-3</v>
          </cell>
        </row>
        <row r="540">
          <cell r="A540">
            <v>8310</v>
          </cell>
          <cell r="B540">
            <v>0</v>
          </cell>
          <cell r="C540">
            <v>0</v>
          </cell>
          <cell r="D540">
            <v>4</v>
          </cell>
          <cell r="E540">
            <v>1</v>
          </cell>
          <cell r="F540">
            <v>2</v>
          </cell>
          <cell r="G540">
            <v>2</v>
          </cell>
          <cell r="H540">
            <v>1</v>
          </cell>
          <cell r="I540">
            <v>3</v>
          </cell>
          <cell r="J540">
            <v>4</v>
          </cell>
          <cell r="K540">
            <v>0</v>
          </cell>
          <cell r="L540">
            <v>0</v>
          </cell>
          <cell r="M540">
            <v>0</v>
          </cell>
          <cell r="N540">
            <v>17</v>
          </cell>
          <cell r="O540">
            <v>2.4285714285714284</v>
          </cell>
          <cell r="P540">
            <v>1</v>
          </cell>
        </row>
        <row r="541">
          <cell r="A541">
            <v>8310</v>
          </cell>
          <cell r="B541">
            <v>0</v>
          </cell>
          <cell r="C541">
            <v>0</v>
          </cell>
          <cell r="D541">
            <v>0.23529411764705882</v>
          </cell>
          <cell r="E541">
            <v>5.8823529411764705E-2</v>
          </cell>
          <cell r="F541">
            <v>0.11764705882352941</v>
          </cell>
          <cell r="G541">
            <v>0.11764705882352941</v>
          </cell>
          <cell r="H541">
            <v>5.8823529411764705E-2</v>
          </cell>
          <cell r="I541">
            <v>0.17647058823529413</v>
          </cell>
          <cell r="J541">
            <v>0.23529411764705882</v>
          </cell>
          <cell r="K541">
            <v>0</v>
          </cell>
          <cell r="L541">
            <v>0</v>
          </cell>
          <cell r="M541">
            <v>0</v>
          </cell>
          <cell r="N541">
            <v>1</v>
          </cell>
          <cell r="O541">
            <v>1</v>
          </cell>
          <cell r="P541">
            <v>4.7619047619047623E-3</v>
          </cell>
        </row>
        <row r="542">
          <cell r="A542" t="str">
            <v>139 (43)</v>
          </cell>
          <cell r="B542">
            <v>0</v>
          </cell>
          <cell r="C542">
            <v>0</v>
          </cell>
          <cell r="D542">
            <v>1</v>
          </cell>
          <cell r="E542">
            <v>2</v>
          </cell>
          <cell r="F542">
            <v>6</v>
          </cell>
          <cell r="G542">
            <v>2</v>
          </cell>
          <cell r="H542">
            <v>1</v>
          </cell>
          <cell r="I542">
            <v>1</v>
          </cell>
          <cell r="J542">
            <v>4</v>
          </cell>
          <cell r="K542">
            <v>0</v>
          </cell>
          <cell r="L542">
            <v>0</v>
          </cell>
          <cell r="M542">
            <v>0</v>
          </cell>
          <cell r="N542">
            <v>17</v>
          </cell>
          <cell r="O542">
            <v>2.4285714285714284</v>
          </cell>
          <cell r="P542">
            <v>1</v>
          </cell>
        </row>
        <row r="543">
          <cell r="A543" t="str">
            <v>139 (43)</v>
          </cell>
          <cell r="B543">
            <v>0</v>
          </cell>
          <cell r="C543">
            <v>0</v>
          </cell>
          <cell r="D543">
            <v>5.8823529411764705E-2</v>
          </cell>
          <cell r="E543">
            <v>0.11764705882352941</v>
          </cell>
          <cell r="F543">
            <v>0.35294117647058826</v>
          </cell>
          <cell r="G543">
            <v>0.11764705882352941</v>
          </cell>
          <cell r="H543">
            <v>5.8823529411764705E-2</v>
          </cell>
          <cell r="I543">
            <v>5.8823529411764705E-2</v>
          </cell>
          <cell r="J543">
            <v>0.23529411764705882</v>
          </cell>
          <cell r="K543">
            <v>0</v>
          </cell>
          <cell r="L543">
            <v>0</v>
          </cell>
          <cell r="M543">
            <v>0</v>
          </cell>
          <cell r="N543">
            <v>1</v>
          </cell>
          <cell r="O543">
            <v>1</v>
          </cell>
          <cell r="P543">
            <v>4.7619047619047623E-3</v>
          </cell>
        </row>
        <row r="544">
          <cell r="A544">
            <v>1381</v>
          </cell>
          <cell r="B544">
            <v>0</v>
          </cell>
          <cell r="C544">
            <v>0</v>
          </cell>
          <cell r="D544">
            <v>2</v>
          </cell>
          <cell r="E544">
            <v>2</v>
          </cell>
          <cell r="F544">
            <v>4</v>
          </cell>
          <cell r="G544">
            <v>3</v>
          </cell>
          <cell r="H544">
            <v>2</v>
          </cell>
          <cell r="I544">
            <v>3</v>
          </cell>
          <cell r="J544">
            <v>1</v>
          </cell>
          <cell r="K544">
            <v>0</v>
          </cell>
          <cell r="L544">
            <v>0</v>
          </cell>
          <cell r="M544">
            <v>0</v>
          </cell>
          <cell r="N544">
            <v>17</v>
          </cell>
          <cell r="O544">
            <v>2.4285714285714284</v>
          </cell>
          <cell r="P544">
            <v>1</v>
          </cell>
        </row>
        <row r="545">
          <cell r="A545">
            <v>1381</v>
          </cell>
          <cell r="B545">
            <v>0</v>
          </cell>
          <cell r="C545">
            <v>0</v>
          </cell>
          <cell r="D545">
            <v>0.11764705882352941</v>
          </cell>
          <cell r="E545">
            <v>0.11764705882352941</v>
          </cell>
          <cell r="F545">
            <v>0.23529411764705882</v>
          </cell>
          <cell r="G545">
            <v>0.17647058823529413</v>
          </cell>
          <cell r="H545">
            <v>0.11764705882352941</v>
          </cell>
          <cell r="I545">
            <v>0.17647058823529413</v>
          </cell>
          <cell r="J545">
            <v>5.8823529411764705E-2</v>
          </cell>
          <cell r="K545">
            <v>0</v>
          </cell>
          <cell r="L545">
            <v>0</v>
          </cell>
          <cell r="M545">
            <v>0</v>
          </cell>
          <cell r="N545">
            <v>1</v>
          </cell>
          <cell r="O545">
            <v>1</v>
          </cell>
          <cell r="P545">
            <v>4.7619047619047623E-3</v>
          </cell>
        </row>
        <row r="546">
          <cell r="A546">
            <v>8314</v>
          </cell>
          <cell r="B546">
            <v>0</v>
          </cell>
          <cell r="C546">
            <v>0</v>
          </cell>
          <cell r="D546">
            <v>5</v>
          </cell>
          <cell r="E546">
            <v>2</v>
          </cell>
          <cell r="F546">
            <v>1</v>
          </cell>
          <cell r="G546">
            <v>3</v>
          </cell>
          <cell r="H546">
            <v>0</v>
          </cell>
          <cell r="I546">
            <v>0</v>
          </cell>
          <cell r="J546">
            <v>5</v>
          </cell>
          <cell r="K546">
            <v>0</v>
          </cell>
          <cell r="L546">
            <v>0</v>
          </cell>
          <cell r="M546">
            <v>0</v>
          </cell>
          <cell r="N546">
            <v>16</v>
          </cell>
          <cell r="O546">
            <v>2.2857142857142856</v>
          </cell>
          <cell r="P546">
            <v>1</v>
          </cell>
        </row>
        <row r="547">
          <cell r="A547">
            <v>8314</v>
          </cell>
          <cell r="B547">
            <v>0</v>
          </cell>
          <cell r="C547">
            <v>0</v>
          </cell>
          <cell r="D547">
            <v>0.3125</v>
          </cell>
          <cell r="E547">
            <v>0.125</v>
          </cell>
          <cell r="F547">
            <v>6.25E-2</v>
          </cell>
          <cell r="G547">
            <v>0.1875</v>
          </cell>
          <cell r="H547">
            <v>0</v>
          </cell>
          <cell r="I547">
            <v>0</v>
          </cell>
          <cell r="J547">
            <v>0.3125</v>
          </cell>
          <cell r="K547">
            <v>0</v>
          </cell>
          <cell r="L547">
            <v>0</v>
          </cell>
          <cell r="M547">
            <v>0</v>
          </cell>
          <cell r="N547">
            <v>1</v>
          </cell>
          <cell r="O547">
            <v>1</v>
          </cell>
          <cell r="P547">
            <v>4.7619047619047623E-3</v>
          </cell>
        </row>
        <row r="548">
          <cell r="A548">
            <v>7358</v>
          </cell>
          <cell r="B548">
            <v>0</v>
          </cell>
          <cell r="C548">
            <v>0</v>
          </cell>
          <cell r="D548">
            <v>1</v>
          </cell>
          <cell r="E548">
            <v>4</v>
          </cell>
          <cell r="F548">
            <v>4</v>
          </cell>
          <cell r="G548">
            <v>4</v>
          </cell>
          <cell r="H548">
            <v>1</v>
          </cell>
          <cell r="I548">
            <v>1</v>
          </cell>
          <cell r="J548">
            <v>1</v>
          </cell>
          <cell r="K548">
            <v>0</v>
          </cell>
          <cell r="L548">
            <v>0</v>
          </cell>
          <cell r="M548">
            <v>0</v>
          </cell>
          <cell r="N548">
            <v>16</v>
          </cell>
          <cell r="O548">
            <v>2.2857142857142856</v>
          </cell>
          <cell r="P548">
            <v>1</v>
          </cell>
        </row>
        <row r="549">
          <cell r="A549">
            <v>7358</v>
          </cell>
          <cell r="B549">
            <v>0</v>
          </cell>
          <cell r="C549">
            <v>0</v>
          </cell>
          <cell r="D549">
            <v>6.25E-2</v>
          </cell>
          <cell r="E549">
            <v>0.25</v>
          </cell>
          <cell r="F549">
            <v>0.25</v>
          </cell>
          <cell r="G549">
            <v>0.25</v>
          </cell>
          <cell r="H549">
            <v>6.25E-2</v>
          </cell>
          <cell r="I549">
            <v>6.25E-2</v>
          </cell>
          <cell r="J549">
            <v>6.25E-2</v>
          </cell>
          <cell r="K549">
            <v>0</v>
          </cell>
          <cell r="L549">
            <v>0</v>
          </cell>
          <cell r="M549">
            <v>0</v>
          </cell>
          <cell r="N549">
            <v>1</v>
          </cell>
          <cell r="O549">
            <v>1</v>
          </cell>
          <cell r="P549">
            <v>4.7619047619047623E-3</v>
          </cell>
        </row>
        <row r="550">
          <cell r="A550">
            <v>9028</v>
          </cell>
          <cell r="B550">
            <v>0</v>
          </cell>
          <cell r="C550">
            <v>0</v>
          </cell>
          <cell r="D550">
            <v>1</v>
          </cell>
          <cell r="E550">
            <v>8</v>
          </cell>
          <cell r="F550">
            <v>5</v>
          </cell>
          <cell r="G550">
            <v>0</v>
          </cell>
          <cell r="H550">
            <v>0</v>
          </cell>
          <cell r="I550">
            <v>2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16</v>
          </cell>
          <cell r="O550">
            <v>2.2857142857142856</v>
          </cell>
          <cell r="P550">
            <v>1</v>
          </cell>
        </row>
        <row r="551">
          <cell r="A551">
            <v>9028</v>
          </cell>
          <cell r="B551">
            <v>0</v>
          </cell>
          <cell r="C551">
            <v>0</v>
          </cell>
          <cell r="D551">
            <v>6.25E-2</v>
          </cell>
          <cell r="E551">
            <v>0.5</v>
          </cell>
          <cell r="F551">
            <v>0.3125</v>
          </cell>
          <cell r="G551">
            <v>0</v>
          </cell>
          <cell r="H551">
            <v>0</v>
          </cell>
          <cell r="I551">
            <v>0.125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1</v>
          </cell>
          <cell r="O551">
            <v>1</v>
          </cell>
          <cell r="P551">
            <v>4.7619047619047623E-3</v>
          </cell>
        </row>
        <row r="552">
          <cell r="A552">
            <v>309</v>
          </cell>
          <cell r="B552">
            <v>0</v>
          </cell>
          <cell r="C552">
            <v>0</v>
          </cell>
          <cell r="D552">
            <v>3</v>
          </cell>
          <cell r="E552">
            <v>0</v>
          </cell>
          <cell r="F552">
            <v>5</v>
          </cell>
          <cell r="G552">
            <v>1</v>
          </cell>
          <cell r="H552">
            <v>1</v>
          </cell>
          <cell r="I552">
            <v>2</v>
          </cell>
          <cell r="J552">
            <v>4</v>
          </cell>
          <cell r="K552">
            <v>0</v>
          </cell>
          <cell r="L552">
            <v>0</v>
          </cell>
          <cell r="M552">
            <v>0</v>
          </cell>
          <cell r="N552">
            <v>16</v>
          </cell>
          <cell r="O552">
            <v>2.2857142857142856</v>
          </cell>
          <cell r="P552">
            <v>1</v>
          </cell>
        </row>
        <row r="553">
          <cell r="A553">
            <v>309</v>
          </cell>
          <cell r="B553">
            <v>0</v>
          </cell>
          <cell r="C553">
            <v>0</v>
          </cell>
          <cell r="D553">
            <v>0.1875</v>
          </cell>
          <cell r="E553">
            <v>0</v>
          </cell>
          <cell r="F553">
            <v>0.3125</v>
          </cell>
          <cell r="G553">
            <v>6.25E-2</v>
          </cell>
          <cell r="H553">
            <v>6.25E-2</v>
          </cell>
          <cell r="I553">
            <v>0.125</v>
          </cell>
          <cell r="J553">
            <v>0.25</v>
          </cell>
          <cell r="K553">
            <v>0</v>
          </cell>
          <cell r="L553">
            <v>0</v>
          </cell>
          <cell r="M553">
            <v>0</v>
          </cell>
          <cell r="N553">
            <v>1</v>
          </cell>
          <cell r="O553">
            <v>1</v>
          </cell>
          <cell r="P553">
            <v>4.7619047619047623E-3</v>
          </cell>
        </row>
        <row r="554">
          <cell r="A554">
            <v>1465</v>
          </cell>
          <cell r="B554">
            <v>0</v>
          </cell>
          <cell r="C554">
            <v>0</v>
          </cell>
          <cell r="D554">
            <v>2</v>
          </cell>
          <cell r="E554">
            <v>2</v>
          </cell>
          <cell r="F554">
            <v>3</v>
          </cell>
          <cell r="G554">
            <v>1</v>
          </cell>
          <cell r="H554">
            <v>3</v>
          </cell>
          <cell r="I554">
            <v>1</v>
          </cell>
          <cell r="J554">
            <v>4</v>
          </cell>
          <cell r="K554">
            <v>0</v>
          </cell>
          <cell r="L554">
            <v>0</v>
          </cell>
          <cell r="M554">
            <v>0</v>
          </cell>
          <cell r="N554">
            <v>16</v>
          </cell>
          <cell r="O554">
            <v>2.2857142857142856</v>
          </cell>
          <cell r="P554">
            <v>1</v>
          </cell>
        </row>
        <row r="555">
          <cell r="A555">
            <v>1465</v>
          </cell>
          <cell r="B555">
            <v>0</v>
          </cell>
          <cell r="C555">
            <v>0</v>
          </cell>
          <cell r="D555">
            <v>0.125</v>
          </cell>
          <cell r="E555">
            <v>0.125</v>
          </cell>
          <cell r="F555">
            <v>0.1875</v>
          </cell>
          <cell r="G555">
            <v>6.25E-2</v>
          </cell>
          <cell r="H555">
            <v>0.1875</v>
          </cell>
          <cell r="I555">
            <v>6.25E-2</v>
          </cell>
          <cell r="J555">
            <v>0.25</v>
          </cell>
          <cell r="K555">
            <v>0</v>
          </cell>
          <cell r="L555">
            <v>0</v>
          </cell>
          <cell r="M555">
            <v>0</v>
          </cell>
          <cell r="N555">
            <v>1</v>
          </cell>
          <cell r="O555">
            <v>1</v>
          </cell>
          <cell r="P555">
            <v>4.7619047619047623E-3</v>
          </cell>
        </row>
        <row r="556">
          <cell r="A556">
            <v>1298</v>
          </cell>
          <cell r="B556">
            <v>0</v>
          </cell>
          <cell r="C556">
            <v>0</v>
          </cell>
          <cell r="D556">
            <v>2</v>
          </cell>
          <cell r="E556">
            <v>6</v>
          </cell>
          <cell r="F556">
            <v>1</v>
          </cell>
          <cell r="G556">
            <v>1</v>
          </cell>
          <cell r="H556">
            <v>2</v>
          </cell>
          <cell r="I556">
            <v>0</v>
          </cell>
          <cell r="J556">
            <v>4</v>
          </cell>
          <cell r="K556">
            <v>0</v>
          </cell>
          <cell r="L556">
            <v>0</v>
          </cell>
          <cell r="M556">
            <v>0</v>
          </cell>
          <cell r="N556">
            <v>16</v>
          </cell>
          <cell r="O556">
            <v>2.2857142857142856</v>
          </cell>
          <cell r="P556">
            <v>1</v>
          </cell>
        </row>
        <row r="557">
          <cell r="A557">
            <v>1298</v>
          </cell>
          <cell r="B557">
            <v>0</v>
          </cell>
          <cell r="C557">
            <v>0</v>
          </cell>
          <cell r="D557">
            <v>0.125</v>
          </cell>
          <cell r="E557">
            <v>0.375</v>
          </cell>
          <cell r="F557">
            <v>6.25E-2</v>
          </cell>
          <cell r="G557">
            <v>6.25E-2</v>
          </cell>
          <cell r="H557">
            <v>0.125</v>
          </cell>
          <cell r="I557">
            <v>0</v>
          </cell>
          <cell r="J557">
            <v>0.25</v>
          </cell>
          <cell r="K557">
            <v>0</v>
          </cell>
          <cell r="L557">
            <v>0</v>
          </cell>
          <cell r="M557">
            <v>0</v>
          </cell>
          <cell r="N557">
            <v>1</v>
          </cell>
          <cell r="O557">
            <v>1</v>
          </cell>
          <cell r="P557">
            <v>4.7619047619047623E-3</v>
          </cell>
        </row>
        <row r="558">
          <cell r="A558">
            <v>424</v>
          </cell>
          <cell r="B558">
            <v>0</v>
          </cell>
          <cell r="C558">
            <v>0</v>
          </cell>
          <cell r="D558">
            <v>1</v>
          </cell>
          <cell r="E558">
            <v>8</v>
          </cell>
          <cell r="F558">
            <v>1</v>
          </cell>
          <cell r="G558">
            <v>1</v>
          </cell>
          <cell r="H558">
            <v>2</v>
          </cell>
          <cell r="I558">
            <v>3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16</v>
          </cell>
          <cell r="O558">
            <v>2.2857142857142856</v>
          </cell>
          <cell r="P558">
            <v>1</v>
          </cell>
        </row>
        <row r="559">
          <cell r="A559">
            <v>424</v>
          </cell>
          <cell r="B559">
            <v>0</v>
          </cell>
          <cell r="C559">
            <v>0</v>
          </cell>
          <cell r="D559">
            <v>6.25E-2</v>
          </cell>
          <cell r="E559">
            <v>0.5</v>
          </cell>
          <cell r="F559">
            <v>6.25E-2</v>
          </cell>
          <cell r="G559">
            <v>6.25E-2</v>
          </cell>
          <cell r="H559">
            <v>0.125</v>
          </cell>
          <cell r="I559">
            <v>0.1875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1</v>
          </cell>
          <cell r="O559">
            <v>1</v>
          </cell>
          <cell r="P559">
            <v>4.7619047619047623E-3</v>
          </cell>
        </row>
        <row r="560">
          <cell r="A560">
            <v>7977</v>
          </cell>
          <cell r="B560">
            <v>0</v>
          </cell>
          <cell r="C560">
            <v>0</v>
          </cell>
          <cell r="D560">
            <v>3</v>
          </cell>
          <cell r="E560">
            <v>2</v>
          </cell>
          <cell r="F560">
            <v>2</v>
          </cell>
          <cell r="G560">
            <v>5</v>
          </cell>
          <cell r="H560">
            <v>2</v>
          </cell>
          <cell r="I560">
            <v>0</v>
          </cell>
          <cell r="J560">
            <v>1</v>
          </cell>
          <cell r="K560">
            <v>0</v>
          </cell>
          <cell r="L560">
            <v>0</v>
          </cell>
          <cell r="M560">
            <v>0</v>
          </cell>
          <cell r="N560">
            <v>15</v>
          </cell>
          <cell r="O560">
            <v>2.1428571428571428</v>
          </cell>
          <cell r="P560">
            <v>1</v>
          </cell>
        </row>
        <row r="561">
          <cell r="A561">
            <v>7977</v>
          </cell>
          <cell r="B561">
            <v>0</v>
          </cell>
          <cell r="C561">
            <v>0</v>
          </cell>
          <cell r="D561">
            <v>0.2</v>
          </cell>
          <cell r="E561">
            <v>0.13333333333333333</v>
          </cell>
          <cell r="F561">
            <v>0.13333333333333333</v>
          </cell>
          <cell r="G561">
            <v>0.33333333333333331</v>
          </cell>
          <cell r="H561">
            <v>0.13333333333333333</v>
          </cell>
          <cell r="I561">
            <v>0</v>
          </cell>
          <cell r="J561">
            <v>6.6666666666666666E-2</v>
          </cell>
          <cell r="K561">
            <v>0</v>
          </cell>
          <cell r="L561">
            <v>0</v>
          </cell>
          <cell r="M561">
            <v>0</v>
          </cell>
          <cell r="N561">
            <v>1</v>
          </cell>
          <cell r="O561">
            <v>1</v>
          </cell>
          <cell r="P561">
            <v>4.7619047619047623E-3</v>
          </cell>
        </row>
        <row r="562">
          <cell r="A562">
            <v>8810</v>
          </cell>
          <cell r="B562">
            <v>0</v>
          </cell>
          <cell r="C562">
            <v>0</v>
          </cell>
          <cell r="D562">
            <v>0</v>
          </cell>
          <cell r="E562">
            <v>5</v>
          </cell>
          <cell r="F562">
            <v>10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15</v>
          </cell>
          <cell r="O562">
            <v>2.1428571428571428</v>
          </cell>
          <cell r="P562">
            <v>1</v>
          </cell>
        </row>
        <row r="563">
          <cell r="A563">
            <v>8810</v>
          </cell>
          <cell r="B563">
            <v>0</v>
          </cell>
          <cell r="C563">
            <v>0</v>
          </cell>
          <cell r="D563">
            <v>0</v>
          </cell>
          <cell r="E563">
            <v>0.33333333333333331</v>
          </cell>
          <cell r="F563">
            <v>0.66666666666666663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1</v>
          </cell>
          <cell r="O563">
            <v>1</v>
          </cell>
          <cell r="P563">
            <v>4.7619047619047623E-3</v>
          </cell>
        </row>
        <row r="564">
          <cell r="A564" t="str">
            <v>275 (41)</v>
          </cell>
          <cell r="B564">
            <v>0</v>
          </cell>
          <cell r="C564">
            <v>0</v>
          </cell>
          <cell r="D564">
            <v>1</v>
          </cell>
          <cell r="E564">
            <v>0</v>
          </cell>
          <cell r="F564">
            <v>5</v>
          </cell>
          <cell r="G564">
            <v>2</v>
          </cell>
          <cell r="H564">
            <v>0</v>
          </cell>
          <cell r="I564">
            <v>5</v>
          </cell>
          <cell r="J564">
            <v>2</v>
          </cell>
          <cell r="K564">
            <v>0</v>
          </cell>
          <cell r="L564">
            <v>0</v>
          </cell>
          <cell r="M564">
            <v>0</v>
          </cell>
          <cell r="N564">
            <v>15</v>
          </cell>
          <cell r="O564">
            <v>2.1428571428571428</v>
          </cell>
          <cell r="P564">
            <v>1</v>
          </cell>
        </row>
        <row r="565">
          <cell r="A565" t="str">
            <v>276 (41)</v>
          </cell>
          <cell r="B565">
            <v>0</v>
          </cell>
          <cell r="C565">
            <v>0</v>
          </cell>
          <cell r="D565">
            <v>6.6666666666666666E-2</v>
          </cell>
          <cell r="E565">
            <v>0</v>
          </cell>
          <cell r="F565">
            <v>0.33333333333333331</v>
          </cell>
          <cell r="G565">
            <v>0.13333333333333333</v>
          </cell>
          <cell r="H565">
            <v>0</v>
          </cell>
          <cell r="I565">
            <v>0.33333333333333331</v>
          </cell>
          <cell r="J565">
            <v>0.13333333333333333</v>
          </cell>
          <cell r="K565">
            <v>0</v>
          </cell>
          <cell r="L565">
            <v>0</v>
          </cell>
          <cell r="M565">
            <v>0</v>
          </cell>
          <cell r="N565">
            <v>1</v>
          </cell>
          <cell r="O565">
            <v>1</v>
          </cell>
          <cell r="P565">
            <v>4.7619047619047623E-3</v>
          </cell>
        </row>
        <row r="566">
          <cell r="A566">
            <v>8844</v>
          </cell>
          <cell r="B566">
            <v>0</v>
          </cell>
          <cell r="C566">
            <v>0</v>
          </cell>
          <cell r="D566">
            <v>0</v>
          </cell>
          <cell r="E566">
            <v>5</v>
          </cell>
          <cell r="F566">
            <v>5</v>
          </cell>
          <cell r="G566">
            <v>1</v>
          </cell>
          <cell r="H566">
            <v>1</v>
          </cell>
          <cell r="I566">
            <v>1</v>
          </cell>
          <cell r="J566">
            <v>2</v>
          </cell>
          <cell r="K566">
            <v>0</v>
          </cell>
          <cell r="L566">
            <v>0</v>
          </cell>
          <cell r="M566">
            <v>0</v>
          </cell>
          <cell r="N566">
            <v>15</v>
          </cell>
          <cell r="O566">
            <v>2.1428571428571428</v>
          </cell>
          <cell r="P566">
            <v>1</v>
          </cell>
        </row>
        <row r="567">
          <cell r="A567">
            <v>8844</v>
          </cell>
          <cell r="B567">
            <v>0</v>
          </cell>
          <cell r="C567">
            <v>0</v>
          </cell>
          <cell r="D567">
            <v>0</v>
          </cell>
          <cell r="E567">
            <v>0.33333333333333331</v>
          </cell>
          <cell r="F567">
            <v>0.33333333333333331</v>
          </cell>
          <cell r="G567">
            <v>6.6666666666666666E-2</v>
          </cell>
          <cell r="H567">
            <v>6.6666666666666666E-2</v>
          </cell>
          <cell r="I567">
            <v>6.6666666666666666E-2</v>
          </cell>
          <cell r="J567">
            <v>0.13333333333333333</v>
          </cell>
          <cell r="K567">
            <v>0</v>
          </cell>
          <cell r="L567">
            <v>0</v>
          </cell>
          <cell r="M567">
            <v>0</v>
          </cell>
          <cell r="N567">
            <v>0.99999999999999989</v>
          </cell>
          <cell r="O567">
            <v>1</v>
          </cell>
          <cell r="P567">
            <v>4.7619047619047615E-3</v>
          </cell>
        </row>
        <row r="568">
          <cell r="A568">
            <v>7956</v>
          </cell>
          <cell r="B568">
            <v>0</v>
          </cell>
          <cell r="C568">
            <v>0</v>
          </cell>
          <cell r="D568">
            <v>0</v>
          </cell>
          <cell r="E568">
            <v>4</v>
          </cell>
          <cell r="F568">
            <v>0</v>
          </cell>
          <cell r="G568">
            <v>1</v>
          </cell>
          <cell r="H568">
            <v>10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15</v>
          </cell>
          <cell r="O568">
            <v>2.1428571428571428</v>
          </cell>
          <cell r="P568">
            <v>1</v>
          </cell>
        </row>
        <row r="569">
          <cell r="A569">
            <v>7956</v>
          </cell>
          <cell r="B569">
            <v>0</v>
          </cell>
          <cell r="C569">
            <v>0</v>
          </cell>
          <cell r="D569">
            <v>0</v>
          </cell>
          <cell r="E569">
            <v>0.26666666666666666</v>
          </cell>
          <cell r="F569">
            <v>0</v>
          </cell>
          <cell r="G569">
            <v>6.6666666666666666E-2</v>
          </cell>
          <cell r="H569">
            <v>0.66666666666666663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1</v>
          </cell>
          <cell r="O569">
            <v>1</v>
          </cell>
          <cell r="P569">
            <v>4.7619047619047623E-3</v>
          </cell>
        </row>
        <row r="570">
          <cell r="A570">
            <v>9089</v>
          </cell>
          <cell r="B570">
            <v>0</v>
          </cell>
          <cell r="C570">
            <v>0</v>
          </cell>
          <cell r="D570">
            <v>1</v>
          </cell>
          <cell r="E570">
            <v>3</v>
          </cell>
          <cell r="F570">
            <v>5</v>
          </cell>
          <cell r="G570">
            <v>5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14</v>
          </cell>
          <cell r="O570">
            <v>2</v>
          </cell>
          <cell r="P570">
            <v>1</v>
          </cell>
        </row>
        <row r="571">
          <cell r="A571">
            <v>9089</v>
          </cell>
          <cell r="B571">
            <v>0</v>
          </cell>
          <cell r="C571">
            <v>0</v>
          </cell>
          <cell r="D571">
            <v>7.1428571428571425E-2</v>
          </cell>
          <cell r="E571">
            <v>0.21428571428571427</v>
          </cell>
          <cell r="F571">
            <v>0.35714285714285715</v>
          </cell>
          <cell r="G571">
            <v>0.35714285714285715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1</v>
          </cell>
          <cell r="O571">
            <v>1</v>
          </cell>
          <cell r="P571">
            <v>4.7619047619047623E-3</v>
          </cell>
        </row>
        <row r="572">
          <cell r="A572">
            <v>4866</v>
          </cell>
          <cell r="B572">
            <v>0</v>
          </cell>
          <cell r="C572">
            <v>0</v>
          </cell>
          <cell r="D572">
            <v>2</v>
          </cell>
          <cell r="E572">
            <v>2</v>
          </cell>
          <cell r="F572">
            <v>2</v>
          </cell>
          <cell r="G572">
            <v>1</v>
          </cell>
          <cell r="H572">
            <v>0</v>
          </cell>
          <cell r="I572">
            <v>3</v>
          </cell>
          <cell r="J572">
            <v>4</v>
          </cell>
          <cell r="K572">
            <v>0</v>
          </cell>
          <cell r="L572">
            <v>0</v>
          </cell>
          <cell r="M572">
            <v>0</v>
          </cell>
          <cell r="N572">
            <v>14</v>
          </cell>
          <cell r="O572">
            <v>2</v>
          </cell>
          <cell r="P572">
            <v>1</v>
          </cell>
        </row>
        <row r="573">
          <cell r="A573">
            <v>4866</v>
          </cell>
          <cell r="B573">
            <v>0</v>
          </cell>
          <cell r="C573">
            <v>0</v>
          </cell>
          <cell r="D573">
            <v>0.14285714285714285</v>
          </cell>
          <cell r="E573">
            <v>0.14285714285714285</v>
          </cell>
          <cell r="F573">
            <v>0.14285714285714285</v>
          </cell>
          <cell r="G573">
            <v>7.1428571428571425E-2</v>
          </cell>
          <cell r="H573">
            <v>0</v>
          </cell>
          <cell r="I573">
            <v>0.21428571428571427</v>
          </cell>
          <cell r="J573">
            <v>0.2857142857142857</v>
          </cell>
          <cell r="K573">
            <v>0</v>
          </cell>
          <cell r="L573">
            <v>0</v>
          </cell>
          <cell r="M573">
            <v>0</v>
          </cell>
          <cell r="N573">
            <v>1</v>
          </cell>
          <cell r="O573">
            <v>1</v>
          </cell>
          <cell r="P573">
            <v>4.7619047619047623E-3</v>
          </cell>
        </row>
        <row r="574">
          <cell r="A574">
            <v>766</v>
          </cell>
          <cell r="B574">
            <v>0</v>
          </cell>
          <cell r="C574">
            <v>0</v>
          </cell>
          <cell r="D574">
            <v>2</v>
          </cell>
          <cell r="E574">
            <v>4</v>
          </cell>
          <cell r="F574">
            <v>0</v>
          </cell>
          <cell r="G574">
            <v>2</v>
          </cell>
          <cell r="H574">
            <v>3</v>
          </cell>
          <cell r="I574">
            <v>2</v>
          </cell>
          <cell r="J574">
            <v>1</v>
          </cell>
          <cell r="K574">
            <v>0</v>
          </cell>
          <cell r="L574">
            <v>0</v>
          </cell>
          <cell r="M574">
            <v>0</v>
          </cell>
          <cell r="N574">
            <v>14</v>
          </cell>
          <cell r="O574">
            <v>2</v>
          </cell>
          <cell r="P574">
            <v>1</v>
          </cell>
        </row>
        <row r="575">
          <cell r="A575">
            <v>766</v>
          </cell>
          <cell r="B575">
            <v>0</v>
          </cell>
          <cell r="C575">
            <v>0</v>
          </cell>
          <cell r="D575">
            <v>0.14285714285714285</v>
          </cell>
          <cell r="E575">
            <v>0.2857142857142857</v>
          </cell>
          <cell r="F575">
            <v>0</v>
          </cell>
          <cell r="G575">
            <v>0.14285714285714285</v>
          </cell>
          <cell r="H575">
            <v>0.21428571428571427</v>
          </cell>
          <cell r="I575">
            <v>0.14285714285714285</v>
          </cell>
          <cell r="J575">
            <v>7.1428571428571425E-2</v>
          </cell>
          <cell r="K575">
            <v>0</v>
          </cell>
          <cell r="L575">
            <v>0</v>
          </cell>
          <cell r="M575">
            <v>0</v>
          </cell>
          <cell r="N575">
            <v>1</v>
          </cell>
          <cell r="O575">
            <v>1</v>
          </cell>
          <cell r="P575">
            <v>4.7619047619047623E-3</v>
          </cell>
        </row>
        <row r="576">
          <cell r="A576">
            <v>821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10</v>
          </cell>
          <cell r="G576">
            <v>0</v>
          </cell>
          <cell r="H576">
            <v>0</v>
          </cell>
          <cell r="I576">
            <v>4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14</v>
          </cell>
          <cell r="O576">
            <v>2</v>
          </cell>
          <cell r="P576">
            <v>1</v>
          </cell>
        </row>
        <row r="577">
          <cell r="A577">
            <v>821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0.7142857142857143</v>
          </cell>
          <cell r="G577">
            <v>0</v>
          </cell>
          <cell r="H577">
            <v>0</v>
          </cell>
          <cell r="I577">
            <v>0.2857142857142857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1</v>
          </cell>
          <cell r="O577">
            <v>1</v>
          </cell>
          <cell r="P577">
            <v>4.7619047619047623E-3</v>
          </cell>
        </row>
        <row r="578">
          <cell r="A578">
            <v>1448</v>
          </cell>
          <cell r="B578">
            <v>0</v>
          </cell>
          <cell r="C578">
            <v>0</v>
          </cell>
          <cell r="D578">
            <v>0</v>
          </cell>
          <cell r="E578">
            <v>4</v>
          </cell>
          <cell r="F578">
            <v>0</v>
          </cell>
          <cell r="G578">
            <v>0</v>
          </cell>
          <cell r="H578">
            <v>0</v>
          </cell>
          <cell r="I578">
            <v>10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14</v>
          </cell>
          <cell r="O578">
            <v>2</v>
          </cell>
          <cell r="P578">
            <v>1</v>
          </cell>
        </row>
        <row r="579">
          <cell r="A579">
            <v>1448</v>
          </cell>
          <cell r="B579">
            <v>0</v>
          </cell>
          <cell r="C579">
            <v>0</v>
          </cell>
          <cell r="D579">
            <v>0</v>
          </cell>
          <cell r="E579">
            <v>0.2857142857142857</v>
          </cell>
          <cell r="F579">
            <v>0</v>
          </cell>
          <cell r="G579">
            <v>0</v>
          </cell>
          <cell r="H579">
            <v>0</v>
          </cell>
          <cell r="I579">
            <v>0.7142857142857143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1</v>
          </cell>
          <cell r="O579">
            <v>1</v>
          </cell>
          <cell r="P579">
            <v>4.7619047619047623E-3</v>
          </cell>
        </row>
        <row r="580">
          <cell r="A580">
            <v>822</v>
          </cell>
          <cell r="B580">
            <v>0</v>
          </cell>
          <cell r="C580">
            <v>0</v>
          </cell>
          <cell r="D580">
            <v>4</v>
          </cell>
          <cell r="E580">
            <v>2</v>
          </cell>
          <cell r="F580">
            <v>2</v>
          </cell>
          <cell r="G580">
            <v>4</v>
          </cell>
          <cell r="H580">
            <v>0</v>
          </cell>
          <cell r="I580">
            <v>0</v>
          </cell>
          <cell r="J580">
            <v>2</v>
          </cell>
          <cell r="K580">
            <v>0</v>
          </cell>
          <cell r="L580">
            <v>0</v>
          </cell>
          <cell r="M580">
            <v>0</v>
          </cell>
          <cell r="N580">
            <v>14</v>
          </cell>
          <cell r="O580">
            <v>2</v>
          </cell>
          <cell r="P580">
            <v>1</v>
          </cell>
        </row>
        <row r="581">
          <cell r="A581">
            <v>822</v>
          </cell>
          <cell r="B581">
            <v>0</v>
          </cell>
          <cell r="C581">
            <v>0</v>
          </cell>
          <cell r="D581">
            <v>0.2857142857142857</v>
          </cell>
          <cell r="E581">
            <v>0.14285714285714285</v>
          </cell>
          <cell r="F581">
            <v>0.14285714285714285</v>
          </cell>
          <cell r="G581">
            <v>0.2857142857142857</v>
          </cell>
          <cell r="H581">
            <v>0</v>
          </cell>
          <cell r="I581">
            <v>0</v>
          </cell>
          <cell r="J581">
            <v>0.14285714285714285</v>
          </cell>
          <cell r="K581">
            <v>0</v>
          </cell>
          <cell r="L581">
            <v>0</v>
          </cell>
          <cell r="M581">
            <v>0</v>
          </cell>
          <cell r="N581">
            <v>1</v>
          </cell>
          <cell r="O581">
            <v>1</v>
          </cell>
          <cell r="P581">
            <v>4.7619047619047623E-3</v>
          </cell>
        </row>
        <row r="582">
          <cell r="A582">
            <v>8686</v>
          </cell>
          <cell r="B582">
            <v>0</v>
          </cell>
          <cell r="C582">
            <v>0</v>
          </cell>
          <cell r="D582">
            <v>0</v>
          </cell>
          <cell r="E582">
            <v>3</v>
          </cell>
          <cell r="F582">
            <v>10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13</v>
          </cell>
          <cell r="O582">
            <v>1.8571428571428572</v>
          </cell>
          <cell r="P582">
            <v>1</v>
          </cell>
        </row>
        <row r="583">
          <cell r="A583">
            <v>8686</v>
          </cell>
          <cell r="B583">
            <v>0</v>
          </cell>
          <cell r="C583">
            <v>0</v>
          </cell>
          <cell r="D583">
            <v>0</v>
          </cell>
          <cell r="E583">
            <v>0.23076923076923078</v>
          </cell>
          <cell r="F583">
            <v>0.76923076923076927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1</v>
          </cell>
          <cell r="O583">
            <v>1</v>
          </cell>
          <cell r="P583">
            <v>4.7619047619047623E-3</v>
          </cell>
        </row>
        <row r="584">
          <cell r="A584">
            <v>767</v>
          </cell>
          <cell r="B584">
            <v>0</v>
          </cell>
          <cell r="C584">
            <v>0</v>
          </cell>
          <cell r="D584">
            <v>1</v>
          </cell>
          <cell r="E584">
            <v>5</v>
          </cell>
          <cell r="F584">
            <v>1</v>
          </cell>
          <cell r="G584">
            <v>1</v>
          </cell>
          <cell r="H584">
            <v>3</v>
          </cell>
          <cell r="I584">
            <v>2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13</v>
          </cell>
          <cell r="O584">
            <v>1.8571428571428572</v>
          </cell>
          <cell r="P584">
            <v>1</v>
          </cell>
        </row>
        <row r="585">
          <cell r="A585">
            <v>767</v>
          </cell>
          <cell r="B585">
            <v>0</v>
          </cell>
          <cell r="C585">
            <v>0</v>
          </cell>
          <cell r="D585">
            <v>7.6923076923076927E-2</v>
          </cell>
          <cell r="E585">
            <v>0.38461538461538464</v>
          </cell>
          <cell r="F585">
            <v>7.6923076923076927E-2</v>
          </cell>
          <cell r="G585">
            <v>7.6923076923076927E-2</v>
          </cell>
          <cell r="H585">
            <v>0.23076923076923078</v>
          </cell>
          <cell r="I585">
            <v>0.15384615384615385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1</v>
          </cell>
          <cell r="O585">
            <v>1</v>
          </cell>
          <cell r="P585">
            <v>4.7619047619047623E-3</v>
          </cell>
        </row>
        <row r="586">
          <cell r="A586">
            <v>1578</v>
          </cell>
          <cell r="B586">
            <v>0</v>
          </cell>
          <cell r="C586">
            <v>0</v>
          </cell>
          <cell r="D586">
            <v>0</v>
          </cell>
          <cell r="E586">
            <v>0</v>
          </cell>
          <cell r="F586">
            <v>10</v>
          </cell>
          <cell r="G586">
            <v>0</v>
          </cell>
          <cell r="H586">
            <v>0</v>
          </cell>
          <cell r="I586">
            <v>3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13</v>
          </cell>
          <cell r="O586">
            <v>1.8571428571428572</v>
          </cell>
          <cell r="P586">
            <v>1</v>
          </cell>
        </row>
        <row r="587">
          <cell r="A587">
            <v>1578</v>
          </cell>
          <cell r="B587">
            <v>0</v>
          </cell>
          <cell r="C587">
            <v>0</v>
          </cell>
          <cell r="D587">
            <v>0</v>
          </cell>
          <cell r="E587">
            <v>0</v>
          </cell>
          <cell r="F587">
            <v>0.76923076923076927</v>
          </cell>
          <cell r="G587">
            <v>0</v>
          </cell>
          <cell r="H587">
            <v>0</v>
          </cell>
          <cell r="I587">
            <v>0.23076923076923078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1</v>
          </cell>
          <cell r="O587">
            <v>1</v>
          </cell>
          <cell r="P587">
            <v>4.7619047619047623E-3</v>
          </cell>
        </row>
        <row r="588">
          <cell r="A588">
            <v>1923</v>
          </cell>
          <cell r="B588">
            <v>0</v>
          </cell>
          <cell r="C588">
            <v>0</v>
          </cell>
          <cell r="D588">
            <v>13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13</v>
          </cell>
          <cell r="O588">
            <v>1.8571428571428572</v>
          </cell>
          <cell r="P588">
            <v>1</v>
          </cell>
        </row>
        <row r="589">
          <cell r="A589">
            <v>1923</v>
          </cell>
          <cell r="B589">
            <v>0</v>
          </cell>
          <cell r="C589">
            <v>0</v>
          </cell>
          <cell r="D589">
            <v>1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1</v>
          </cell>
          <cell r="O589">
            <v>1</v>
          </cell>
          <cell r="P589">
            <v>4.7619047619047623E-3</v>
          </cell>
        </row>
        <row r="590">
          <cell r="A590">
            <v>2233</v>
          </cell>
          <cell r="B590">
            <v>0</v>
          </cell>
          <cell r="C590">
            <v>0</v>
          </cell>
          <cell r="D590">
            <v>0</v>
          </cell>
          <cell r="E590">
            <v>0</v>
          </cell>
          <cell r="F590">
            <v>0</v>
          </cell>
          <cell r="G590">
            <v>6</v>
          </cell>
          <cell r="H590">
            <v>0</v>
          </cell>
          <cell r="I590">
            <v>1</v>
          </cell>
          <cell r="J590">
            <v>6</v>
          </cell>
          <cell r="K590">
            <v>0</v>
          </cell>
          <cell r="L590">
            <v>0</v>
          </cell>
          <cell r="M590">
            <v>0</v>
          </cell>
          <cell r="N590">
            <v>13</v>
          </cell>
          <cell r="O590">
            <v>1.8571428571428572</v>
          </cell>
          <cell r="P590">
            <v>1</v>
          </cell>
        </row>
        <row r="591">
          <cell r="A591">
            <v>2233</v>
          </cell>
          <cell r="B591">
            <v>0</v>
          </cell>
          <cell r="C591">
            <v>0</v>
          </cell>
          <cell r="D591">
            <v>0</v>
          </cell>
          <cell r="E591">
            <v>0</v>
          </cell>
          <cell r="F591">
            <v>0</v>
          </cell>
          <cell r="G591">
            <v>0.46153846153846156</v>
          </cell>
          <cell r="H591">
            <v>0</v>
          </cell>
          <cell r="I591">
            <v>7.6923076923076927E-2</v>
          </cell>
          <cell r="J591">
            <v>0.46153846153846156</v>
          </cell>
          <cell r="K591">
            <v>0</v>
          </cell>
          <cell r="L591">
            <v>0</v>
          </cell>
          <cell r="M591">
            <v>0</v>
          </cell>
          <cell r="N591">
            <v>1</v>
          </cell>
          <cell r="O591">
            <v>1</v>
          </cell>
          <cell r="P591">
            <v>4.7619047619047623E-3</v>
          </cell>
        </row>
        <row r="592">
          <cell r="A592">
            <v>741</v>
          </cell>
          <cell r="B592">
            <v>0</v>
          </cell>
          <cell r="C592">
            <v>0</v>
          </cell>
          <cell r="D592">
            <v>2</v>
          </cell>
          <cell r="E592">
            <v>1</v>
          </cell>
          <cell r="F592">
            <v>1</v>
          </cell>
          <cell r="G592">
            <v>2</v>
          </cell>
          <cell r="H592">
            <v>2</v>
          </cell>
          <cell r="I592">
            <v>2</v>
          </cell>
          <cell r="J592">
            <v>3</v>
          </cell>
          <cell r="K592">
            <v>0</v>
          </cell>
          <cell r="L592">
            <v>0</v>
          </cell>
          <cell r="M592">
            <v>0</v>
          </cell>
          <cell r="N592">
            <v>13</v>
          </cell>
          <cell r="O592">
            <v>1.8571428571428572</v>
          </cell>
          <cell r="P592">
            <v>1</v>
          </cell>
        </row>
        <row r="593">
          <cell r="A593">
            <v>741</v>
          </cell>
          <cell r="B593">
            <v>0</v>
          </cell>
          <cell r="C593">
            <v>0</v>
          </cell>
          <cell r="D593">
            <v>0.15384615384615385</v>
          </cell>
          <cell r="E593">
            <v>7.6923076923076927E-2</v>
          </cell>
          <cell r="F593">
            <v>7.6923076923076927E-2</v>
          </cell>
          <cell r="G593">
            <v>0.15384615384615385</v>
          </cell>
          <cell r="H593">
            <v>0.15384615384615385</v>
          </cell>
          <cell r="I593">
            <v>0.15384615384615385</v>
          </cell>
          <cell r="J593">
            <v>0.23076923076923078</v>
          </cell>
          <cell r="K593">
            <v>0</v>
          </cell>
          <cell r="L593">
            <v>0</v>
          </cell>
          <cell r="M593">
            <v>0</v>
          </cell>
          <cell r="N593">
            <v>1</v>
          </cell>
          <cell r="O593">
            <v>1</v>
          </cell>
          <cell r="P593">
            <v>4.7619047619047623E-3</v>
          </cell>
        </row>
        <row r="594">
          <cell r="A594">
            <v>1002</v>
          </cell>
          <cell r="B594">
            <v>0</v>
          </cell>
          <cell r="C594">
            <v>0</v>
          </cell>
          <cell r="D594">
            <v>0</v>
          </cell>
          <cell r="E594">
            <v>2</v>
          </cell>
          <cell r="F594">
            <v>2</v>
          </cell>
          <cell r="G594">
            <v>6</v>
          </cell>
          <cell r="H594">
            <v>2</v>
          </cell>
          <cell r="I594">
            <v>1</v>
          </cell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13</v>
          </cell>
          <cell r="O594">
            <v>1.8571428571428572</v>
          </cell>
          <cell r="P594">
            <v>1</v>
          </cell>
        </row>
        <row r="595">
          <cell r="A595">
            <v>1002</v>
          </cell>
          <cell r="B595">
            <v>0</v>
          </cell>
          <cell r="C595">
            <v>0</v>
          </cell>
          <cell r="D595">
            <v>0</v>
          </cell>
          <cell r="E595">
            <v>0.15384615384615385</v>
          </cell>
          <cell r="F595">
            <v>0.15384615384615385</v>
          </cell>
          <cell r="G595">
            <v>0.46153846153846156</v>
          </cell>
          <cell r="H595">
            <v>0.15384615384615385</v>
          </cell>
          <cell r="I595">
            <v>7.6923076923076927E-2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1</v>
          </cell>
          <cell r="O595">
            <v>1</v>
          </cell>
          <cell r="P595">
            <v>4.7619047619047623E-3</v>
          </cell>
        </row>
        <row r="596">
          <cell r="A596">
            <v>462</v>
          </cell>
          <cell r="B596">
            <v>0</v>
          </cell>
          <cell r="C596">
            <v>0</v>
          </cell>
          <cell r="D596">
            <v>1</v>
          </cell>
          <cell r="E596">
            <v>1</v>
          </cell>
          <cell r="F596">
            <v>1</v>
          </cell>
          <cell r="G596">
            <v>5</v>
          </cell>
          <cell r="H596">
            <v>1</v>
          </cell>
          <cell r="I596">
            <v>1</v>
          </cell>
          <cell r="J596">
            <v>3</v>
          </cell>
          <cell r="K596">
            <v>0</v>
          </cell>
          <cell r="L596">
            <v>0</v>
          </cell>
          <cell r="M596">
            <v>0</v>
          </cell>
          <cell r="N596">
            <v>13</v>
          </cell>
          <cell r="O596">
            <v>1.8571428571428572</v>
          </cell>
          <cell r="P596">
            <v>1</v>
          </cell>
        </row>
        <row r="597">
          <cell r="A597">
            <v>462</v>
          </cell>
          <cell r="B597">
            <v>0</v>
          </cell>
          <cell r="C597">
            <v>0</v>
          </cell>
          <cell r="D597">
            <v>7.6923076923076927E-2</v>
          </cell>
          <cell r="E597">
            <v>7.6923076923076927E-2</v>
          </cell>
          <cell r="F597">
            <v>7.6923076923076927E-2</v>
          </cell>
          <cell r="G597">
            <v>0.38461538461538464</v>
          </cell>
          <cell r="H597">
            <v>7.6923076923076927E-2</v>
          </cell>
          <cell r="I597">
            <v>7.6923076923076927E-2</v>
          </cell>
          <cell r="J597">
            <v>0.23076923076923078</v>
          </cell>
          <cell r="K597">
            <v>0</v>
          </cell>
          <cell r="L597">
            <v>0</v>
          </cell>
          <cell r="M597">
            <v>0</v>
          </cell>
          <cell r="N597">
            <v>1</v>
          </cell>
          <cell r="O597">
            <v>1</v>
          </cell>
          <cell r="P597">
            <v>4.7619047619047623E-3</v>
          </cell>
        </row>
        <row r="598">
          <cell r="A598">
            <v>3001</v>
          </cell>
          <cell r="B598">
            <v>0</v>
          </cell>
          <cell r="C598">
            <v>0</v>
          </cell>
          <cell r="D598">
            <v>4</v>
          </cell>
          <cell r="E598">
            <v>1</v>
          </cell>
          <cell r="F598">
            <v>2</v>
          </cell>
          <cell r="G598">
            <v>2</v>
          </cell>
          <cell r="H598">
            <v>0</v>
          </cell>
          <cell r="I598">
            <v>0</v>
          </cell>
          <cell r="J598">
            <v>4</v>
          </cell>
          <cell r="K598">
            <v>0</v>
          </cell>
          <cell r="L598">
            <v>0</v>
          </cell>
          <cell r="M598">
            <v>0</v>
          </cell>
          <cell r="N598">
            <v>13</v>
          </cell>
          <cell r="O598">
            <v>1.8571428571428572</v>
          </cell>
          <cell r="P598">
            <v>1</v>
          </cell>
        </row>
        <row r="599">
          <cell r="A599">
            <v>3001</v>
          </cell>
          <cell r="B599">
            <v>0</v>
          </cell>
          <cell r="C599">
            <v>0</v>
          </cell>
          <cell r="D599">
            <v>0.30769230769230771</v>
          </cell>
          <cell r="E599">
            <v>7.6923076923076927E-2</v>
          </cell>
          <cell r="F599">
            <v>0.15384615384615385</v>
          </cell>
          <cell r="G599">
            <v>0.15384615384615385</v>
          </cell>
          <cell r="H599">
            <v>0</v>
          </cell>
          <cell r="I599">
            <v>0</v>
          </cell>
          <cell r="J599">
            <v>0.30769230769230771</v>
          </cell>
          <cell r="K599">
            <v>0</v>
          </cell>
          <cell r="L599">
            <v>0</v>
          </cell>
          <cell r="M599">
            <v>0</v>
          </cell>
          <cell r="N599">
            <v>1</v>
          </cell>
          <cell r="O599">
            <v>1</v>
          </cell>
          <cell r="P599">
            <v>4.7619047619047623E-3</v>
          </cell>
        </row>
        <row r="600">
          <cell r="A600">
            <v>5113</v>
          </cell>
          <cell r="B600">
            <v>0</v>
          </cell>
          <cell r="C600">
            <v>0</v>
          </cell>
          <cell r="D600">
            <v>0</v>
          </cell>
          <cell r="E600">
            <v>2</v>
          </cell>
          <cell r="F600">
            <v>10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12</v>
          </cell>
          <cell r="O600">
            <v>1.7142857142857142</v>
          </cell>
          <cell r="P600">
            <v>1</v>
          </cell>
        </row>
        <row r="601">
          <cell r="A601">
            <v>5113</v>
          </cell>
          <cell r="B601">
            <v>0</v>
          </cell>
          <cell r="C601">
            <v>0</v>
          </cell>
          <cell r="D601">
            <v>0</v>
          </cell>
          <cell r="E601">
            <v>0.16666666666666666</v>
          </cell>
          <cell r="F601">
            <v>0.83333333333333337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1</v>
          </cell>
          <cell r="O601">
            <v>1</v>
          </cell>
          <cell r="P601">
            <v>4.7619047619047623E-3</v>
          </cell>
        </row>
        <row r="602">
          <cell r="A602">
            <v>5115</v>
          </cell>
          <cell r="B602">
            <v>0</v>
          </cell>
          <cell r="C602">
            <v>0</v>
          </cell>
          <cell r="D602">
            <v>0</v>
          </cell>
          <cell r="E602">
            <v>2</v>
          </cell>
          <cell r="F602">
            <v>10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12</v>
          </cell>
          <cell r="O602">
            <v>1.7142857142857142</v>
          </cell>
          <cell r="P602">
            <v>1</v>
          </cell>
        </row>
        <row r="603">
          <cell r="A603">
            <v>5115</v>
          </cell>
          <cell r="B603">
            <v>0</v>
          </cell>
          <cell r="C603">
            <v>0</v>
          </cell>
          <cell r="D603">
            <v>0</v>
          </cell>
          <cell r="E603">
            <v>0.16666666666666666</v>
          </cell>
          <cell r="F603">
            <v>0.83333333333333337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1</v>
          </cell>
          <cell r="O603">
            <v>1</v>
          </cell>
          <cell r="P603">
            <v>4.7619047619047623E-3</v>
          </cell>
        </row>
        <row r="604">
          <cell r="A604">
            <v>9701</v>
          </cell>
          <cell r="B604">
            <v>0</v>
          </cell>
          <cell r="C604">
            <v>0</v>
          </cell>
          <cell r="D604">
            <v>0</v>
          </cell>
          <cell r="E604">
            <v>2</v>
          </cell>
          <cell r="F604">
            <v>0</v>
          </cell>
          <cell r="G604">
            <v>0</v>
          </cell>
          <cell r="H604">
            <v>0</v>
          </cell>
          <cell r="I604">
            <v>4</v>
          </cell>
          <cell r="J604">
            <v>6</v>
          </cell>
          <cell r="K604">
            <v>0</v>
          </cell>
          <cell r="L604">
            <v>0</v>
          </cell>
          <cell r="M604">
            <v>0</v>
          </cell>
          <cell r="N604">
            <v>12</v>
          </cell>
          <cell r="O604">
            <v>1.7142857142857142</v>
          </cell>
          <cell r="P604">
            <v>1</v>
          </cell>
        </row>
        <row r="605">
          <cell r="A605">
            <v>9701</v>
          </cell>
          <cell r="B605">
            <v>0</v>
          </cell>
          <cell r="C605">
            <v>0</v>
          </cell>
          <cell r="D605">
            <v>0</v>
          </cell>
          <cell r="E605">
            <v>0.16666666666666666</v>
          </cell>
          <cell r="F605">
            <v>0</v>
          </cell>
          <cell r="G605">
            <v>0</v>
          </cell>
          <cell r="H605">
            <v>0</v>
          </cell>
          <cell r="I605">
            <v>0.33333333333333331</v>
          </cell>
          <cell r="J605">
            <v>0.5</v>
          </cell>
          <cell r="K605">
            <v>0</v>
          </cell>
          <cell r="L605">
            <v>0</v>
          </cell>
          <cell r="M605">
            <v>0</v>
          </cell>
          <cell r="N605">
            <v>1</v>
          </cell>
          <cell r="O605">
            <v>1</v>
          </cell>
          <cell r="P605">
            <v>4.7619047619047623E-3</v>
          </cell>
        </row>
        <row r="606">
          <cell r="A606">
            <v>762</v>
          </cell>
          <cell r="B606">
            <v>0</v>
          </cell>
          <cell r="C606">
            <v>0</v>
          </cell>
          <cell r="D606">
            <v>0</v>
          </cell>
          <cell r="E606">
            <v>3</v>
          </cell>
          <cell r="F606">
            <v>0</v>
          </cell>
          <cell r="G606">
            <v>9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12</v>
          </cell>
          <cell r="O606">
            <v>1.7142857142857142</v>
          </cell>
          <cell r="P606">
            <v>1</v>
          </cell>
        </row>
        <row r="607">
          <cell r="A607">
            <v>762</v>
          </cell>
          <cell r="B607">
            <v>0</v>
          </cell>
          <cell r="C607">
            <v>0</v>
          </cell>
          <cell r="D607">
            <v>0</v>
          </cell>
          <cell r="E607">
            <v>0.25</v>
          </cell>
          <cell r="F607">
            <v>0</v>
          </cell>
          <cell r="G607">
            <v>0.75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1</v>
          </cell>
          <cell r="O607">
            <v>1</v>
          </cell>
          <cell r="P607">
            <v>4.7619047619047623E-3</v>
          </cell>
        </row>
        <row r="608">
          <cell r="A608">
            <v>615</v>
          </cell>
          <cell r="B608">
            <v>0</v>
          </cell>
          <cell r="C608">
            <v>0</v>
          </cell>
          <cell r="D608">
            <v>0</v>
          </cell>
          <cell r="E608">
            <v>3</v>
          </cell>
          <cell r="F608">
            <v>3</v>
          </cell>
          <cell r="G608">
            <v>1</v>
          </cell>
          <cell r="H608">
            <v>3</v>
          </cell>
          <cell r="I608">
            <v>1</v>
          </cell>
          <cell r="J608">
            <v>1</v>
          </cell>
          <cell r="K608">
            <v>0</v>
          </cell>
          <cell r="L608">
            <v>0</v>
          </cell>
          <cell r="M608">
            <v>0</v>
          </cell>
          <cell r="N608">
            <v>12</v>
          </cell>
          <cell r="O608">
            <v>1.7142857142857142</v>
          </cell>
          <cell r="P608">
            <v>1</v>
          </cell>
        </row>
        <row r="609">
          <cell r="A609">
            <v>615</v>
          </cell>
          <cell r="B609">
            <v>0</v>
          </cell>
          <cell r="C609">
            <v>0</v>
          </cell>
          <cell r="D609">
            <v>0</v>
          </cell>
          <cell r="E609">
            <v>0.25</v>
          </cell>
          <cell r="F609">
            <v>0.25</v>
          </cell>
          <cell r="G609">
            <v>8.3333333333333329E-2</v>
          </cell>
          <cell r="H609">
            <v>0.25</v>
          </cell>
          <cell r="I609">
            <v>8.3333333333333329E-2</v>
          </cell>
          <cell r="J609">
            <v>8.3333333333333329E-2</v>
          </cell>
          <cell r="K609">
            <v>0</v>
          </cell>
          <cell r="L609">
            <v>0</v>
          </cell>
          <cell r="M609">
            <v>0</v>
          </cell>
          <cell r="N609">
            <v>1</v>
          </cell>
          <cell r="O609">
            <v>1</v>
          </cell>
          <cell r="P609">
            <v>4.7619047619047623E-3</v>
          </cell>
        </row>
        <row r="610">
          <cell r="A610">
            <v>4278</v>
          </cell>
          <cell r="B610">
            <v>0</v>
          </cell>
          <cell r="C610">
            <v>0</v>
          </cell>
          <cell r="D610">
            <v>0</v>
          </cell>
          <cell r="E610">
            <v>2</v>
          </cell>
          <cell r="F610">
            <v>6</v>
          </cell>
          <cell r="G610">
            <v>3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11</v>
          </cell>
          <cell r="O610">
            <v>1.5714285714285714</v>
          </cell>
          <cell r="P610">
            <v>1</v>
          </cell>
        </row>
        <row r="611">
          <cell r="A611">
            <v>4278</v>
          </cell>
          <cell r="B611">
            <v>0</v>
          </cell>
          <cell r="C611">
            <v>0</v>
          </cell>
          <cell r="D611">
            <v>0</v>
          </cell>
          <cell r="E611">
            <v>0.18181818181818182</v>
          </cell>
          <cell r="F611">
            <v>0.54545454545454541</v>
          </cell>
          <cell r="G611">
            <v>0.27272727272727271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1</v>
          </cell>
          <cell r="O611">
            <v>1</v>
          </cell>
          <cell r="P611">
            <v>4.7619047619047623E-3</v>
          </cell>
        </row>
        <row r="612">
          <cell r="A612">
            <v>10361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11</v>
          </cell>
          <cell r="K612">
            <v>0</v>
          </cell>
          <cell r="L612">
            <v>0</v>
          </cell>
          <cell r="M612">
            <v>0</v>
          </cell>
          <cell r="N612">
            <v>11</v>
          </cell>
          <cell r="O612">
            <v>1.5714285714285714</v>
          </cell>
          <cell r="P612">
            <v>1</v>
          </cell>
        </row>
        <row r="613">
          <cell r="A613">
            <v>10361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1</v>
          </cell>
          <cell r="K613">
            <v>0</v>
          </cell>
          <cell r="L613">
            <v>0</v>
          </cell>
          <cell r="M613">
            <v>0</v>
          </cell>
          <cell r="N613">
            <v>1</v>
          </cell>
          <cell r="O613">
            <v>1</v>
          </cell>
          <cell r="P613">
            <v>4.7619047619047623E-3</v>
          </cell>
        </row>
        <row r="614">
          <cell r="A614">
            <v>425</v>
          </cell>
          <cell r="B614">
            <v>0</v>
          </cell>
          <cell r="C614">
            <v>0</v>
          </cell>
          <cell r="D614">
            <v>0</v>
          </cell>
          <cell r="E614">
            <v>5</v>
          </cell>
          <cell r="F614">
            <v>1</v>
          </cell>
          <cell r="G614">
            <v>2</v>
          </cell>
          <cell r="H614">
            <v>0</v>
          </cell>
          <cell r="I614">
            <v>0</v>
          </cell>
          <cell r="J614">
            <v>3</v>
          </cell>
          <cell r="K614">
            <v>0</v>
          </cell>
          <cell r="L614">
            <v>0</v>
          </cell>
          <cell r="M614">
            <v>0</v>
          </cell>
          <cell r="N614">
            <v>11</v>
          </cell>
          <cell r="O614">
            <v>1.5714285714285714</v>
          </cell>
          <cell r="P614">
            <v>1</v>
          </cell>
        </row>
        <row r="615">
          <cell r="A615">
            <v>425</v>
          </cell>
          <cell r="B615">
            <v>0</v>
          </cell>
          <cell r="C615">
            <v>0</v>
          </cell>
          <cell r="D615">
            <v>0</v>
          </cell>
          <cell r="E615">
            <v>0.45454545454545453</v>
          </cell>
          <cell r="F615">
            <v>9.0909090909090912E-2</v>
          </cell>
          <cell r="G615">
            <v>0.18181818181818182</v>
          </cell>
          <cell r="H615">
            <v>0</v>
          </cell>
          <cell r="I615">
            <v>0</v>
          </cell>
          <cell r="J615">
            <v>0.27272727272727271</v>
          </cell>
          <cell r="K615">
            <v>0</v>
          </cell>
          <cell r="L615">
            <v>0</v>
          </cell>
          <cell r="M615">
            <v>0</v>
          </cell>
          <cell r="N615">
            <v>1</v>
          </cell>
          <cell r="O615">
            <v>1</v>
          </cell>
          <cell r="P615">
            <v>4.7619047619047623E-3</v>
          </cell>
        </row>
        <row r="616">
          <cell r="A616">
            <v>549</v>
          </cell>
          <cell r="B616">
            <v>0</v>
          </cell>
          <cell r="C616">
            <v>0</v>
          </cell>
          <cell r="D616">
            <v>0</v>
          </cell>
          <cell r="E616">
            <v>3</v>
          </cell>
          <cell r="F616">
            <v>2</v>
          </cell>
          <cell r="G616">
            <v>0</v>
          </cell>
          <cell r="H616">
            <v>2</v>
          </cell>
          <cell r="I616">
            <v>2</v>
          </cell>
          <cell r="J616">
            <v>2</v>
          </cell>
          <cell r="K616">
            <v>0</v>
          </cell>
          <cell r="L616">
            <v>0</v>
          </cell>
          <cell r="M616">
            <v>0</v>
          </cell>
          <cell r="N616">
            <v>11</v>
          </cell>
          <cell r="O616">
            <v>1.5714285714285714</v>
          </cell>
          <cell r="P616">
            <v>1</v>
          </cell>
        </row>
        <row r="617">
          <cell r="A617">
            <v>549</v>
          </cell>
          <cell r="B617">
            <v>0</v>
          </cell>
          <cell r="C617">
            <v>0</v>
          </cell>
          <cell r="D617">
            <v>0</v>
          </cell>
          <cell r="E617">
            <v>0.27272727272727271</v>
          </cell>
          <cell r="F617">
            <v>0.18181818181818182</v>
          </cell>
          <cell r="G617">
            <v>0</v>
          </cell>
          <cell r="H617">
            <v>0.18181818181818182</v>
          </cell>
          <cell r="I617">
            <v>0.18181818181818182</v>
          </cell>
          <cell r="J617">
            <v>0.18181818181818182</v>
          </cell>
          <cell r="K617">
            <v>0</v>
          </cell>
          <cell r="L617">
            <v>0</v>
          </cell>
          <cell r="M617">
            <v>0</v>
          </cell>
          <cell r="N617">
            <v>1</v>
          </cell>
          <cell r="O617">
            <v>1</v>
          </cell>
          <cell r="P617">
            <v>4.7619047619047623E-3</v>
          </cell>
        </row>
        <row r="618">
          <cell r="A618">
            <v>1449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11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11</v>
          </cell>
          <cell r="O618">
            <v>1.5714285714285714</v>
          </cell>
          <cell r="P618">
            <v>1</v>
          </cell>
        </row>
        <row r="619">
          <cell r="A619">
            <v>1449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1</v>
          </cell>
          <cell r="O619">
            <v>1</v>
          </cell>
          <cell r="P619">
            <v>4.7619047619047623E-3</v>
          </cell>
        </row>
        <row r="620">
          <cell r="A620">
            <v>800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10</v>
          </cell>
          <cell r="G620">
            <v>0</v>
          </cell>
          <cell r="H620">
            <v>0</v>
          </cell>
          <cell r="I620">
            <v>1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11</v>
          </cell>
          <cell r="O620">
            <v>1.5714285714285714</v>
          </cell>
          <cell r="P620">
            <v>1</v>
          </cell>
        </row>
        <row r="621">
          <cell r="A621">
            <v>800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0.90909090909090906</v>
          </cell>
          <cell r="G621">
            <v>0</v>
          </cell>
          <cell r="H621">
            <v>0</v>
          </cell>
          <cell r="I621">
            <v>9.0909090909090912E-2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1</v>
          </cell>
          <cell r="O621">
            <v>1</v>
          </cell>
          <cell r="P621">
            <v>4.7619047619047623E-3</v>
          </cell>
        </row>
        <row r="622">
          <cell r="A622">
            <v>715</v>
          </cell>
          <cell r="B622">
            <v>0</v>
          </cell>
          <cell r="C622">
            <v>0</v>
          </cell>
          <cell r="D622">
            <v>1</v>
          </cell>
          <cell r="E622">
            <v>2</v>
          </cell>
          <cell r="F622">
            <v>3</v>
          </cell>
          <cell r="G622">
            <v>0</v>
          </cell>
          <cell r="H622">
            <v>0</v>
          </cell>
          <cell r="I622">
            <v>1</v>
          </cell>
          <cell r="J622">
            <v>4</v>
          </cell>
          <cell r="K622">
            <v>0</v>
          </cell>
          <cell r="L622">
            <v>0</v>
          </cell>
          <cell r="M622">
            <v>0</v>
          </cell>
          <cell r="N622">
            <v>11</v>
          </cell>
          <cell r="O622">
            <v>1.5714285714285714</v>
          </cell>
          <cell r="P622">
            <v>1</v>
          </cell>
        </row>
        <row r="623">
          <cell r="A623">
            <v>715</v>
          </cell>
          <cell r="B623">
            <v>0</v>
          </cell>
          <cell r="C623">
            <v>0</v>
          </cell>
          <cell r="D623">
            <v>9.0909090909090912E-2</v>
          </cell>
          <cell r="E623">
            <v>0.18181818181818182</v>
          </cell>
          <cell r="F623">
            <v>0.27272727272727271</v>
          </cell>
          <cell r="G623">
            <v>0</v>
          </cell>
          <cell r="H623">
            <v>0</v>
          </cell>
          <cell r="I623">
            <v>9.0909090909090912E-2</v>
          </cell>
          <cell r="J623">
            <v>0.36363636363636365</v>
          </cell>
          <cell r="K623">
            <v>0</v>
          </cell>
          <cell r="L623">
            <v>0</v>
          </cell>
          <cell r="M623">
            <v>0</v>
          </cell>
          <cell r="N623">
            <v>1</v>
          </cell>
          <cell r="O623">
            <v>1</v>
          </cell>
          <cell r="P623">
            <v>4.7619047619047623E-3</v>
          </cell>
        </row>
        <row r="624">
          <cell r="A624">
            <v>10343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4</v>
          </cell>
          <cell r="G624">
            <v>1</v>
          </cell>
          <cell r="H624">
            <v>0</v>
          </cell>
          <cell r="I624">
            <v>0</v>
          </cell>
          <cell r="J624">
            <v>5</v>
          </cell>
          <cell r="K624">
            <v>0</v>
          </cell>
          <cell r="L624">
            <v>0</v>
          </cell>
          <cell r="M624">
            <v>0</v>
          </cell>
          <cell r="N624">
            <v>10</v>
          </cell>
          <cell r="O624">
            <v>1.4285714285714286</v>
          </cell>
          <cell r="P624">
            <v>1</v>
          </cell>
        </row>
        <row r="625">
          <cell r="A625">
            <v>10343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0.4</v>
          </cell>
          <cell r="G625">
            <v>0.1</v>
          </cell>
          <cell r="H625">
            <v>0</v>
          </cell>
          <cell r="I625">
            <v>0</v>
          </cell>
          <cell r="J625">
            <v>0.5</v>
          </cell>
          <cell r="K625">
            <v>0</v>
          </cell>
          <cell r="L625">
            <v>0</v>
          </cell>
          <cell r="M625">
            <v>0</v>
          </cell>
          <cell r="N625">
            <v>1</v>
          </cell>
          <cell r="O625">
            <v>1</v>
          </cell>
          <cell r="P625">
            <v>4.7619047619047623E-3</v>
          </cell>
        </row>
        <row r="626">
          <cell r="A626" t="str">
            <v>275 (45)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1</v>
          </cell>
          <cell r="G626">
            <v>3</v>
          </cell>
          <cell r="H626">
            <v>2</v>
          </cell>
          <cell r="I626">
            <v>2</v>
          </cell>
          <cell r="J626">
            <v>2</v>
          </cell>
          <cell r="K626">
            <v>0</v>
          </cell>
          <cell r="L626">
            <v>0</v>
          </cell>
          <cell r="M626">
            <v>0</v>
          </cell>
          <cell r="N626">
            <v>10</v>
          </cell>
          <cell r="O626">
            <v>1.4285714285714286</v>
          </cell>
          <cell r="P626">
            <v>1</v>
          </cell>
        </row>
        <row r="627">
          <cell r="A627" t="str">
            <v>276 (45)</v>
          </cell>
          <cell r="B627">
            <v>0</v>
          </cell>
          <cell r="C627">
            <v>0</v>
          </cell>
          <cell r="D627">
            <v>0</v>
          </cell>
          <cell r="E627">
            <v>0</v>
          </cell>
          <cell r="F627">
            <v>0.1</v>
          </cell>
          <cell r="G627">
            <v>0.3</v>
          </cell>
          <cell r="H627">
            <v>0.2</v>
          </cell>
          <cell r="I627">
            <v>0.2</v>
          </cell>
          <cell r="J627">
            <v>0.2</v>
          </cell>
          <cell r="K627">
            <v>0</v>
          </cell>
          <cell r="L627">
            <v>0</v>
          </cell>
          <cell r="M627">
            <v>0</v>
          </cell>
          <cell r="N627">
            <v>1</v>
          </cell>
          <cell r="O627">
            <v>1</v>
          </cell>
          <cell r="P627">
            <v>4.7619047619047623E-3</v>
          </cell>
        </row>
        <row r="628">
          <cell r="A628">
            <v>4526</v>
          </cell>
          <cell r="B628">
            <v>0</v>
          </cell>
          <cell r="C628">
            <v>0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10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10</v>
          </cell>
          <cell r="O628">
            <v>1.4285714285714286</v>
          </cell>
          <cell r="P628">
            <v>1</v>
          </cell>
        </row>
        <row r="629">
          <cell r="A629">
            <v>4526</v>
          </cell>
          <cell r="B629">
            <v>0</v>
          </cell>
          <cell r="C629">
            <v>0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>
            <v>1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1</v>
          </cell>
          <cell r="O629">
            <v>1</v>
          </cell>
          <cell r="P629">
            <v>4.7619047619047623E-3</v>
          </cell>
        </row>
        <row r="630">
          <cell r="A630">
            <v>7681</v>
          </cell>
          <cell r="B630">
            <v>0</v>
          </cell>
          <cell r="C630">
            <v>0</v>
          </cell>
          <cell r="D630">
            <v>1</v>
          </cell>
          <cell r="E630">
            <v>3</v>
          </cell>
          <cell r="F630">
            <v>0</v>
          </cell>
          <cell r="G630">
            <v>0</v>
          </cell>
          <cell r="H630">
            <v>1</v>
          </cell>
          <cell r="I630">
            <v>2</v>
          </cell>
          <cell r="J630">
            <v>3</v>
          </cell>
          <cell r="K630">
            <v>0</v>
          </cell>
          <cell r="L630">
            <v>0</v>
          </cell>
          <cell r="M630">
            <v>0</v>
          </cell>
          <cell r="N630">
            <v>10</v>
          </cell>
          <cell r="O630">
            <v>1.4285714285714286</v>
          </cell>
          <cell r="P630">
            <v>1</v>
          </cell>
        </row>
        <row r="631">
          <cell r="A631">
            <v>7681</v>
          </cell>
          <cell r="B631">
            <v>0</v>
          </cell>
          <cell r="C631">
            <v>0</v>
          </cell>
          <cell r="D631">
            <v>0.1</v>
          </cell>
          <cell r="E631">
            <v>0.3</v>
          </cell>
          <cell r="F631">
            <v>0</v>
          </cell>
          <cell r="G631">
            <v>0</v>
          </cell>
          <cell r="H631">
            <v>0.1</v>
          </cell>
          <cell r="I631">
            <v>0.2</v>
          </cell>
          <cell r="J631">
            <v>0.3</v>
          </cell>
          <cell r="K631">
            <v>0</v>
          </cell>
          <cell r="L631">
            <v>0</v>
          </cell>
          <cell r="M631">
            <v>0</v>
          </cell>
          <cell r="N631">
            <v>1</v>
          </cell>
          <cell r="O631">
            <v>1</v>
          </cell>
          <cell r="P631">
            <v>4.7619047619047623E-3</v>
          </cell>
        </row>
        <row r="632">
          <cell r="A632">
            <v>5681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10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10</v>
          </cell>
          <cell r="O632">
            <v>1.4285714285714286</v>
          </cell>
          <cell r="P632">
            <v>1</v>
          </cell>
        </row>
        <row r="633">
          <cell r="A633">
            <v>5681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1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1</v>
          </cell>
          <cell r="O633">
            <v>1</v>
          </cell>
          <cell r="P633">
            <v>4.7619047619047623E-3</v>
          </cell>
        </row>
        <row r="634">
          <cell r="A634">
            <v>904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2</v>
          </cell>
          <cell r="I634">
            <v>7</v>
          </cell>
          <cell r="J634">
            <v>1</v>
          </cell>
          <cell r="K634">
            <v>0</v>
          </cell>
          <cell r="L634">
            <v>0</v>
          </cell>
          <cell r="M634">
            <v>0</v>
          </cell>
          <cell r="N634">
            <v>10</v>
          </cell>
          <cell r="O634">
            <v>1.4285714285714286</v>
          </cell>
          <cell r="P634">
            <v>1</v>
          </cell>
        </row>
        <row r="635">
          <cell r="A635">
            <v>904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0.2</v>
          </cell>
          <cell r="I635">
            <v>0.7</v>
          </cell>
          <cell r="J635">
            <v>0.1</v>
          </cell>
          <cell r="K635">
            <v>0</v>
          </cell>
          <cell r="L635">
            <v>0</v>
          </cell>
          <cell r="M635">
            <v>0</v>
          </cell>
          <cell r="N635">
            <v>0.99999999999999989</v>
          </cell>
          <cell r="O635">
            <v>1</v>
          </cell>
          <cell r="P635">
            <v>4.7619047619047615E-3</v>
          </cell>
        </row>
        <row r="636">
          <cell r="A636">
            <v>819</v>
          </cell>
          <cell r="B636">
            <v>0</v>
          </cell>
          <cell r="C636">
            <v>0</v>
          </cell>
          <cell r="D636">
            <v>10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10</v>
          </cell>
          <cell r="O636">
            <v>1.4285714285714286</v>
          </cell>
          <cell r="P636">
            <v>1</v>
          </cell>
        </row>
        <row r="637">
          <cell r="A637">
            <v>819</v>
          </cell>
          <cell r="B637">
            <v>0</v>
          </cell>
          <cell r="C637">
            <v>0</v>
          </cell>
          <cell r="D637">
            <v>1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1</v>
          </cell>
          <cell r="O637">
            <v>1</v>
          </cell>
          <cell r="P637">
            <v>4.7619047619047623E-3</v>
          </cell>
        </row>
        <row r="638">
          <cell r="A638">
            <v>434</v>
          </cell>
          <cell r="B638">
            <v>0</v>
          </cell>
          <cell r="C638">
            <v>0</v>
          </cell>
          <cell r="D638">
            <v>0</v>
          </cell>
          <cell r="E638">
            <v>3</v>
          </cell>
          <cell r="F638">
            <v>1</v>
          </cell>
          <cell r="G638">
            <v>3</v>
          </cell>
          <cell r="H638">
            <v>0</v>
          </cell>
          <cell r="I638">
            <v>2</v>
          </cell>
          <cell r="J638">
            <v>1</v>
          </cell>
          <cell r="K638">
            <v>0</v>
          </cell>
          <cell r="L638">
            <v>0</v>
          </cell>
          <cell r="M638">
            <v>0</v>
          </cell>
          <cell r="N638">
            <v>10</v>
          </cell>
          <cell r="O638">
            <v>1.4285714285714286</v>
          </cell>
          <cell r="P638">
            <v>1</v>
          </cell>
        </row>
        <row r="639">
          <cell r="A639">
            <v>434</v>
          </cell>
          <cell r="B639">
            <v>0</v>
          </cell>
          <cell r="C639">
            <v>0</v>
          </cell>
          <cell r="D639">
            <v>0</v>
          </cell>
          <cell r="E639">
            <v>0.3</v>
          </cell>
          <cell r="F639">
            <v>0.1</v>
          </cell>
          <cell r="G639">
            <v>0.3</v>
          </cell>
          <cell r="H639">
            <v>0</v>
          </cell>
          <cell r="I639">
            <v>0.2</v>
          </cell>
          <cell r="J639">
            <v>0.1</v>
          </cell>
          <cell r="K639">
            <v>0</v>
          </cell>
          <cell r="L639">
            <v>0</v>
          </cell>
          <cell r="M639">
            <v>0</v>
          </cell>
          <cell r="N639">
            <v>0.99999999999999989</v>
          </cell>
          <cell r="O639">
            <v>1</v>
          </cell>
          <cell r="P639">
            <v>4.7619047619047615E-3</v>
          </cell>
        </row>
        <row r="640">
          <cell r="A640">
            <v>3630</v>
          </cell>
          <cell r="B640">
            <v>0</v>
          </cell>
          <cell r="C640">
            <v>0</v>
          </cell>
          <cell r="D640">
            <v>0</v>
          </cell>
          <cell r="E640">
            <v>3</v>
          </cell>
          <cell r="F640">
            <v>0</v>
          </cell>
          <cell r="G640">
            <v>1</v>
          </cell>
          <cell r="H640">
            <v>1</v>
          </cell>
          <cell r="I640">
            <v>4</v>
          </cell>
          <cell r="J640">
            <v>1</v>
          </cell>
          <cell r="K640">
            <v>0</v>
          </cell>
          <cell r="L640">
            <v>0</v>
          </cell>
          <cell r="M640">
            <v>0</v>
          </cell>
          <cell r="N640">
            <v>10</v>
          </cell>
          <cell r="O640">
            <v>1.4285714285714286</v>
          </cell>
          <cell r="P640">
            <v>1</v>
          </cell>
        </row>
        <row r="641">
          <cell r="A641">
            <v>3630</v>
          </cell>
          <cell r="B641">
            <v>0</v>
          </cell>
          <cell r="C641">
            <v>0</v>
          </cell>
          <cell r="D641">
            <v>0</v>
          </cell>
          <cell r="E641">
            <v>0.3</v>
          </cell>
          <cell r="F641">
            <v>0</v>
          </cell>
          <cell r="G641">
            <v>0.1</v>
          </cell>
          <cell r="H641">
            <v>0.1</v>
          </cell>
          <cell r="I641">
            <v>0.4</v>
          </cell>
          <cell r="J641">
            <v>0.1</v>
          </cell>
          <cell r="K641">
            <v>0</v>
          </cell>
          <cell r="L641">
            <v>0</v>
          </cell>
          <cell r="M641">
            <v>0</v>
          </cell>
          <cell r="N641">
            <v>1</v>
          </cell>
          <cell r="O641">
            <v>1</v>
          </cell>
          <cell r="P641">
            <v>4.7619047619047623E-3</v>
          </cell>
        </row>
        <row r="642">
          <cell r="A642">
            <v>1574</v>
          </cell>
          <cell r="B642">
            <v>0</v>
          </cell>
          <cell r="C642">
            <v>0</v>
          </cell>
          <cell r="D642">
            <v>0</v>
          </cell>
          <cell r="E642">
            <v>10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10</v>
          </cell>
          <cell r="O642">
            <v>1.4285714285714286</v>
          </cell>
          <cell r="P642">
            <v>1</v>
          </cell>
        </row>
        <row r="643">
          <cell r="A643">
            <v>1574</v>
          </cell>
          <cell r="B643">
            <v>0</v>
          </cell>
          <cell r="C643">
            <v>0</v>
          </cell>
          <cell r="D643">
            <v>0</v>
          </cell>
          <cell r="E643">
            <v>1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1</v>
          </cell>
          <cell r="O643">
            <v>1</v>
          </cell>
          <cell r="P643">
            <v>4.7619047619047623E-3</v>
          </cell>
        </row>
        <row r="644">
          <cell r="A644">
            <v>2031</v>
          </cell>
          <cell r="B644">
            <v>0</v>
          </cell>
          <cell r="C644">
            <v>0</v>
          </cell>
          <cell r="D644">
            <v>0</v>
          </cell>
          <cell r="E644">
            <v>2</v>
          </cell>
          <cell r="F644">
            <v>3</v>
          </cell>
          <cell r="G644">
            <v>0</v>
          </cell>
          <cell r="H644">
            <v>3</v>
          </cell>
          <cell r="I644">
            <v>0</v>
          </cell>
          <cell r="J644">
            <v>2</v>
          </cell>
          <cell r="K644">
            <v>0</v>
          </cell>
          <cell r="L644">
            <v>0</v>
          </cell>
          <cell r="M644">
            <v>0</v>
          </cell>
          <cell r="N644">
            <v>10</v>
          </cell>
          <cell r="O644">
            <v>1.4285714285714286</v>
          </cell>
          <cell r="P644">
            <v>1</v>
          </cell>
        </row>
        <row r="645">
          <cell r="A645">
            <v>2031</v>
          </cell>
          <cell r="B645">
            <v>0</v>
          </cell>
          <cell r="C645">
            <v>0</v>
          </cell>
          <cell r="D645">
            <v>0</v>
          </cell>
          <cell r="E645">
            <v>0.2</v>
          </cell>
          <cell r="F645">
            <v>0.3</v>
          </cell>
          <cell r="G645">
            <v>0</v>
          </cell>
          <cell r="H645">
            <v>0.3</v>
          </cell>
          <cell r="I645">
            <v>0</v>
          </cell>
          <cell r="J645">
            <v>0.2</v>
          </cell>
          <cell r="K645">
            <v>0</v>
          </cell>
          <cell r="L645">
            <v>0</v>
          </cell>
          <cell r="M645">
            <v>0</v>
          </cell>
          <cell r="N645">
            <v>1</v>
          </cell>
          <cell r="O645">
            <v>1</v>
          </cell>
          <cell r="P645">
            <v>4.7619047619047623E-3</v>
          </cell>
        </row>
        <row r="646">
          <cell r="A646">
            <v>573</v>
          </cell>
          <cell r="B646">
            <v>0</v>
          </cell>
          <cell r="C646">
            <v>0</v>
          </cell>
          <cell r="D646">
            <v>0</v>
          </cell>
          <cell r="E646">
            <v>10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10</v>
          </cell>
          <cell r="O646">
            <v>1.4285714285714286</v>
          </cell>
          <cell r="P646">
            <v>1</v>
          </cell>
        </row>
        <row r="647">
          <cell r="A647">
            <v>573</v>
          </cell>
          <cell r="B647">
            <v>0</v>
          </cell>
          <cell r="C647">
            <v>0</v>
          </cell>
          <cell r="D647">
            <v>0</v>
          </cell>
          <cell r="E647">
            <v>1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1</v>
          </cell>
          <cell r="O647">
            <v>1</v>
          </cell>
          <cell r="P647">
            <v>4.7619047619047623E-3</v>
          </cell>
        </row>
        <row r="648">
          <cell r="A648">
            <v>768</v>
          </cell>
          <cell r="B648">
            <v>0</v>
          </cell>
          <cell r="C648">
            <v>0</v>
          </cell>
          <cell r="D648">
            <v>0</v>
          </cell>
          <cell r="E648">
            <v>2</v>
          </cell>
          <cell r="F648">
            <v>3</v>
          </cell>
          <cell r="G648">
            <v>2</v>
          </cell>
          <cell r="H648">
            <v>1</v>
          </cell>
          <cell r="I648">
            <v>1</v>
          </cell>
          <cell r="J648">
            <v>1</v>
          </cell>
          <cell r="K648">
            <v>0</v>
          </cell>
          <cell r="L648">
            <v>0</v>
          </cell>
          <cell r="M648">
            <v>0</v>
          </cell>
          <cell r="N648">
            <v>10</v>
          </cell>
          <cell r="O648">
            <v>1.4285714285714286</v>
          </cell>
          <cell r="P648">
            <v>1</v>
          </cell>
        </row>
        <row r="649">
          <cell r="A649">
            <v>768</v>
          </cell>
          <cell r="B649">
            <v>0</v>
          </cell>
          <cell r="C649">
            <v>0</v>
          </cell>
          <cell r="D649">
            <v>0</v>
          </cell>
          <cell r="E649">
            <v>0.2</v>
          </cell>
          <cell r="F649">
            <v>0.3</v>
          </cell>
          <cell r="G649">
            <v>0.2</v>
          </cell>
          <cell r="H649">
            <v>0.1</v>
          </cell>
          <cell r="I649">
            <v>0.1</v>
          </cell>
          <cell r="J649">
            <v>0.1</v>
          </cell>
          <cell r="K649">
            <v>0</v>
          </cell>
          <cell r="L649">
            <v>0</v>
          </cell>
          <cell r="M649">
            <v>0</v>
          </cell>
          <cell r="N649">
            <v>0.99999999999999989</v>
          </cell>
          <cell r="O649">
            <v>1</v>
          </cell>
          <cell r="P649">
            <v>4.7619047619047615E-3</v>
          </cell>
        </row>
        <row r="650">
          <cell r="A650">
            <v>1908</v>
          </cell>
          <cell r="B650">
            <v>0</v>
          </cell>
          <cell r="C650">
            <v>0</v>
          </cell>
          <cell r="D650">
            <v>1</v>
          </cell>
          <cell r="E650">
            <v>1</v>
          </cell>
          <cell r="F650">
            <v>0</v>
          </cell>
          <cell r="G650">
            <v>0</v>
          </cell>
          <cell r="H650">
            <v>2</v>
          </cell>
          <cell r="I650">
            <v>6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10</v>
          </cell>
          <cell r="O650">
            <v>1.4285714285714286</v>
          </cell>
          <cell r="P650">
            <v>1</v>
          </cell>
        </row>
        <row r="651">
          <cell r="A651">
            <v>1908</v>
          </cell>
          <cell r="B651">
            <v>0</v>
          </cell>
          <cell r="C651">
            <v>0</v>
          </cell>
          <cell r="D651">
            <v>0.1</v>
          </cell>
          <cell r="E651">
            <v>0.1</v>
          </cell>
          <cell r="F651">
            <v>0</v>
          </cell>
          <cell r="G651">
            <v>0</v>
          </cell>
          <cell r="H651">
            <v>0.2</v>
          </cell>
          <cell r="I651">
            <v>0.6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1</v>
          </cell>
          <cell r="O651">
            <v>1</v>
          </cell>
          <cell r="P651">
            <v>4.7619047619047623E-3</v>
          </cell>
        </row>
        <row r="652">
          <cell r="A652">
            <v>1579</v>
          </cell>
          <cell r="B652">
            <v>0</v>
          </cell>
          <cell r="C652">
            <v>0</v>
          </cell>
          <cell r="D652">
            <v>0</v>
          </cell>
          <cell r="E652">
            <v>10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10</v>
          </cell>
          <cell r="O652">
            <v>1.4285714285714286</v>
          </cell>
          <cell r="P652">
            <v>1</v>
          </cell>
        </row>
        <row r="653">
          <cell r="A653">
            <v>1579</v>
          </cell>
          <cell r="B653">
            <v>0</v>
          </cell>
          <cell r="C653">
            <v>0</v>
          </cell>
          <cell r="D653">
            <v>0</v>
          </cell>
          <cell r="E653">
            <v>1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1</v>
          </cell>
          <cell r="O653">
            <v>1</v>
          </cell>
          <cell r="P653">
            <v>4.7619047619047623E-3</v>
          </cell>
        </row>
        <row r="654">
          <cell r="A654">
            <v>128</v>
          </cell>
          <cell r="B654">
            <v>0</v>
          </cell>
          <cell r="C654">
            <v>0</v>
          </cell>
          <cell r="D654">
            <v>0</v>
          </cell>
          <cell r="E654">
            <v>3</v>
          </cell>
          <cell r="F654">
            <v>2</v>
          </cell>
          <cell r="G654">
            <v>0</v>
          </cell>
          <cell r="H654">
            <v>3</v>
          </cell>
          <cell r="I654">
            <v>2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10</v>
          </cell>
          <cell r="O654">
            <v>1.4285714285714286</v>
          </cell>
          <cell r="P654">
            <v>1</v>
          </cell>
        </row>
        <row r="655">
          <cell r="A655">
            <v>128</v>
          </cell>
          <cell r="B655">
            <v>0</v>
          </cell>
          <cell r="C655">
            <v>0</v>
          </cell>
          <cell r="D655">
            <v>0</v>
          </cell>
          <cell r="E655">
            <v>0.3</v>
          </cell>
          <cell r="F655">
            <v>0.2</v>
          </cell>
          <cell r="G655">
            <v>0</v>
          </cell>
          <cell r="H655">
            <v>0.3</v>
          </cell>
          <cell r="I655">
            <v>0.2</v>
          </cell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1</v>
          </cell>
          <cell r="O655">
            <v>1</v>
          </cell>
          <cell r="P655">
            <v>4.7619047619047623E-3</v>
          </cell>
        </row>
        <row r="656">
          <cell r="A656">
            <v>1554</v>
          </cell>
          <cell r="B656">
            <v>0</v>
          </cell>
          <cell r="C656">
            <v>0</v>
          </cell>
          <cell r="D656">
            <v>0</v>
          </cell>
          <cell r="E656">
            <v>2</v>
          </cell>
          <cell r="F656">
            <v>5</v>
          </cell>
          <cell r="G656">
            <v>0</v>
          </cell>
          <cell r="H656">
            <v>1</v>
          </cell>
          <cell r="I656">
            <v>0</v>
          </cell>
          <cell r="J656">
            <v>2</v>
          </cell>
          <cell r="K656">
            <v>0</v>
          </cell>
          <cell r="L656">
            <v>0</v>
          </cell>
          <cell r="M656">
            <v>0</v>
          </cell>
          <cell r="N656">
            <v>10</v>
          </cell>
          <cell r="O656">
            <v>1.4285714285714286</v>
          </cell>
          <cell r="P656">
            <v>1</v>
          </cell>
        </row>
        <row r="657">
          <cell r="A657">
            <v>1554</v>
          </cell>
          <cell r="B657">
            <v>0</v>
          </cell>
          <cell r="C657">
            <v>0</v>
          </cell>
          <cell r="D657">
            <v>0</v>
          </cell>
          <cell r="E657">
            <v>0.2</v>
          </cell>
          <cell r="F657">
            <v>0.5</v>
          </cell>
          <cell r="G657">
            <v>0</v>
          </cell>
          <cell r="H657">
            <v>0.1</v>
          </cell>
          <cell r="I657">
            <v>0</v>
          </cell>
          <cell r="J657">
            <v>0.2</v>
          </cell>
          <cell r="K657">
            <v>0</v>
          </cell>
          <cell r="L657">
            <v>0</v>
          </cell>
          <cell r="M657">
            <v>0</v>
          </cell>
          <cell r="N657">
            <v>1</v>
          </cell>
          <cell r="O657">
            <v>1</v>
          </cell>
          <cell r="P657">
            <v>4.7619047619047623E-3</v>
          </cell>
        </row>
        <row r="658">
          <cell r="A658">
            <v>8914</v>
          </cell>
          <cell r="B658">
            <v>0</v>
          </cell>
          <cell r="C658">
            <v>0</v>
          </cell>
          <cell r="D658">
            <v>1</v>
          </cell>
          <cell r="E658">
            <v>2</v>
          </cell>
          <cell r="F658">
            <v>0</v>
          </cell>
          <cell r="G658">
            <v>1</v>
          </cell>
          <cell r="H658">
            <v>2</v>
          </cell>
          <cell r="I658">
            <v>0</v>
          </cell>
          <cell r="J658">
            <v>3</v>
          </cell>
          <cell r="K658">
            <v>0</v>
          </cell>
          <cell r="L658">
            <v>0</v>
          </cell>
          <cell r="M658">
            <v>0</v>
          </cell>
          <cell r="N658">
            <v>9</v>
          </cell>
          <cell r="O658">
            <v>1.2857142857142858</v>
          </cell>
          <cell r="P658">
            <v>1</v>
          </cell>
        </row>
        <row r="659">
          <cell r="A659">
            <v>8914</v>
          </cell>
          <cell r="B659">
            <v>0</v>
          </cell>
          <cell r="C659">
            <v>0</v>
          </cell>
          <cell r="D659">
            <v>0.1111111111111111</v>
          </cell>
          <cell r="E659">
            <v>0.22222222222222221</v>
          </cell>
          <cell r="F659">
            <v>0</v>
          </cell>
          <cell r="G659">
            <v>0.1111111111111111</v>
          </cell>
          <cell r="H659">
            <v>0.22222222222222221</v>
          </cell>
          <cell r="I659">
            <v>0</v>
          </cell>
          <cell r="J659">
            <v>0.33333333333333331</v>
          </cell>
          <cell r="K659">
            <v>0</v>
          </cell>
          <cell r="L659">
            <v>0</v>
          </cell>
          <cell r="M659">
            <v>0</v>
          </cell>
          <cell r="N659">
            <v>1</v>
          </cell>
          <cell r="O659">
            <v>1</v>
          </cell>
          <cell r="P659">
            <v>4.7619047619047623E-3</v>
          </cell>
        </row>
        <row r="660">
          <cell r="A660">
            <v>3632</v>
          </cell>
          <cell r="B660">
            <v>0</v>
          </cell>
          <cell r="C660">
            <v>0</v>
          </cell>
          <cell r="D660">
            <v>0</v>
          </cell>
          <cell r="E660">
            <v>3</v>
          </cell>
          <cell r="F660">
            <v>0</v>
          </cell>
          <cell r="G660">
            <v>6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9</v>
          </cell>
          <cell r="O660">
            <v>1.2857142857142858</v>
          </cell>
          <cell r="P660">
            <v>1</v>
          </cell>
        </row>
        <row r="661">
          <cell r="A661">
            <v>3632</v>
          </cell>
          <cell r="B661">
            <v>0</v>
          </cell>
          <cell r="C661">
            <v>0</v>
          </cell>
          <cell r="D661">
            <v>0</v>
          </cell>
          <cell r="E661">
            <v>0.33333333333333331</v>
          </cell>
          <cell r="F661">
            <v>0</v>
          </cell>
          <cell r="G661">
            <v>0.66666666666666663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1</v>
          </cell>
          <cell r="O661">
            <v>1</v>
          </cell>
          <cell r="P661">
            <v>4.7619047619047623E-3</v>
          </cell>
        </row>
        <row r="662">
          <cell r="A662">
            <v>3104</v>
          </cell>
          <cell r="B662">
            <v>0</v>
          </cell>
          <cell r="C662">
            <v>0</v>
          </cell>
          <cell r="D662">
            <v>1</v>
          </cell>
          <cell r="E662">
            <v>0</v>
          </cell>
          <cell r="F662">
            <v>1</v>
          </cell>
          <cell r="G662">
            <v>2</v>
          </cell>
          <cell r="H662">
            <v>3</v>
          </cell>
          <cell r="I662">
            <v>2</v>
          </cell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9</v>
          </cell>
          <cell r="O662">
            <v>1.2857142857142858</v>
          </cell>
          <cell r="P662">
            <v>1</v>
          </cell>
        </row>
        <row r="663">
          <cell r="A663">
            <v>3104</v>
          </cell>
          <cell r="B663">
            <v>0</v>
          </cell>
          <cell r="C663">
            <v>0</v>
          </cell>
          <cell r="D663">
            <v>0.1111111111111111</v>
          </cell>
          <cell r="E663">
            <v>0</v>
          </cell>
          <cell r="F663">
            <v>0.1111111111111111</v>
          </cell>
          <cell r="G663">
            <v>0.22222222222222221</v>
          </cell>
          <cell r="H663">
            <v>0.33333333333333331</v>
          </cell>
          <cell r="I663">
            <v>0.22222222222222221</v>
          </cell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0.99999999999999989</v>
          </cell>
          <cell r="O663">
            <v>1</v>
          </cell>
          <cell r="P663">
            <v>4.7619047619047615E-3</v>
          </cell>
        </row>
        <row r="664">
          <cell r="A664">
            <v>433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2</v>
          </cell>
          <cell r="G664">
            <v>4</v>
          </cell>
          <cell r="H664">
            <v>0</v>
          </cell>
          <cell r="I664">
            <v>3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9</v>
          </cell>
          <cell r="O664">
            <v>1.2857142857142858</v>
          </cell>
          <cell r="P664">
            <v>1</v>
          </cell>
        </row>
        <row r="665">
          <cell r="A665">
            <v>433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0.22222222222222221</v>
          </cell>
          <cell r="G665">
            <v>0.44444444444444442</v>
          </cell>
          <cell r="H665">
            <v>0</v>
          </cell>
          <cell r="I665">
            <v>0.33333333333333331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1</v>
          </cell>
          <cell r="O665">
            <v>1</v>
          </cell>
          <cell r="P665">
            <v>4.7619047619047623E-3</v>
          </cell>
        </row>
        <row r="666">
          <cell r="A666">
            <v>3629</v>
          </cell>
          <cell r="B666">
            <v>0</v>
          </cell>
          <cell r="C666">
            <v>0</v>
          </cell>
          <cell r="D666">
            <v>1</v>
          </cell>
          <cell r="E666">
            <v>2</v>
          </cell>
          <cell r="F666">
            <v>2</v>
          </cell>
          <cell r="G666">
            <v>1</v>
          </cell>
          <cell r="H666">
            <v>0</v>
          </cell>
          <cell r="I666">
            <v>3</v>
          </cell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9</v>
          </cell>
          <cell r="O666">
            <v>1.2857142857142858</v>
          </cell>
          <cell r="P666">
            <v>1</v>
          </cell>
        </row>
        <row r="667">
          <cell r="A667">
            <v>3629</v>
          </cell>
          <cell r="B667">
            <v>0</v>
          </cell>
          <cell r="C667">
            <v>0</v>
          </cell>
          <cell r="D667">
            <v>0.1111111111111111</v>
          </cell>
          <cell r="E667">
            <v>0.22222222222222221</v>
          </cell>
          <cell r="F667">
            <v>0.22222222222222221</v>
          </cell>
          <cell r="G667">
            <v>0.1111111111111111</v>
          </cell>
          <cell r="H667">
            <v>0</v>
          </cell>
          <cell r="I667">
            <v>0.33333333333333331</v>
          </cell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1</v>
          </cell>
          <cell r="O667">
            <v>1</v>
          </cell>
          <cell r="P667">
            <v>4.7619047619047623E-3</v>
          </cell>
        </row>
        <row r="668">
          <cell r="A668">
            <v>1663</v>
          </cell>
          <cell r="B668">
            <v>0</v>
          </cell>
          <cell r="C668">
            <v>0</v>
          </cell>
          <cell r="D668">
            <v>1</v>
          </cell>
          <cell r="E668">
            <v>2</v>
          </cell>
          <cell r="F668">
            <v>1</v>
          </cell>
          <cell r="G668">
            <v>5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9</v>
          </cell>
          <cell r="O668">
            <v>1.2857142857142858</v>
          </cell>
          <cell r="P668">
            <v>1</v>
          </cell>
        </row>
        <row r="669">
          <cell r="A669">
            <v>1663</v>
          </cell>
          <cell r="B669">
            <v>0</v>
          </cell>
          <cell r="C669">
            <v>0</v>
          </cell>
          <cell r="D669">
            <v>0.1111111111111111</v>
          </cell>
          <cell r="E669">
            <v>0.22222222222222221</v>
          </cell>
          <cell r="F669">
            <v>0.1111111111111111</v>
          </cell>
          <cell r="G669">
            <v>0.55555555555555558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1</v>
          </cell>
          <cell r="O669">
            <v>1</v>
          </cell>
          <cell r="P669">
            <v>4.7619047619047623E-3</v>
          </cell>
        </row>
        <row r="670">
          <cell r="A670">
            <v>1006</v>
          </cell>
          <cell r="B670">
            <v>0</v>
          </cell>
          <cell r="C670">
            <v>0</v>
          </cell>
          <cell r="D670">
            <v>1</v>
          </cell>
          <cell r="E670">
            <v>0</v>
          </cell>
          <cell r="F670">
            <v>4</v>
          </cell>
          <cell r="G670">
            <v>2</v>
          </cell>
          <cell r="H670">
            <v>0</v>
          </cell>
          <cell r="I670">
            <v>1</v>
          </cell>
          <cell r="J670">
            <v>1</v>
          </cell>
          <cell r="K670">
            <v>0</v>
          </cell>
          <cell r="L670">
            <v>0</v>
          </cell>
          <cell r="M670">
            <v>0</v>
          </cell>
          <cell r="N670">
            <v>9</v>
          </cell>
          <cell r="O670">
            <v>1.2857142857142858</v>
          </cell>
          <cell r="P670">
            <v>1</v>
          </cell>
        </row>
        <row r="671">
          <cell r="A671">
            <v>1006</v>
          </cell>
          <cell r="B671">
            <v>0</v>
          </cell>
          <cell r="C671">
            <v>0</v>
          </cell>
          <cell r="D671">
            <v>0.1111111111111111</v>
          </cell>
          <cell r="E671">
            <v>0</v>
          </cell>
          <cell r="F671">
            <v>0.44444444444444442</v>
          </cell>
          <cell r="G671">
            <v>0.22222222222222221</v>
          </cell>
          <cell r="H671">
            <v>0</v>
          </cell>
          <cell r="I671">
            <v>0.1111111111111111</v>
          </cell>
          <cell r="J671">
            <v>0.1111111111111111</v>
          </cell>
          <cell r="K671">
            <v>0</v>
          </cell>
          <cell r="L671">
            <v>0</v>
          </cell>
          <cell r="M671">
            <v>0</v>
          </cell>
          <cell r="N671">
            <v>1</v>
          </cell>
          <cell r="O671">
            <v>1</v>
          </cell>
          <cell r="P671">
            <v>4.7619047619047623E-3</v>
          </cell>
        </row>
        <row r="672">
          <cell r="A672">
            <v>7093</v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  <cell r="F672">
            <v>1</v>
          </cell>
          <cell r="G672">
            <v>0</v>
          </cell>
          <cell r="H672">
            <v>6</v>
          </cell>
          <cell r="I672">
            <v>0</v>
          </cell>
          <cell r="J672">
            <v>1</v>
          </cell>
          <cell r="K672">
            <v>0</v>
          </cell>
          <cell r="L672">
            <v>0</v>
          </cell>
          <cell r="M672">
            <v>0</v>
          </cell>
          <cell r="N672">
            <v>8</v>
          </cell>
          <cell r="O672">
            <v>1.1428571428571428</v>
          </cell>
          <cell r="P672">
            <v>1</v>
          </cell>
        </row>
        <row r="673">
          <cell r="A673">
            <v>7093</v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  <cell r="F673">
            <v>0.125</v>
          </cell>
          <cell r="G673">
            <v>0</v>
          </cell>
          <cell r="H673">
            <v>0.75</v>
          </cell>
          <cell r="I673">
            <v>0</v>
          </cell>
          <cell r="J673">
            <v>0.125</v>
          </cell>
          <cell r="K673">
            <v>0</v>
          </cell>
          <cell r="L673">
            <v>0</v>
          </cell>
          <cell r="M673">
            <v>0</v>
          </cell>
          <cell r="N673">
            <v>1</v>
          </cell>
          <cell r="O673">
            <v>1</v>
          </cell>
          <cell r="P673">
            <v>4.7619047619047623E-3</v>
          </cell>
        </row>
        <row r="674">
          <cell r="A674" t="str">
            <v>139 (41)</v>
          </cell>
          <cell r="B674">
            <v>0</v>
          </cell>
          <cell r="C674">
            <v>0</v>
          </cell>
          <cell r="D674">
            <v>0</v>
          </cell>
          <cell r="E674">
            <v>3</v>
          </cell>
          <cell r="F674">
            <v>0</v>
          </cell>
          <cell r="G674">
            <v>2</v>
          </cell>
          <cell r="H674">
            <v>1</v>
          </cell>
          <cell r="I674">
            <v>2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8</v>
          </cell>
          <cell r="O674">
            <v>1.1428571428571428</v>
          </cell>
          <cell r="P674">
            <v>1</v>
          </cell>
        </row>
        <row r="675">
          <cell r="A675" t="str">
            <v>139 (41)</v>
          </cell>
          <cell r="B675">
            <v>0</v>
          </cell>
          <cell r="C675">
            <v>0</v>
          </cell>
          <cell r="D675">
            <v>0</v>
          </cell>
          <cell r="E675">
            <v>0.375</v>
          </cell>
          <cell r="F675">
            <v>0</v>
          </cell>
          <cell r="G675">
            <v>0.25</v>
          </cell>
          <cell r="H675">
            <v>0.125</v>
          </cell>
          <cell r="I675">
            <v>0.25</v>
          </cell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1</v>
          </cell>
          <cell r="O675">
            <v>1</v>
          </cell>
          <cell r="P675">
            <v>4.7619047619047623E-3</v>
          </cell>
        </row>
        <row r="676">
          <cell r="A676">
            <v>9650</v>
          </cell>
          <cell r="B676">
            <v>0</v>
          </cell>
          <cell r="C676">
            <v>0</v>
          </cell>
          <cell r="D676">
            <v>0</v>
          </cell>
          <cell r="E676">
            <v>1</v>
          </cell>
          <cell r="F676">
            <v>0</v>
          </cell>
          <cell r="G676">
            <v>4</v>
          </cell>
          <cell r="H676">
            <v>0</v>
          </cell>
          <cell r="I676">
            <v>3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8</v>
          </cell>
          <cell r="O676">
            <v>1.1428571428571428</v>
          </cell>
          <cell r="P676">
            <v>1</v>
          </cell>
        </row>
        <row r="677">
          <cell r="A677">
            <v>9650</v>
          </cell>
          <cell r="B677">
            <v>0</v>
          </cell>
          <cell r="C677">
            <v>0</v>
          </cell>
          <cell r="D677">
            <v>0</v>
          </cell>
          <cell r="E677">
            <v>0.125</v>
          </cell>
          <cell r="F677">
            <v>0</v>
          </cell>
          <cell r="G677">
            <v>0.5</v>
          </cell>
          <cell r="H677">
            <v>0</v>
          </cell>
          <cell r="I677">
            <v>0.375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1</v>
          </cell>
          <cell r="O677">
            <v>1</v>
          </cell>
          <cell r="P677">
            <v>4.7619047619047623E-3</v>
          </cell>
        </row>
        <row r="678">
          <cell r="A678">
            <v>4350</v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  <cell r="F678">
            <v>2</v>
          </cell>
          <cell r="G678">
            <v>1</v>
          </cell>
          <cell r="H678">
            <v>0</v>
          </cell>
          <cell r="I678">
            <v>3</v>
          </cell>
          <cell r="J678">
            <v>2</v>
          </cell>
          <cell r="K678">
            <v>0</v>
          </cell>
          <cell r="L678">
            <v>0</v>
          </cell>
          <cell r="M678">
            <v>0</v>
          </cell>
          <cell r="N678">
            <v>8</v>
          </cell>
          <cell r="O678">
            <v>1.1428571428571428</v>
          </cell>
          <cell r="P678">
            <v>1</v>
          </cell>
        </row>
        <row r="679">
          <cell r="A679">
            <v>4350</v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  <cell r="F679">
            <v>0.25</v>
          </cell>
          <cell r="G679">
            <v>0.125</v>
          </cell>
          <cell r="H679">
            <v>0</v>
          </cell>
          <cell r="I679">
            <v>0.375</v>
          </cell>
          <cell r="J679">
            <v>0.25</v>
          </cell>
          <cell r="K679">
            <v>0</v>
          </cell>
          <cell r="L679">
            <v>0</v>
          </cell>
          <cell r="M679">
            <v>0</v>
          </cell>
          <cell r="N679">
            <v>1</v>
          </cell>
          <cell r="O679">
            <v>1</v>
          </cell>
          <cell r="P679">
            <v>4.7619047619047623E-3</v>
          </cell>
        </row>
        <row r="680">
          <cell r="A680">
            <v>7978</v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  <cell r="F680">
            <v>0</v>
          </cell>
          <cell r="G680">
            <v>4</v>
          </cell>
          <cell r="H680">
            <v>2</v>
          </cell>
          <cell r="I680">
            <v>1</v>
          </cell>
          <cell r="J680">
            <v>1</v>
          </cell>
          <cell r="K680">
            <v>0</v>
          </cell>
          <cell r="L680">
            <v>0</v>
          </cell>
          <cell r="M680">
            <v>0</v>
          </cell>
          <cell r="N680">
            <v>8</v>
          </cell>
          <cell r="O680">
            <v>1.1428571428571428</v>
          </cell>
          <cell r="P680">
            <v>1</v>
          </cell>
        </row>
        <row r="681">
          <cell r="A681">
            <v>7978</v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  <cell r="F681">
            <v>0</v>
          </cell>
          <cell r="G681">
            <v>0.5</v>
          </cell>
          <cell r="H681">
            <v>0.25</v>
          </cell>
          <cell r="I681">
            <v>0.125</v>
          </cell>
          <cell r="J681">
            <v>0.125</v>
          </cell>
          <cell r="K681">
            <v>0</v>
          </cell>
          <cell r="L681">
            <v>0</v>
          </cell>
          <cell r="M681">
            <v>0</v>
          </cell>
          <cell r="N681">
            <v>1</v>
          </cell>
          <cell r="O681">
            <v>1</v>
          </cell>
          <cell r="P681">
            <v>4.7619047619047623E-3</v>
          </cell>
        </row>
        <row r="682">
          <cell r="A682">
            <v>10709</v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>
            <v>2</v>
          </cell>
          <cell r="I682">
            <v>3</v>
          </cell>
          <cell r="J682">
            <v>3</v>
          </cell>
          <cell r="K682">
            <v>0</v>
          </cell>
          <cell r="L682">
            <v>0</v>
          </cell>
          <cell r="M682">
            <v>0</v>
          </cell>
          <cell r="N682">
            <v>8</v>
          </cell>
          <cell r="O682">
            <v>1.1428571428571428</v>
          </cell>
          <cell r="P682">
            <v>1</v>
          </cell>
        </row>
        <row r="683">
          <cell r="A683">
            <v>10709</v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0.25</v>
          </cell>
          <cell r="I683">
            <v>0.375</v>
          </cell>
          <cell r="J683">
            <v>0.375</v>
          </cell>
          <cell r="K683">
            <v>0</v>
          </cell>
          <cell r="L683">
            <v>0</v>
          </cell>
          <cell r="M683">
            <v>0</v>
          </cell>
          <cell r="N683">
            <v>1</v>
          </cell>
          <cell r="O683">
            <v>1</v>
          </cell>
          <cell r="P683">
            <v>4.7619047619047623E-3</v>
          </cell>
        </row>
        <row r="684">
          <cell r="A684">
            <v>482</v>
          </cell>
          <cell r="B684">
            <v>0</v>
          </cell>
          <cell r="C684">
            <v>0</v>
          </cell>
          <cell r="D684">
            <v>0</v>
          </cell>
          <cell r="E684">
            <v>1</v>
          </cell>
          <cell r="F684">
            <v>2</v>
          </cell>
          <cell r="G684">
            <v>2</v>
          </cell>
          <cell r="H684">
            <v>1</v>
          </cell>
          <cell r="I684">
            <v>1</v>
          </cell>
          <cell r="J684">
            <v>1</v>
          </cell>
          <cell r="K684">
            <v>0</v>
          </cell>
          <cell r="L684">
            <v>0</v>
          </cell>
          <cell r="M684">
            <v>0</v>
          </cell>
          <cell r="N684">
            <v>8</v>
          </cell>
          <cell r="O684">
            <v>1.1428571428571428</v>
          </cell>
          <cell r="P684">
            <v>1</v>
          </cell>
        </row>
        <row r="685">
          <cell r="A685">
            <v>482</v>
          </cell>
          <cell r="B685">
            <v>0</v>
          </cell>
          <cell r="C685">
            <v>0</v>
          </cell>
          <cell r="D685">
            <v>0</v>
          </cell>
          <cell r="E685">
            <v>0.125</v>
          </cell>
          <cell r="F685">
            <v>0.25</v>
          </cell>
          <cell r="G685">
            <v>0.25</v>
          </cell>
          <cell r="H685">
            <v>0.125</v>
          </cell>
          <cell r="I685">
            <v>0.125</v>
          </cell>
          <cell r="J685">
            <v>0.125</v>
          </cell>
          <cell r="K685">
            <v>0</v>
          </cell>
          <cell r="L685">
            <v>0</v>
          </cell>
          <cell r="M685">
            <v>0</v>
          </cell>
          <cell r="N685">
            <v>1</v>
          </cell>
          <cell r="O685">
            <v>1</v>
          </cell>
          <cell r="P685">
            <v>4.7619047619047623E-3</v>
          </cell>
        </row>
        <row r="686">
          <cell r="A686" t="str">
            <v>137 (37)</v>
          </cell>
          <cell r="B686">
            <v>0</v>
          </cell>
          <cell r="C686">
            <v>0</v>
          </cell>
          <cell r="D686">
            <v>1</v>
          </cell>
          <cell r="E686">
            <v>1</v>
          </cell>
          <cell r="F686">
            <v>0</v>
          </cell>
          <cell r="G686">
            <v>1</v>
          </cell>
          <cell r="H686">
            <v>1</v>
          </cell>
          <cell r="I686">
            <v>3</v>
          </cell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7</v>
          </cell>
          <cell r="O686">
            <v>1</v>
          </cell>
          <cell r="P686">
            <v>1</v>
          </cell>
        </row>
        <row r="687">
          <cell r="A687" t="str">
            <v>137 (37)</v>
          </cell>
          <cell r="B687">
            <v>0</v>
          </cell>
          <cell r="C687">
            <v>0</v>
          </cell>
          <cell r="D687">
            <v>0.14285714285714285</v>
          </cell>
          <cell r="E687">
            <v>0.14285714285714285</v>
          </cell>
          <cell r="F687">
            <v>0</v>
          </cell>
          <cell r="G687">
            <v>0.14285714285714285</v>
          </cell>
          <cell r="H687">
            <v>0.14285714285714285</v>
          </cell>
          <cell r="I687">
            <v>0.42857142857142855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1</v>
          </cell>
          <cell r="O687">
            <v>1</v>
          </cell>
          <cell r="P687">
            <v>4.7619047619047623E-3</v>
          </cell>
        </row>
        <row r="688">
          <cell r="A688" t="str">
            <v>139 (45)</v>
          </cell>
          <cell r="B688">
            <v>0</v>
          </cell>
          <cell r="C688">
            <v>0</v>
          </cell>
          <cell r="D688">
            <v>0</v>
          </cell>
          <cell r="E688">
            <v>2</v>
          </cell>
          <cell r="F688">
            <v>1</v>
          </cell>
          <cell r="G688">
            <v>1</v>
          </cell>
          <cell r="H688">
            <v>0</v>
          </cell>
          <cell r="I688">
            <v>1</v>
          </cell>
          <cell r="J688">
            <v>2</v>
          </cell>
          <cell r="K688">
            <v>0</v>
          </cell>
          <cell r="L688">
            <v>0</v>
          </cell>
          <cell r="M688">
            <v>0</v>
          </cell>
          <cell r="N688">
            <v>7</v>
          </cell>
          <cell r="O688">
            <v>1</v>
          </cell>
          <cell r="P688">
            <v>1</v>
          </cell>
        </row>
        <row r="689">
          <cell r="A689" t="str">
            <v>139 (45)</v>
          </cell>
          <cell r="B689">
            <v>0</v>
          </cell>
          <cell r="C689">
            <v>0</v>
          </cell>
          <cell r="D689">
            <v>0</v>
          </cell>
          <cell r="E689">
            <v>0.2857142857142857</v>
          </cell>
          <cell r="F689">
            <v>0.14285714285714285</v>
          </cell>
          <cell r="G689">
            <v>0.14285714285714285</v>
          </cell>
          <cell r="H689">
            <v>0</v>
          </cell>
          <cell r="I689">
            <v>0.14285714285714285</v>
          </cell>
          <cell r="J689">
            <v>0.2857142857142857</v>
          </cell>
          <cell r="K689">
            <v>0</v>
          </cell>
          <cell r="L689">
            <v>0</v>
          </cell>
          <cell r="M689">
            <v>0</v>
          </cell>
          <cell r="N689">
            <v>0.99999999999999989</v>
          </cell>
          <cell r="O689">
            <v>1</v>
          </cell>
          <cell r="P689">
            <v>4.7619047619047615E-3</v>
          </cell>
        </row>
        <row r="690">
          <cell r="A690">
            <v>8563</v>
          </cell>
          <cell r="B690">
            <v>0</v>
          </cell>
          <cell r="C690">
            <v>0</v>
          </cell>
          <cell r="D690">
            <v>7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7</v>
          </cell>
          <cell r="O690">
            <v>1</v>
          </cell>
          <cell r="P690">
            <v>1</v>
          </cell>
        </row>
        <row r="691">
          <cell r="A691">
            <v>8563</v>
          </cell>
          <cell r="B691">
            <v>0</v>
          </cell>
          <cell r="C691">
            <v>0</v>
          </cell>
          <cell r="D691">
            <v>1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1</v>
          </cell>
          <cell r="O691">
            <v>1</v>
          </cell>
          <cell r="P691">
            <v>4.7619047619047623E-3</v>
          </cell>
        </row>
        <row r="692">
          <cell r="A692">
            <v>4280</v>
          </cell>
          <cell r="B692">
            <v>0</v>
          </cell>
          <cell r="C692">
            <v>0</v>
          </cell>
          <cell r="D692">
            <v>2</v>
          </cell>
          <cell r="E692">
            <v>1</v>
          </cell>
          <cell r="F692">
            <v>1</v>
          </cell>
          <cell r="G692">
            <v>1</v>
          </cell>
          <cell r="H692">
            <v>0</v>
          </cell>
          <cell r="I692">
            <v>2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7</v>
          </cell>
          <cell r="O692">
            <v>1</v>
          </cell>
          <cell r="P692">
            <v>1</v>
          </cell>
        </row>
        <row r="693">
          <cell r="A693">
            <v>4280</v>
          </cell>
          <cell r="B693">
            <v>0</v>
          </cell>
          <cell r="C693">
            <v>0</v>
          </cell>
          <cell r="D693">
            <v>0.2857142857142857</v>
          </cell>
          <cell r="E693">
            <v>0.14285714285714285</v>
          </cell>
          <cell r="F693">
            <v>0.14285714285714285</v>
          </cell>
          <cell r="G693">
            <v>0.14285714285714285</v>
          </cell>
          <cell r="H693">
            <v>0</v>
          </cell>
          <cell r="I693">
            <v>0.2857142857142857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0.99999999999999989</v>
          </cell>
          <cell r="O693">
            <v>1</v>
          </cell>
          <cell r="P693">
            <v>4.7619047619047615E-3</v>
          </cell>
        </row>
        <row r="694">
          <cell r="A694">
            <v>9170</v>
          </cell>
          <cell r="B694">
            <v>0</v>
          </cell>
          <cell r="C694">
            <v>0</v>
          </cell>
          <cell r="D694">
            <v>2</v>
          </cell>
          <cell r="E694">
            <v>0</v>
          </cell>
          <cell r="F694">
            <v>0</v>
          </cell>
          <cell r="G694">
            <v>1</v>
          </cell>
          <cell r="H694">
            <v>1</v>
          </cell>
          <cell r="I694">
            <v>0</v>
          </cell>
          <cell r="J694">
            <v>3</v>
          </cell>
          <cell r="K694">
            <v>0</v>
          </cell>
          <cell r="L694">
            <v>0</v>
          </cell>
          <cell r="M694">
            <v>0</v>
          </cell>
          <cell r="N694">
            <v>7</v>
          </cell>
          <cell r="O694">
            <v>1</v>
          </cell>
          <cell r="P694">
            <v>1</v>
          </cell>
        </row>
        <row r="695">
          <cell r="A695">
            <v>9170</v>
          </cell>
          <cell r="B695">
            <v>0</v>
          </cell>
          <cell r="C695">
            <v>0</v>
          </cell>
          <cell r="D695">
            <v>0.2857142857142857</v>
          </cell>
          <cell r="E695">
            <v>0</v>
          </cell>
          <cell r="F695">
            <v>0</v>
          </cell>
          <cell r="G695">
            <v>0.14285714285714285</v>
          </cell>
          <cell r="H695">
            <v>0.14285714285714285</v>
          </cell>
          <cell r="I695">
            <v>0</v>
          </cell>
          <cell r="J695">
            <v>0.42857142857142855</v>
          </cell>
          <cell r="K695">
            <v>0</v>
          </cell>
          <cell r="L695">
            <v>0</v>
          </cell>
          <cell r="M695">
            <v>0</v>
          </cell>
          <cell r="N695">
            <v>1</v>
          </cell>
          <cell r="O695">
            <v>1</v>
          </cell>
          <cell r="P695">
            <v>4.7619047619047623E-3</v>
          </cell>
        </row>
        <row r="696">
          <cell r="A696">
            <v>1469</v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  <cell r="F696">
            <v>1</v>
          </cell>
          <cell r="G696">
            <v>2</v>
          </cell>
          <cell r="H696">
            <v>1</v>
          </cell>
          <cell r="I696">
            <v>2</v>
          </cell>
          <cell r="J696">
            <v>1</v>
          </cell>
          <cell r="K696">
            <v>0</v>
          </cell>
          <cell r="L696">
            <v>0</v>
          </cell>
          <cell r="M696">
            <v>0</v>
          </cell>
          <cell r="N696">
            <v>7</v>
          </cell>
          <cell r="O696">
            <v>1</v>
          </cell>
          <cell r="P696">
            <v>1</v>
          </cell>
        </row>
        <row r="697">
          <cell r="A697">
            <v>1469</v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  <cell r="F697">
            <v>0.14285714285714285</v>
          </cell>
          <cell r="G697">
            <v>0.2857142857142857</v>
          </cell>
          <cell r="H697">
            <v>0.14285714285714285</v>
          </cell>
          <cell r="I697">
            <v>0.2857142857142857</v>
          </cell>
          <cell r="J697">
            <v>0.14285714285714285</v>
          </cell>
          <cell r="K697">
            <v>0</v>
          </cell>
          <cell r="L697">
            <v>0</v>
          </cell>
          <cell r="M697">
            <v>0</v>
          </cell>
          <cell r="N697">
            <v>1</v>
          </cell>
          <cell r="O697">
            <v>1</v>
          </cell>
          <cell r="P697">
            <v>4.7619047619047623E-3</v>
          </cell>
        </row>
        <row r="698">
          <cell r="A698">
            <v>3002</v>
          </cell>
          <cell r="B698">
            <v>0</v>
          </cell>
          <cell r="C698">
            <v>0</v>
          </cell>
          <cell r="D698">
            <v>0</v>
          </cell>
          <cell r="E698">
            <v>1</v>
          </cell>
          <cell r="F698">
            <v>1</v>
          </cell>
          <cell r="G698">
            <v>0</v>
          </cell>
          <cell r="H698">
            <v>2</v>
          </cell>
          <cell r="I698">
            <v>0</v>
          </cell>
          <cell r="J698">
            <v>3</v>
          </cell>
          <cell r="K698">
            <v>0</v>
          </cell>
          <cell r="L698">
            <v>0</v>
          </cell>
          <cell r="M698">
            <v>0</v>
          </cell>
          <cell r="N698">
            <v>7</v>
          </cell>
          <cell r="O698">
            <v>1</v>
          </cell>
          <cell r="P698">
            <v>1</v>
          </cell>
        </row>
        <row r="699">
          <cell r="A699">
            <v>3002</v>
          </cell>
          <cell r="B699">
            <v>0</v>
          </cell>
          <cell r="C699">
            <v>0</v>
          </cell>
          <cell r="D699">
            <v>0</v>
          </cell>
          <cell r="E699">
            <v>0.14285714285714285</v>
          </cell>
          <cell r="F699">
            <v>0.14285714285714285</v>
          </cell>
          <cell r="G699">
            <v>0</v>
          </cell>
          <cell r="H699">
            <v>0.2857142857142857</v>
          </cell>
          <cell r="I699">
            <v>0</v>
          </cell>
          <cell r="J699">
            <v>0.42857142857142855</v>
          </cell>
          <cell r="K699">
            <v>0</v>
          </cell>
          <cell r="L699">
            <v>0</v>
          </cell>
          <cell r="M699">
            <v>0</v>
          </cell>
          <cell r="N699">
            <v>1</v>
          </cell>
          <cell r="O699">
            <v>1</v>
          </cell>
          <cell r="P699">
            <v>4.7619047619047623E-3</v>
          </cell>
        </row>
        <row r="700">
          <cell r="A700">
            <v>3626</v>
          </cell>
          <cell r="B700">
            <v>0</v>
          </cell>
          <cell r="C700">
            <v>0</v>
          </cell>
          <cell r="D700">
            <v>0</v>
          </cell>
          <cell r="E700">
            <v>3</v>
          </cell>
          <cell r="F700">
            <v>2</v>
          </cell>
          <cell r="G700">
            <v>0</v>
          </cell>
          <cell r="H700">
            <v>0</v>
          </cell>
          <cell r="I700">
            <v>1</v>
          </cell>
          <cell r="J700">
            <v>1</v>
          </cell>
          <cell r="K700">
            <v>0</v>
          </cell>
          <cell r="L700">
            <v>0</v>
          </cell>
          <cell r="M700">
            <v>0</v>
          </cell>
          <cell r="N700">
            <v>7</v>
          </cell>
          <cell r="O700">
            <v>1</v>
          </cell>
          <cell r="P700">
            <v>1</v>
          </cell>
        </row>
        <row r="701">
          <cell r="A701">
            <v>3626</v>
          </cell>
          <cell r="B701">
            <v>0</v>
          </cell>
          <cell r="C701">
            <v>0</v>
          </cell>
          <cell r="D701">
            <v>0</v>
          </cell>
          <cell r="E701">
            <v>0.42857142857142855</v>
          </cell>
          <cell r="F701">
            <v>0.2857142857142857</v>
          </cell>
          <cell r="G701">
            <v>0</v>
          </cell>
          <cell r="H701">
            <v>0</v>
          </cell>
          <cell r="I701">
            <v>0.14285714285714285</v>
          </cell>
          <cell r="J701">
            <v>0.14285714285714285</v>
          </cell>
          <cell r="K701">
            <v>0</v>
          </cell>
          <cell r="L701">
            <v>0</v>
          </cell>
          <cell r="M701">
            <v>0</v>
          </cell>
          <cell r="N701">
            <v>0.99999999999999978</v>
          </cell>
          <cell r="O701">
            <v>1</v>
          </cell>
          <cell r="P701">
            <v>4.7619047619047606E-3</v>
          </cell>
        </row>
        <row r="702">
          <cell r="A702">
            <v>1471</v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  <cell r="F702">
            <v>0</v>
          </cell>
          <cell r="G702">
            <v>1</v>
          </cell>
          <cell r="H702">
            <v>2</v>
          </cell>
          <cell r="I702">
            <v>4</v>
          </cell>
          <cell r="J702">
            <v>0</v>
          </cell>
          <cell r="K702">
            <v>0</v>
          </cell>
          <cell r="L702">
            <v>0</v>
          </cell>
          <cell r="M702">
            <v>0</v>
          </cell>
          <cell r="N702">
            <v>7</v>
          </cell>
          <cell r="O702">
            <v>1</v>
          </cell>
          <cell r="P702">
            <v>1</v>
          </cell>
        </row>
        <row r="703">
          <cell r="A703">
            <v>1471</v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  <cell r="F703">
            <v>0</v>
          </cell>
          <cell r="G703">
            <v>0.14285714285714285</v>
          </cell>
          <cell r="H703">
            <v>0.2857142857142857</v>
          </cell>
          <cell r="I703">
            <v>0.5714285714285714</v>
          </cell>
          <cell r="J703">
            <v>0</v>
          </cell>
          <cell r="K703">
            <v>0</v>
          </cell>
          <cell r="L703">
            <v>0</v>
          </cell>
          <cell r="M703">
            <v>0</v>
          </cell>
          <cell r="N703">
            <v>1</v>
          </cell>
          <cell r="O703">
            <v>1</v>
          </cell>
          <cell r="P703">
            <v>4.7619047619047623E-3</v>
          </cell>
        </row>
        <row r="704">
          <cell r="A704">
            <v>4845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6</v>
          </cell>
          <cell r="K704">
            <v>0</v>
          </cell>
          <cell r="L704">
            <v>0</v>
          </cell>
          <cell r="M704">
            <v>0</v>
          </cell>
          <cell r="N704">
            <v>6</v>
          </cell>
          <cell r="O704">
            <v>0.8571428571428571</v>
          </cell>
          <cell r="P704">
            <v>1</v>
          </cell>
        </row>
        <row r="705">
          <cell r="A705">
            <v>4845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1</v>
          </cell>
          <cell r="K705">
            <v>0</v>
          </cell>
          <cell r="L705">
            <v>0</v>
          </cell>
          <cell r="M705">
            <v>0</v>
          </cell>
          <cell r="N705">
            <v>1</v>
          </cell>
          <cell r="O705">
            <v>1</v>
          </cell>
          <cell r="P705">
            <v>4.7619047619047623E-3</v>
          </cell>
        </row>
        <row r="706">
          <cell r="A706">
            <v>7976</v>
          </cell>
          <cell r="B706">
            <v>0</v>
          </cell>
          <cell r="C706">
            <v>0</v>
          </cell>
          <cell r="D706">
            <v>0</v>
          </cell>
          <cell r="E706">
            <v>1</v>
          </cell>
          <cell r="F706">
            <v>0</v>
          </cell>
          <cell r="G706">
            <v>4</v>
          </cell>
          <cell r="H706">
            <v>0</v>
          </cell>
          <cell r="I706">
            <v>1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6</v>
          </cell>
          <cell r="O706">
            <v>0.8571428571428571</v>
          </cell>
          <cell r="P706">
            <v>1</v>
          </cell>
        </row>
        <row r="707">
          <cell r="A707">
            <v>7976</v>
          </cell>
          <cell r="B707">
            <v>0</v>
          </cell>
          <cell r="C707">
            <v>0</v>
          </cell>
          <cell r="D707">
            <v>0</v>
          </cell>
          <cell r="E707">
            <v>0.16666666666666666</v>
          </cell>
          <cell r="F707">
            <v>0</v>
          </cell>
          <cell r="G707">
            <v>0.66666666666666663</v>
          </cell>
          <cell r="H707">
            <v>0</v>
          </cell>
          <cell r="I707">
            <v>0.16666666666666666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0.99999999999999989</v>
          </cell>
          <cell r="O707">
            <v>1</v>
          </cell>
          <cell r="P707">
            <v>4.7619047619047615E-3</v>
          </cell>
        </row>
        <row r="708">
          <cell r="A708" t="str">
            <v>275 (46)</v>
          </cell>
          <cell r="B708">
            <v>0</v>
          </cell>
          <cell r="C708">
            <v>0</v>
          </cell>
          <cell r="D708">
            <v>1</v>
          </cell>
          <cell r="E708">
            <v>0</v>
          </cell>
          <cell r="F708">
            <v>0</v>
          </cell>
          <cell r="G708">
            <v>2</v>
          </cell>
          <cell r="H708">
            <v>0</v>
          </cell>
          <cell r="I708">
            <v>2</v>
          </cell>
          <cell r="J708">
            <v>1</v>
          </cell>
          <cell r="K708">
            <v>0</v>
          </cell>
          <cell r="L708">
            <v>0</v>
          </cell>
          <cell r="M708">
            <v>0</v>
          </cell>
          <cell r="N708">
            <v>6</v>
          </cell>
          <cell r="O708">
            <v>0.8571428571428571</v>
          </cell>
          <cell r="P708">
            <v>1</v>
          </cell>
        </row>
        <row r="709">
          <cell r="A709" t="str">
            <v>275 (46)</v>
          </cell>
          <cell r="B709">
            <v>0</v>
          </cell>
          <cell r="C709">
            <v>0</v>
          </cell>
          <cell r="D709">
            <v>0.16666666666666666</v>
          </cell>
          <cell r="E709">
            <v>0</v>
          </cell>
          <cell r="F709">
            <v>0</v>
          </cell>
          <cell r="G709">
            <v>0.33333333333333331</v>
          </cell>
          <cell r="H709">
            <v>0</v>
          </cell>
          <cell r="I709">
            <v>0.33333333333333331</v>
          </cell>
          <cell r="J709">
            <v>0.16666666666666666</v>
          </cell>
          <cell r="K709">
            <v>0</v>
          </cell>
          <cell r="L709">
            <v>0</v>
          </cell>
          <cell r="M709">
            <v>0</v>
          </cell>
          <cell r="N709">
            <v>0.99999999999999989</v>
          </cell>
          <cell r="O709">
            <v>1</v>
          </cell>
          <cell r="P709">
            <v>4.7619047619047615E-3</v>
          </cell>
        </row>
        <row r="710">
          <cell r="A710">
            <v>10196</v>
          </cell>
          <cell r="B710">
            <v>0</v>
          </cell>
          <cell r="C710">
            <v>0</v>
          </cell>
          <cell r="D710">
            <v>0</v>
          </cell>
          <cell r="E710">
            <v>2</v>
          </cell>
          <cell r="F710">
            <v>1</v>
          </cell>
          <cell r="G710">
            <v>1</v>
          </cell>
          <cell r="H710">
            <v>0</v>
          </cell>
          <cell r="I710">
            <v>0</v>
          </cell>
          <cell r="J710">
            <v>2</v>
          </cell>
          <cell r="K710">
            <v>0</v>
          </cell>
          <cell r="L710">
            <v>0</v>
          </cell>
          <cell r="M710">
            <v>0</v>
          </cell>
          <cell r="N710">
            <v>6</v>
          </cell>
          <cell r="O710">
            <v>0.8571428571428571</v>
          </cell>
          <cell r="P710">
            <v>1</v>
          </cell>
        </row>
        <row r="711">
          <cell r="A711">
            <v>10196</v>
          </cell>
          <cell r="B711">
            <v>0</v>
          </cell>
          <cell r="C711">
            <v>0</v>
          </cell>
          <cell r="D711">
            <v>0</v>
          </cell>
          <cell r="E711">
            <v>0.33333333333333331</v>
          </cell>
          <cell r="F711">
            <v>0.16666666666666666</v>
          </cell>
          <cell r="G711">
            <v>0.16666666666666666</v>
          </cell>
          <cell r="H711">
            <v>0</v>
          </cell>
          <cell r="I711">
            <v>0</v>
          </cell>
          <cell r="J711">
            <v>0.33333333333333331</v>
          </cell>
          <cell r="K711">
            <v>0</v>
          </cell>
          <cell r="L711">
            <v>0</v>
          </cell>
          <cell r="M711">
            <v>0</v>
          </cell>
          <cell r="N711">
            <v>1</v>
          </cell>
          <cell r="O711">
            <v>1</v>
          </cell>
          <cell r="P711">
            <v>4.7619047619047623E-3</v>
          </cell>
        </row>
        <row r="712">
          <cell r="A712" t="str">
            <v>275 (40)</v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1</v>
          </cell>
          <cell r="I712">
            <v>1</v>
          </cell>
          <cell r="J712">
            <v>4</v>
          </cell>
          <cell r="K712">
            <v>0</v>
          </cell>
          <cell r="L712">
            <v>0</v>
          </cell>
          <cell r="M712">
            <v>0</v>
          </cell>
          <cell r="N712">
            <v>6</v>
          </cell>
          <cell r="O712">
            <v>0.8571428571428571</v>
          </cell>
          <cell r="P712">
            <v>1</v>
          </cell>
        </row>
        <row r="713">
          <cell r="A713" t="str">
            <v>275 (40)</v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0.16666666666666666</v>
          </cell>
          <cell r="I713">
            <v>0.16666666666666666</v>
          </cell>
          <cell r="J713">
            <v>0.66666666666666663</v>
          </cell>
          <cell r="K713">
            <v>0</v>
          </cell>
          <cell r="L713">
            <v>0</v>
          </cell>
          <cell r="M713">
            <v>0</v>
          </cell>
          <cell r="N713">
            <v>1</v>
          </cell>
          <cell r="O713">
            <v>1</v>
          </cell>
          <cell r="P713">
            <v>4.7619047619047623E-3</v>
          </cell>
        </row>
        <row r="714">
          <cell r="A714">
            <v>9337</v>
          </cell>
          <cell r="B714">
            <v>0</v>
          </cell>
          <cell r="C714">
            <v>0</v>
          </cell>
          <cell r="D714">
            <v>0</v>
          </cell>
          <cell r="E714">
            <v>3</v>
          </cell>
          <cell r="F714">
            <v>0</v>
          </cell>
          <cell r="G714">
            <v>2</v>
          </cell>
          <cell r="H714">
            <v>0</v>
          </cell>
          <cell r="I714">
            <v>1</v>
          </cell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6</v>
          </cell>
          <cell r="O714">
            <v>0.8571428571428571</v>
          </cell>
          <cell r="P714">
            <v>1</v>
          </cell>
        </row>
        <row r="715">
          <cell r="A715">
            <v>9337</v>
          </cell>
          <cell r="B715">
            <v>0</v>
          </cell>
          <cell r="C715">
            <v>0</v>
          </cell>
          <cell r="D715">
            <v>0</v>
          </cell>
          <cell r="E715">
            <v>0.5</v>
          </cell>
          <cell r="F715">
            <v>0</v>
          </cell>
          <cell r="G715">
            <v>0.33333333333333331</v>
          </cell>
          <cell r="H715">
            <v>0</v>
          </cell>
          <cell r="I715">
            <v>0.16666666666666666</v>
          </cell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0.99999999999999989</v>
          </cell>
          <cell r="O715">
            <v>1</v>
          </cell>
          <cell r="P715">
            <v>4.7619047619047615E-3</v>
          </cell>
        </row>
        <row r="716">
          <cell r="A716">
            <v>8011</v>
          </cell>
          <cell r="B716">
            <v>0</v>
          </cell>
          <cell r="C716">
            <v>0</v>
          </cell>
          <cell r="D716">
            <v>0</v>
          </cell>
          <cell r="E716">
            <v>1</v>
          </cell>
          <cell r="F716">
            <v>0</v>
          </cell>
          <cell r="G716">
            <v>0</v>
          </cell>
          <cell r="H716">
            <v>1</v>
          </cell>
          <cell r="I716">
            <v>0</v>
          </cell>
          <cell r="J716">
            <v>4</v>
          </cell>
          <cell r="K716">
            <v>0</v>
          </cell>
          <cell r="L716">
            <v>0</v>
          </cell>
          <cell r="M716">
            <v>0</v>
          </cell>
          <cell r="N716">
            <v>6</v>
          </cell>
          <cell r="O716">
            <v>0.8571428571428571</v>
          </cell>
          <cell r="P716">
            <v>1</v>
          </cell>
        </row>
        <row r="717">
          <cell r="A717">
            <v>8011</v>
          </cell>
          <cell r="B717">
            <v>0</v>
          </cell>
          <cell r="C717">
            <v>0</v>
          </cell>
          <cell r="D717">
            <v>0</v>
          </cell>
          <cell r="E717">
            <v>0.16666666666666666</v>
          </cell>
          <cell r="F717">
            <v>0</v>
          </cell>
          <cell r="G717">
            <v>0</v>
          </cell>
          <cell r="H717">
            <v>0.16666666666666666</v>
          </cell>
          <cell r="I717">
            <v>0</v>
          </cell>
          <cell r="J717">
            <v>0.66666666666666663</v>
          </cell>
          <cell r="K717">
            <v>0</v>
          </cell>
          <cell r="L717">
            <v>0</v>
          </cell>
          <cell r="M717">
            <v>0</v>
          </cell>
          <cell r="N717">
            <v>1</v>
          </cell>
          <cell r="O717">
            <v>1</v>
          </cell>
          <cell r="P717">
            <v>4.7619047619047623E-3</v>
          </cell>
        </row>
        <row r="718">
          <cell r="A718">
            <v>799</v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  <cell r="F718">
            <v>5</v>
          </cell>
          <cell r="G718">
            <v>0</v>
          </cell>
          <cell r="H718">
            <v>0</v>
          </cell>
          <cell r="I718">
            <v>1</v>
          </cell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6</v>
          </cell>
          <cell r="O718">
            <v>0.8571428571428571</v>
          </cell>
          <cell r="P718">
            <v>1</v>
          </cell>
        </row>
        <row r="719">
          <cell r="A719">
            <v>799</v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  <cell r="F719">
            <v>0.83333333333333337</v>
          </cell>
          <cell r="G719">
            <v>0</v>
          </cell>
          <cell r="H719">
            <v>0</v>
          </cell>
          <cell r="I719">
            <v>0.16666666666666666</v>
          </cell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1</v>
          </cell>
          <cell r="O719">
            <v>1</v>
          </cell>
          <cell r="P719">
            <v>4.7619047619047623E-3</v>
          </cell>
        </row>
        <row r="720">
          <cell r="A720">
            <v>1907</v>
          </cell>
          <cell r="B720">
            <v>0</v>
          </cell>
          <cell r="C720">
            <v>0</v>
          </cell>
          <cell r="D720">
            <v>0</v>
          </cell>
          <cell r="E720">
            <v>1</v>
          </cell>
          <cell r="F720">
            <v>0</v>
          </cell>
          <cell r="G720">
            <v>1</v>
          </cell>
          <cell r="H720">
            <v>3</v>
          </cell>
          <cell r="I720">
            <v>0</v>
          </cell>
          <cell r="J720">
            <v>1</v>
          </cell>
          <cell r="K720">
            <v>0</v>
          </cell>
          <cell r="L720">
            <v>0</v>
          </cell>
          <cell r="M720">
            <v>0</v>
          </cell>
          <cell r="N720">
            <v>6</v>
          </cell>
          <cell r="O720">
            <v>0.8571428571428571</v>
          </cell>
          <cell r="P720">
            <v>1</v>
          </cell>
        </row>
        <row r="721">
          <cell r="A721">
            <v>1907</v>
          </cell>
          <cell r="B721">
            <v>0</v>
          </cell>
          <cell r="C721">
            <v>0</v>
          </cell>
          <cell r="D721">
            <v>0</v>
          </cell>
          <cell r="E721">
            <v>0.16666666666666666</v>
          </cell>
          <cell r="F721">
            <v>0</v>
          </cell>
          <cell r="G721">
            <v>0.16666666666666666</v>
          </cell>
          <cell r="H721">
            <v>0.5</v>
          </cell>
          <cell r="I721">
            <v>0</v>
          </cell>
          <cell r="J721">
            <v>0.16666666666666666</v>
          </cell>
          <cell r="K721">
            <v>0</v>
          </cell>
          <cell r="L721">
            <v>0</v>
          </cell>
          <cell r="M721">
            <v>0</v>
          </cell>
          <cell r="N721">
            <v>0.99999999999999989</v>
          </cell>
          <cell r="O721">
            <v>1</v>
          </cell>
          <cell r="P721">
            <v>4.7619047619047615E-3</v>
          </cell>
        </row>
        <row r="722">
          <cell r="A722">
            <v>527</v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  <cell r="F722">
            <v>0</v>
          </cell>
          <cell r="G722">
            <v>2</v>
          </cell>
          <cell r="H722">
            <v>0</v>
          </cell>
          <cell r="I722">
            <v>0</v>
          </cell>
          <cell r="J722">
            <v>4</v>
          </cell>
          <cell r="K722">
            <v>0</v>
          </cell>
          <cell r="L722">
            <v>0</v>
          </cell>
          <cell r="M722">
            <v>0</v>
          </cell>
          <cell r="N722">
            <v>6</v>
          </cell>
          <cell r="O722">
            <v>0.8571428571428571</v>
          </cell>
          <cell r="P722">
            <v>1</v>
          </cell>
        </row>
        <row r="723">
          <cell r="A723">
            <v>527</v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  <cell r="F723">
            <v>0</v>
          </cell>
          <cell r="G723">
            <v>0.33333333333333331</v>
          </cell>
          <cell r="H723">
            <v>0</v>
          </cell>
          <cell r="I723">
            <v>0</v>
          </cell>
          <cell r="J723">
            <v>0.66666666666666663</v>
          </cell>
          <cell r="K723">
            <v>0</v>
          </cell>
          <cell r="L723">
            <v>0</v>
          </cell>
          <cell r="M723">
            <v>0</v>
          </cell>
          <cell r="N723">
            <v>1</v>
          </cell>
          <cell r="O723">
            <v>1</v>
          </cell>
          <cell r="P723">
            <v>4.7619047619047623E-3</v>
          </cell>
        </row>
        <row r="724">
          <cell r="A724">
            <v>10839</v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5</v>
          </cell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5</v>
          </cell>
          <cell r="O724">
            <v>0.7142857142857143</v>
          </cell>
          <cell r="P724">
            <v>1</v>
          </cell>
        </row>
        <row r="725">
          <cell r="A725">
            <v>10839</v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1</v>
          </cell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1</v>
          </cell>
          <cell r="O725">
            <v>1</v>
          </cell>
          <cell r="P725">
            <v>4.7619047619047623E-3</v>
          </cell>
        </row>
        <row r="726">
          <cell r="A726" t="str">
            <v>139 (40)</v>
          </cell>
          <cell r="B726">
            <v>0</v>
          </cell>
          <cell r="C726">
            <v>0</v>
          </cell>
          <cell r="D726">
            <v>0</v>
          </cell>
          <cell r="E726">
            <v>1</v>
          </cell>
          <cell r="F726">
            <v>2</v>
          </cell>
          <cell r="G726">
            <v>0</v>
          </cell>
          <cell r="H726">
            <v>0</v>
          </cell>
          <cell r="I726">
            <v>0</v>
          </cell>
          <cell r="J726">
            <v>2</v>
          </cell>
          <cell r="K726">
            <v>0</v>
          </cell>
          <cell r="L726">
            <v>0</v>
          </cell>
          <cell r="M726">
            <v>0</v>
          </cell>
          <cell r="N726">
            <v>5</v>
          </cell>
          <cell r="O726">
            <v>0.7142857142857143</v>
          </cell>
          <cell r="P726">
            <v>1</v>
          </cell>
        </row>
        <row r="727">
          <cell r="A727" t="str">
            <v>139 (40)</v>
          </cell>
          <cell r="B727">
            <v>0</v>
          </cell>
          <cell r="C727">
            <v>0</v>
          </cell>
          <cell r="D727">
            <v>0</v>
          </cell>
          <cell r="E727">
            <v>0.2</v>
          </cell>
          <cell r="F727">
            <v>0.4</v>
          </cell>
          <cell r="G727">
            <v>0</v>
          </cell>
          <cell r="H727">
            <v>0</v>
          </cell>
          <cell r="I727">
            <v>0</v>
          </cell>
          <cell r="J727">
            <v>0.4</v>
          </cell>
          <cell r="K727">
            <v>0</v>
          </cell>
          <cell r="L727">
            <v>0</v>
          </cell>
          <cell r="M727">
            <v>0</v>
          </cell>
          <cell r="N727">
            <v>1</v>
          </cell>
          <cell r="O727">
            <v>1</v>
          </cell>
          <cell r="P727">
            <v>4.7619047619047623E-3</v>
          </cell>
        </row>
        <row r="728">
          <cell r="A728" t="str">
            <v>137 (36)</v>
          </cell>
          <cell r="B728">
            <v>0</v>
          </cell>
          <cell r="C728">
            <v>0</v>
          </cell>
          <cell r="D728">
            <v>0</v>
          </cell>
          <cell r="E728">
            <v>1</v>
          </cell>
          <cell r="F728">
            <v>1</v>
          </cell>
          <cell r="G728">
            <v>0</v>
          </cell>
          <cell r="H728">
            <v>1</v>
          </cell>
          <cell r="I728">
            <v>1</v>
          </cell>
          <cell r="J728">
            <v>1</v>
          </cell>
          <cell r="K728">
            <v>0</v>
          </cell>
          <cell r="L728">
            <v>0</v>
          </cell>
          <cell r="M728">
            <v>0</v>
          </cell>
          <cell r="N728">
            <v>5</v>
          </cell>
          <cell r="O728">
            <v>0.7142857142857143</v>
          </cell>
          <cell r="P728">
            <v>1</v>
          </cell>
        </row>
        <row r="729">
          <cell r="A729" t="str">
            <v>137 (36)</v>
          </cell>
          <cell r="B729">
            <v>0</v>
          </cell>
          <cell r="C729">
            <v>0</v>
          </cell>
          <cell r="D729">
            <v>0</v>
          </cell>
          <cell r="E729">
            <v>0.2</v>
          </cell>
          <cell r="F729">
            <v>0.2</v>
          </cell>
          <cell r="G729">
            <v>0</v>
          </cell>
          <cell r="H729">
            <v>0.2</v>
          </cell>
          <cell r="I729">
            <v>0.2</v>
          </cell>
          <cell r="J729">
            <v>0.2</v>
          </cell>
          <cell r="K729">
            <v>0</v>
          </cell>
          <cell r="L729">
            <v>0</v>
          </cell>
          <cell r="M729">
            <v>0</v>
          </cell>
          <cell r="N729">
            <v>1</v>
          </cell>
          <cell r="O729">
            <v>1</v>
          </cell>
          <cell r="P729">
            <v>4.7619047619047623E-3</v>
          </cell>
        </row>
        <row r="730">
          <cell r="A730">
            <v>8061</v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  <cell r="F730">
            <v>0</v>
          </cell>
          <cell r="G730">
            <v>2</v>
          </cell>
          <cell r="H730">
            <v>0</v>
          </cell>
          <cell r="I730">
            <v>1</v>
          </cell>
          <cell r="J730">
            <v>2</v>
          </cell>
          <cell r="K730">
            <v>0</v>
          </cell>
          <cell r="L730">
            <v>0</v>
          </cell>
          <cell r="M730">
            <v>0</v>
          </cell>
          <cell r="N730">
            <v>5</v>
          </cell>
          <cell r="O730">
            <v>0.7142857142857143</v>
          </cell>
          <cell r="P730">
            <v>1</v>
          </cell>
        </row>
        <row r="731">
          <cell r="A731">
            <v>8061</v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  <cell r="F731">
            <v>0</v>
          </cell>
          <cell r="G731">
            <v>0.4</v>
          </cell>
          <cell r="H731">
            <v>0</v>
          </cell>
          <cell r="I731">
            <v>0.2</v>
          </cell>
          <cell r="J731">
            <v>0.4</v>
          </cell>
          <cell r="K731">
            <v>0</v>
          </cell>
          <cell r="L731">
            <v>0</v>
          </cell>
          <cell r="M731">
            <v>0</v>
          </cell>
          <cell r="N731">
            <v>1</v>
          </cell>
          <cell r="O731">
            <v>1</v>
          </cell>
          <cell r="P731">
            <v>4.7619047619047623E-3</v>
          </cell>
        </row>
        <row r="732">
          <cell r="A732">
            <v>8920</v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  <cell r="F732">
            <v>2</v>
          </cell>
          <cell r="G732">
            <v>1</v>
          </cell>
          <cell r="H732">
            <v>0</v>
          </cell>
          <cell r="I732">
            <v>0</v>
          </cell>
          <cell r="J732">
            <v>2</v>
          </cell>
          <cell r="K732">
            <v>0</v>
          </cell>
          <cell r="L732">
            <v>0</v>
          </cell>
          <cell r="M732">
            <v>0</v>
          </cell>
          <cell r="N732">
            <v>5</v>
          </cell>
          <cell r="O732">
            <v>0.7142857142857143</v>
          </cell>
          <cell r="P732">
            <v>1</v>
          </cell>
        </row>
        <row r="733">
          <cell r="A733">
            <v>8920</v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  <cell r="F733">
            <v>0.4</v>
          </cell>
          <cell r="G733">
            <v>0.2</v>
          </cell>
          <cell r="H733">
            <v>0</v>
          </cell>
          <cell r="I733">
            <v>0</v>
          </cell>
          <cell r="J733">
            <v>0.4</v>
          </cell>
          <cell r="K733">
            <v>0</v>
          </cell>
          <cell r="L733">
            <v>0</v>
          </cell>
          <cell r="M733">
            <v>0</v>
          </cell>
          <cell r="N733">
            <v>1</v>
          </cell>
          <cell r="O733">
            <v>1</v>
          </cell>
          <cell r="P733">
            <v>4.7619047619047623E-3</v>
          </cell>
        </row>
        <row r="734">
          <cell r="A734">
            <v>4196</v>
          </cell>
          <cell r="B734">
            <v>0</v>
          </cell>
          <cell r="C734">
            <v>0</v>
          </cell>
          <cell r="D734">
            <v>0</v>
          </cell>
          <cell r="E734">
            <v>1</v>
          </cell>
          <cell r="F734">
            <v>2</v>
          </cell>
          <cell r="G734">
            <v>0</v>
          </cell>
          <cell r="H734">
            <v>0</v>
          </cell>
          <cell r="I734">
            <v>1</v>
          </cell>
          <cell r="J734">
            <v>1</v>
          </cell>
          <cell r="K734">
            <v>0</v>
          </cell>
          <cell r="L734">
            <v>0</v>
          </cell>
          <cell r="M734">
            <v>0</v>
          </cell>
          <cell r="N734">
            <v>5</v>
          </cell>
          <cell r="O734">
            <v>0.7142857142857143</v>
          </cell>
          <cell r="P734">
            <v>1</v>
          </cell>
        </row>
        <row r="735">
          <cell r="A735">
            <v>4196</v>
          </cell>
          <cell r="B735">
            <v>0</v>
          </cell>
          <cell r="C735">
            <v>0</v>
          </cell>
          <cell r="D735">
            <v>0</v>
          </cell>
          <cell r="E735">
            <v>0.2</v>
          </cell>
          <cell r="F735">
            <v>0.4</v>
          </cell>
          <cell r="G735">
            <v>0</v>
          </cell>
          <cell r="H735">
            <v>0</v>
          </cell>
          <cell r="I735">
            <v>0.2</v>
          </cell>
          <cell r="J735">
            <v>0.2</v>
          </cell>
          <cell r="K735">
            <v>0</v>
          </cell>
          <cell r="L735">
            <v>0</v>
          </cell>
          <cell r="M735">
            <v>0</v>
          </cell>
          <cell r="N735">
            <v>1</v>
          </cell>
          <cell r="O735">
            <v>1</v>
          </cell>
          <cell r="P735">
            <v>4.7619047619047623E-3</v>
          </cell>
        </row>
        <row r="736">
          <cell r="A736">
            <v>10840</v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5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5</v>
          </cell>
          <cell r="O736">
            <v>0.7142857142857143</v>
          </cell>
          <cell r="P736">
            <v>1</v>
          </cell>
        </row>
        <row r="737">
          <cell r="A737">
            <v>10840</v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1</v>
          </cell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1</v>
          </cell>
          <cell r="O737">
            <v>1</v>
          </cell>
          <cell r="P737">
            <v>4.7619047619047623E-3</v>
          </cell>
        </row>
        <row r="738">
          <cell r="A738">
            <v>9546</v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  <cell r="F738">
            <v>4</v>
          </cell>
          <cell r="G738">
            <v>1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5</v>
          </cell>
          <cell r="O738">
            <v>0.7142857142857143</v>
          </cell>
          <cell r="P738">
            <v>1</v>
          </cell>
        </row>
        <row r="739">
          <cell r="A739">
            <v>9546</v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  <cell r="F739">
            <v>0.8</v>
          </cell>
          <cell r="G739">
            <v>0.2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1</v>
          </cell>
          <cell r="O739">
            <v>1</v>
          </cell>
          <cell r="P739">
            <v>4.7619047619047623E-3</v>
          </cell>
        </row>
        <row r="740">
          <cell r="A740" t="str">
            <v>137 (39)</v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  <cell r="F740">
            <v>0</v>
          </cell>
          <cell r="G740">
            <v>1</v>
          </cell>
          <cell r="H740">
            <v>1</v>
          </cell>
          <cell r="I740">
            <v>2</v>
          </cell>
          <cell r="J740">
            <v>1</v>
          </cell>
          <cell r="K740">
            <v>0</v>
          </cell>
          <cell r="L740">
            <v>0</v>
          </cell>
          <cell r="M740">
            <v>0</v>
          </cell>
          <cell r="N740">
            <v>5</v>
          </cell>
          <cell r="O740">
            <v>0.7142857142857143</v>
          </cell>
          <cell r="P740">
            <v>1</v>
          </cell>
        </row>
        <row r="741">
          <cell r="A741" t="str">
            <v>137 (39)</v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  <cell r="F741">
            <v>0</v>
          </cell>
          <cell r="G741">
            <v>0.2</v>
          </cell>
          <cell r="H741">
            <v>0.2</v>
          </cell>
          <cell r="I741">
            <v>0.4</v>
          </cell>
          <cell r="J741">
            <v>0.2</v>
          </cell>
          <cell r="K741">
            <v>0</v>
          </cell>
          <cell r="L741">
            <v>0</v>
          </cell>
          <cell r="M741">
            <v>0</v>
          </cell>
          <cell r="N741">
            <v>1</v>
          </cell>
          <cell r="O741">
            <v>1</v>
          </cell>
          <cell r="P741">
            <v>4.7619047619047623E-3</v>
          </cell>
        </row>
        <row r="742">
          <cell r="A742">
            <v>10195</v>
          </cell>
          <cell r="B742">
            <v>0</v>
          </cell>
          <cell r="C742">
            <v>0</v>
          </cell>
          <cell r="D742">
            <v>0</v>
          </cell>
          <cell r="E742">
            <v>2</v>
          </cell>
          <cell r="F742">
            <v>0</v>
          </cell>
          <cell r="G742">
            <v>1</v>
          </cell>
          <cell r="H742">
            <v>0</v>
          </cell>
          <cell r="I742">
            <v>0</v>
          </cell>
          <cell r="J742">
            <v>2</v>
          </cell>
          <cell r="K742">
            <v>0</v>
          </cell>
          <cell r="L742">
            <v>0</v>
          </cell>
          <cell r="M742">
            <v>0</v>
          </cell>
          <cell r="N742">
            <v>5</v>
          </cell>
          <cell r="O742">
            <v>0.7142857142857143</v>
          </cell>
          <cell r="P742">
            <v>1</v>
          </cell>
        </row>
        <row r="743">
          <cell r="A743">
            <v>10195</v>
          </cell>
          <cell r="B743">
            <v>0</v>
          </cell>
          <cell r="C743">
            <v>0</v>
          </cell>
          <cell r="D743">
            <v>0</v>
          </cell>
          <cell r="E743">
            <v>0.4</v>
          </cell>
          <cell r="F743">
            <v>0</v>
          </cell>
          <cell r="G743">
            <v>0.2</v>
          </cell>
          <cell r="H743">
            <v>0</v>
          </cell>
          <cell r="I743">
            <v>0</v>
          </cell>
          <cell r="J743">
            <v>0.4</v>
          </cell>
          <cell r="K743">
            <v>0</v>
          </cell>
          <cell r="L743">
            <v>0</v>
          </cell>
          <cell r="M743">
            <v>0</v>
          </cell>
          <cell r="N743">
            <v>1</v>
          </cell>
          <cell r="O743">
            <v>1</v>
          </cell>
          <cell r="P743">
            <v>4.7619047619047623E-3</v>
          </cell>
        </row>
        <row r="744">
          <cell r="A744">
            <v>8799</v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  <cell r="F744">
            <v>1</v>
          </cell>
          <cell r="G744">
            <v>0</v>
          </cell>
          <cell r="H744">
            <v>4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5</v>
          </cell>
          <cell r="O744">
            <v>0.7142857142857143</v>
          </cell>
          <cell r="P744">
            <v>1</v>
          </cell>
        </row>
        <row r="745">
          <cell r="A745">
            <v>8799</v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  <cell r="F745">
            <v>0.2</v>
          </cell>
          <cell r="G745">
            <v>0</v>
          </cell>
          <cell r="H745">
            <v>0.8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1</v>
          </cell>
          <cell r="O745">
            <v>1</v>
          </cell>
          <cell r="P745">
            <v>4.7619047619047623E-3</v>
          </cell>
        </row>
        <row r="746">
          <cell r="A746">
            <v>10710</v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3</v>
          </cell>
          <cell r="I746">
            <v>0</v>
          </cell>
          <cell r="J746">
            <v>2</v>
          </cell>
          <cell r="K746">
            <v>0</v>
          </cell>
          <cell r="L746">
            <v>0</v>
          </cell>
          <cell r="M746">
            <v>0</v>
          </cell>
          <cell r="N746">
            <v>5</v>
          </cell>
          <cell r="O746">
            <v>0.7142857142857143</v>
          </cell>
          <cell r="P746">
            <v>1</v>
          </cell>
        </row>
        <row r="747">
          <cell r="A747">
            <v>10710</v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0.6</v>
          </cell>
          <cell r="I747">
            <v>0</v>
          </cell>
          <cell r="J747">
            <v>0.4</v>
          </cell>
          <cell r="K747">
            <v>0</v>
          </cell>
          <cell r="L747">
            <v>0</v>
          </cell>
          <cell r="M747">
            <v>0</v>
          </cell>
          <cell r="N747">
            <v>1</v>
          </cell>
          <cell r="O747">
            <v>1</v>
          </cell>
          <cell r="P747">
            <v>4.7619047619047623E-3</v>
          </cell>
        </row>
        <row r="748">
          <cell r="A748">
            <v>10711</v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2</v>
          </cell>
          <cell r="I748">
            <v>3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5</v>
          </cell>
          <cell r="O748">
            <v>0.7142857142857143</v>
          </cell>
          <cell r="P748">
            <v>1</v>
          </cell>
        </row>
        <row r="749">
          <cell r="A749">
            <v>10711</v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0.4</v>
          </cell>
          <cell r="I749">
            <v>0.6</v>
          </cell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1</v>
          </cell>
          <cell r="O749">
            <v>1</v>
          </cell>
          <cell r="P749">
            <v>4.7619047619047623E-3</v>
          </cell>
        </row>
        <row r="750">
          <cell r="A750">
            <v>1451</v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5</v>
          </cell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5</v>
          </cell>
          <cell r="O750">
            <v>0.7142857142857143</v>
          </cell>
          <cell r="P750">
            <v>1</v>
          </cell>
        </row>
        <row r="751">
          <cell r="A751">
            <v>1451</v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1</v>
          </cell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1</v>
          </cell>
          <cell r="O751">
            <v>1</v>
          </cell>
          <cell r="P751">
            <v>4.7619047619047623E-3</v>
          </cell>
        </row>
        <row r="752">
          <cell r="A752">
            <v>1404</v>
          </cell>
          <cell r="B752">
            <v>0</v>
          </cell>
          <cell r="C752">
            <v>0</v>
          </cell>
          <cell r="D752">
            <v>0</v>
          </cell>
          <cell r="E752">
            <v>5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5</v>
          </cell>
          <cell r="O752">
            <v>0.7142857142857143</v>
          </cell>
          <cell r="P752">
            <v>1</v>
          </cell>
        </row>
        <row r="753">
          <cell r="A753">
            <v>1404</v>
          </cell>
          <cell r="B753">
            <v>0</v>
          </cell>
          <cell r="C753">
            <v>0</v>
          </cell>
          <cell r="D753">
            <v>0</v>
          </cell>
          <cell r="E753">
            <v>1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1</v>
          </cell>
          <cell r="O753">
            <v>1</v>
          </cell>
          <cell r="P753">
            <v>4.7619047619047623E-3</v>
          </cell>
        </row>
        <row r="754">
          <cell r="A754">
            <v>468</v>
          </cell>
          <cell r="B754">
            <v>0</v>
          </cell>
          <cell r="C754">
            <v>0</v>
          </cell>
          <cell r="D754">
            <v>0</v>
          </cell>
          <cell r="E754">
            <v>1</v>
          </cell>
          <cell r="F754">
            <v>1</v>
          </cell>
          <cell r="G754">
            <v>1</v>
          </cell>
          <cell r="H754">
            <v>0</v>
          </cell>
          <cell r="I754">
            <v>1</v>
          </cell>
          <cell r="J754">
            <v>1</v>
          </cell>
          <cell r="K754">
            <v>0</v>
          </cell>
          <cell r="L754">
            <v>0</v>
          </cell>
          <cell r="M754">
            <v>0</v>
          </cell>
          <cell r="N754">
            <v>5</v>
          </cell>
          <cell r="O754">
            <v>0.7142857142857143</v>
          </cell>
          <cell r="P754">
            <v>1</v>
          </cell>
        </row>
        <row r="755">
          <cell r="A755">
            <v>468</v>
          </cell>
          <cell r="B755">
            <v>0</v>
          </cell>
          <cell r="C755">
            <v>0</v>
          </cell>
          <cell r="D755">
            <v>0</v>
          </cell>
          <cell r="E755">
            <v>0.2</v>
          </cell>
          <cell r="F755">
            <v>0.2</v>
          </cell>
          <cell r="G755">
            <v>0.2</v>
          </cell>
          <cell r="H755">
            <v>0</v>
          </cell>
          <cell r="I755">
            <v>0.2</v>
          </cell>
          <cell r="J755">
            <v>0.2</v>
          </cell>
          <cell r="K755">
            <v>0</v>
          </cell>
          <cell r="L755">
            <v>0</v>
          </cell>
          <cell r="M755">
            <v>0</v>
          </cell>
          <cell r="N755">
            <v>1</v>
          </cell>
          <cell r="O755">
            <v>1</v>
          </cell>
          <cell r="P755">
            <v>4.7619047619047623E-3</v>
          </cell>
        </row>
        <row r="756">
          <cell r="A756">
            <v>426</v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  <cell r="F756">
            <v>0</v>
          </cell>
          <cell r="G756">
            <v>3</v>
          </cell>
          <cell r="H756">
            <v>0</v>
          </cell>
          <cell r="I756">
            <v>2</v>
          </cell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5</v>
          </cell>
          <cell r="O756">
            <v>0.7142857142857143</v>
          </cell>
          <cell r="P756">
            <v>1</v>
          </cell>
        </row>
        <row r="757">
          <cell r="A757">
            <v>426</v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  <cell r="F757">
            <v>0</v>
          </cell>
          <cell r="G757">
            <v>0.6</v>
          </cell>
          <cell r="H757">
            <v>0</v>
          </cell>
          <cell r="I757">
            <v>0.4</v>
          </cell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1</v>
          </cell>
          <cell r="O757">
            <v>1</v>
          </cell>
          <cell r="P757">
            <v>4.7619047619047623E-3</v>
          </cell>
        </row>
        <row r="758">
          <cell r="A758">
            <v>3631</v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  <cell r="F758">
            <v>1</v>
          </cell>
          <cell r="G758">
            <v>2</v>
          </cell>
          <cell r="H758">
            <v>0</v>
          </cell>
          <cell r="I758">
            <v>2</v>
          </cell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5</v>
          </cell>
          <cell r="O758">
            <v>0.7142857142857143</v>
          </cell>
          <cell r="P758">
            <v>1</v>
          </cell>
        </row>
        <row r="759">
          <cell r="A759">
            <v>3631</v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  <cell r="F759">
            <v>0.2</v>
          </cell>
          <cell r="G759">
            <v>0.4</v>
          </cell>
          <cell r="H759">
            <v>0</v>
          </cell>
          <cell r="I759">
            <v>0.4</v>
          </cell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1</v>
          </cell>
          <cell r="O759">
            <v>1</v>
          </cell>
          <cell r="P759">
            <v>4.7619047619047623E-3</v>
          </cell>
        </row>
        <row r="760">
          <cell r="A760">
            <v>8509</v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4</v>
          </cell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4</v>
          </cell>
          <cell r="O760">
            <v>0.5714285714285714</v>
          </cell>
          <cell r="P760">
            <v>1</v>
          </cell>
        </row>
        <row r="761">
          <cell r="A761">
            <v>8509</v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1</v>
          </cell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1</v>
          </cell>
          <cell r="O761">
            <v>1</v>
          </cell>
          <cell r="P761">
            <v>4.7619047619047623E-3</v>
          </cell>
        </row>
        <row r="762">
          <cell r="A762" t="str">
            <v>139 (44)</v>
          </cell>
          <cell r="B762">
            <v>0</v>
          </cell>
          <cell r="C762">
            <v>0</v>
          </cell>
          <cell r="D762">
            <v>0</v>
          </cell>
          <cell r="E762">
            <v>1</v>
          </cell>
          <cell r="F762">
            <v>0</v>
          </cell>
          <cell r="G762">
            <v>0</v>
          </cell>
          <cell r="H762">
            <v>1</v>
          </cell>
          <cell r="I762">
            <v>1</v>
          </cell>
          <cell r="J762">
            <v>1</v>
          </cell>
          <cell r="K762">
            <v>0</v>
          </cell>
          <cell r="L762">
            <v>0</v>
          </cell>
          <cell r="M762">
            <v>0</v>
          </cell>
          <cell r="N762">
            <v>4</v>
          </cell>
          <cell r="O762">
            <v>0.5714285714285714</v>
          </cell>
          <cell r="P762">
            <v>1</v>
          </cell>
        </row>
        <row r="763">
          <cell r="A763" t="str">
            <v>139 (44)</v>
          </cell>
          <cell r="B763">
            <v>0</v>
          </cell>
          <cell r="C763">
            <v>0</v>
          </cell>
          <cell r="D763">
            <v>0</v>
          </cell>
          <cell r="E763">
            <v>0.25</v>
          </cell>
          <cell r="F763">
            <v>0</v>
          </cell>
          <cell r="G763">
            <v>0</v>
          </cell>
          <cell r="H763">
            <v>0.25</v>
          </cell>
          <cell r="I763">
            <v>0.25</v>
          </cell>
          <cell r="J763">
            <v>0.25</v>
          </cell>
          <cell r="K763">
            <v>0</v>
          </cell>
          <cell r="L763">
            <v>0</v>
          </cell>
          <cell r="M763">
            <v>0</v>
          </cell>
          <cell r="N763">
            <v>1</v>
          </cell>
          <cell r="O763">
            <v>1</v>
          </cell>
          <cell r="P763">
            <v>4.7619047619047623E-3</v>
          </cell>
        </row>
        <row r="764">
          <cell r="A764">
            <v>9491</v>
          </cell>
          <cell r="B764">
            <v>0</v>
          </cell>
          <cell r="C764">
            <v>0</v>
          </cell>
          <cell r="D764">
            <v>0</v>
          </cell>
          <cell r="E764">
            <v>1</v>
          </cell>
          <cell r="F764">
            <v>0</v>
          </cell>
          <cell r="G764">
            <v>1</v>
          </cell>
          <cell r="H764">
            <v>0</v>
          </cell>
          <cell r="I764">
            <v>0</v>
          </cell>
          <cell r="J764">
            <v>2</v>
          </cell>
          <cell r="K764">
            <v>0</v>
          </cell>
          <cell r="L764">
            <v>0</v>
          </cell>
          <cell r="M764">
            <v>0</v>
          </cell>
          <cell r="N764">
            <v>4</v>
          </cell>
          <cell r="O764">
            <v>0.5714285714285714</v>
          </cell>
          <cell r="P764">
            <v>1</v>
          </cell>
        </row>
        <row r="765">
          <cell r="A765">
            <v>9491</v>
          </cell>
          <cell r="B765">
            <v>0</v>
          </cell>
          <cell r="C765">
            <v>0</v>
          </cell>
          <cell r="D765">
            <v>0</v>
          </cell>
          <cell r="E765">
            <v>0.25</v>
          </cell>
          <cell r="F765">
            <v>0</v>
          </cell>
          <cell r="G765">
            <v>0.25</v>
          </cell>
          <cell r="H765">
            <v>0</v>
          </cell>
          <cell r="I765">
            <v>0</v>
          </cell>
          <cell r="J765">
            <v>0.5</v>
          </cell>
          <cell r="K765">
            <v>0</v>
          </cell>
          <cell r="L765">
            <v>0</v>
          </cell>
          <cell r="M765">
            <v>0</v>
          </cell>
          <cell r="N765">
            <v>1</v>
          </cell>
          <cell r="O765">
            <v>1</v>
          </cell>
          <cell r="P765">
            <v>4.7619047619047623E-3</v>
          </cell>
        </row>
        <row r="766">
          <cell r="A766">
            <v>9381</v>
          </cell>
          <cell r="B766">
            <v>0</v>
          </cell>
          <cell r="C766">
            <v>0</v>
          </cell>
          <cell r="D766">
            <v>1</v>
          </cell>
          <cell r="E766">
            <v>0</v>
          </cell>
          <cell r="F766">
            <v>0</v>
          </cell>
          <cell r="G766">
            <v>2</v>
          </cell>
          <cell r="H766">
            <v>0</v>
          </cell>
          <cell r="I766">
            <v>0</v>
          </cell>
          <cell r="J766">
            <v>1</v>
          </cell>
          <cell r="K766">
            <v>0</v>
          </cell>
          <cell r="L766">
            <v>0</v>
          </cell>
          <cell r="M766">
            <v>0</v>
          </cell>
          <cell r="N766">
            <v>4</v>
          </cell>
          <cell r="O766">
            <v>0.5714285714285714</v>
          </cell>
          <cell r="P766">
            <v>1</v>
          </cell>
        </row>
        <row r="767">
          <cell r="A767">
            <v>9381</v>
          </cell>
          <cell r="B767">
            <v>0</v>
          </cell>
          <cell r="C767">
            <v>0</v>
          </cell>
          <cell r="D767">
            <v>0.25</v>
          </cell>
          <cell r="E767">
            <v>0</v>
          </cell>
          <cell r="F767">
            <v>0</v>
          </cell>
          <cell r="G767">
            <v>0.5</v>
          </cell>
          <cell r="H767">
            <v>0</v>
          </cell>
          <cell r="I767">
            <v>0</v>
          </cell>
          <cell r="J767">
            <v>0.25</v>
          </cell>
          <cell r="K767">
            <v>0</v>
          </cell>
          <cell r="L767">
            <v>0</v>
          </cell>
          <cell r="M767">
            <v>0</v>
          </cell>
          <cell r="N767">
            <v>1</v>
          </cell>
          <cell r="O767">
            <v>1</v>
          </cell>
          <cell r="P767">
            <v>4.7619047619047623E-3</v>
          </cell>
        </row>
        <row r="768">
          <cell r="A768">
            <v>8918</v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  <cell r="F768">
            <v>2</v>
          </cell>
          <cell r="G768">
            <v>0</v>
          </cell>
          <cell r="H768">
            <v>0</v>
          </cell>
          <cell r="I768">
            <v>0</v>
          </cell>
          <cell r="J768">
            <v>2</v>
          </cell>
          <cell r="K768">
            <v>0</v>
          </cell>
          <cell r="L768">
            <v>0</v>
          </cell>
          <cell r="M768">
            <v>0</v>
          </cell>
          <cell r="N768">
            <v>4</v>
          </cell>
          <cell r="O768">
            <v>0.5714285714285714</v>
          </cell>
          <cell r="P768">
            <v>1</v>
          </cell>
        </row>
        <row r="769">
          <cell r="A769">
            <v>8918</v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  <cell r="F769">
            <v>0.5</v>
          </cell>
          <cell r="G769">
            <v>0</v>
          </cell>
          <cell r="H769">
            <v>0</v>
          </cell>
          <cell r="I769">
            <v>0</v>
          </cell>
          <cell r="J769">
            <v>0.5</v>
          </cell>
          <cell r="K769">
            <v>0</v>
          </cell>
          <cell r="L769">
            <v>0</v>
          </cell>
          <cell r="M769">
            <v>0</v>
          </cell>
          <cell r="N769">
            <v>1</v>
          </cell>
          <cell r="O769">
            <v>1</v>
          </cell>
          <cell r="P769">
            <v>4.7619047619047623E-3</v>
          </cell>
        </row>
        <row r="770">
          <cell r="A770">
            <v>4892</v>
          </cell>
          <cell r="B770">
            <v>0</v>
          </cell>
          <cell r="C770">
            <v>0</v>
          </cell>
          <cell r="D770">
            <v>1</v>
          </cell>
          <cell r="E770">
            <v>3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4</v>
          </cell>
          <cell r="O770">
            <v>0.5714285714285714</v>
          </cell>
          <cell r="P770">
            <v>1</v>
          </cell>
        </row>
        <row r="771">
          <cell r="A771">
            <v>4892</v>
          </cell>
          <cell r="B771">
            <v>0</v>
          </cell>
          <cell r="C771">
            <v>0</v>
          </cell>
          <cell r="D771">
            <v>0.25</v>
          </cell>
          <cell r="E771">
            <v>0.75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1</v>
          </cell>
          <cell r="O771">
            <v>1</v>
          </cell>
          <cell r="P771">
            <v>4.7619047619047623E-3</v>
          </cell>
        </row>
        <row r="772">
          <cell r="A772" t="str">
            <v>137 (38)</v>
          </cell>
          <cell r="B772">
            <v>0</v>
          </cell>
          <cell r="C772">
            <v>0</v>
          </cell>
          <cell r="D772">
            <v>0</v>
          </cell>
          <cell r="E772">
            <v>1</v>
          </cell>
          <cell r="F772">
            <v>0</v>
          </cell>
          <cell r="G772">
            <v>0</v>
          </cell>
          <cell r="H772">
            <v>1</v>
          </cell>
          <cell r="I772">
            <v>2</v>
          </cell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4</v>
          </cell>
          <cell r="O772">
            <v>0.5714285714285714</v>
          </cell>
          <cell r="P772">
            <v>1</v>
          </cell>
        </row>
        <row r="773">
          <cell r="A773" t="str">
            <v>137 (38)</v>
          </cell>
          <cell r="B773">
            <v>0</v>
          </cell>
          <cell r="C773">
            <v>0</v>
          </cell>
          <cell r="D773">
            <v>0</v>
          </cell>
          <cell r="E773">
            <v>0.25</v>
          </cell>
          <cell r="F773">
            <v>0</v>
          </cell>
          <cell r="G773">
            <v>0</v>
          </cell>
          <cell r="H773">
            <v>0.25</v>
          </cell>
          <cell r="I773">
            <v>0.5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1</v>
          </cell>
          <cell r="O773">
            <v>1</v>
          </cell>
          <cell r="P773">
            <v>4.7619047619047623E-3</v>
          </cell>
        </row>
        <row r="774">
          <cell r="A774">
            <v>808</v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  <cell r="F774">
            <v>0</v>
          </cell>
          <cell r="G774">
            <v>2</v>
          </cell>
          <cell r="H774">
            <v>2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4</v>
          </cell>
          <cell r="O774">
            <v>0.5714285714285714</v>
          </cell>
          <cell r="P774">
            <v>1</v>
          </cell>
        </row>
        <row r="775">
          <cell r="A775">
            <v>808</v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  <cell r="F775">
            <v>0</v>
          </cell>
          <cell r="G775">
            <v>0.5</v>
          </cell>
          <cell r="H775">
            <v>0.5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1</v>
          </cell>
          <cell r="O775">
            <v>1</v>
          </cell>
          <cell r="P775">
            <v>4.7619047619047623E-3</v>
          </cell>
        </row>
        <row r="776">
          <cell r="A776">
            <v>789</v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  <cell r="F776">
            <v>1</v>
          </cell>
          <cell r="G776">
            <v>0</v>
          </cell>
          <cell r="H776">
            <v>0</v>
          </cell>
          <cell r="I776">
            <v>1</v>
          </cell>
          <cell r="J776">
            <v>2</v>
          </cell>
          <cell r="K776">
            <v>0</v>
          </cell>
          <cell r="L776">
            <v>0</v>
          </cell>
          <cell r="M776">
            <v>0</v>
          </cell>
          <cell r="N776">
            <v>4</v>
          </cell>
          <cell r="O776">
            <v>0.5714285714285714</v>
          </cell>
          <cell r="P776">
            <v>1</v>
          </cell>
        </row>
        <row r="777">
          <cell r="A777">
            <v>789</v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  <cell r="F777">
            <v>0.25</v>
          </cell>
          <cell r="G777">
            <v>0</v>
          </cell>
          <cell r="H777">
            <v>0</v>
          </cell>
          <cell r="I777">
            <v>0.25</v>
          </cell>
          <cell r="J777">
            <v>0.5</v>
          </cell>
          <cell r="K777">
            <v>0</v>
          </cell>
          <cell r="L777">
            <v>0</v>
          </cell>
          <cell r="M777">
            <v>0</v>
          </cell>
          <cell r="N777">
            <v>1</v>
          </cell>
          <cell r="O777">
            <v>1</v>
          </cell>
          <cell r="P777">
            <v>4.7619047619047623E-3</v>
          </cell>
        </row>
        <row r="778">
          <cell r="A778">
            <v>3628</v>
          </cell>
          <cell r="B778">
            <v>0</v>
          </cell>
          <cell r="C778">
            <v>0</v>
          </cell>
          <cell r="D778">
            <v>1</v>
          </cell>
          <cell r="E778">
            <v>0</v>
          </cell>
          <cell r="F778">
            <v>0</v>
          </cell>
          <cell r="G778">
            <v>3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4</v>
          </cell>
          <cell r="O778">
            <v>0.5714285714285714</v>
          </cell>
          <cell r="P778">
            <v>1</v>
          </cell>
        </row>
        <row r="779">
          <cell r="A779">
            <v>3628</v>
          </cell>
          <cell r="B779">
            <v>0</v>
          </cell>
          <cell r="C779">
            <v>0</v>
          </cell>
          <cell r="D779">
            <v>0.25</v>
          </cell>
          <cell r="E779">
            <v>0</v>
          </cell>
          <cell r="F779">
            <v>0</v>
          </cell>
          <cell r="G779">
            <v>0.75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1</v>
          </cell>
          <cell r="O779">
            <v>1</v>
          </cell>
          <cell r="P779">
            <v>4.7619047619047623E-3</v>
          </cell>
        </row>
        <row r="780">
          <cell r="A780">
            <v>2018</v>
          </cell>
          <cell r="B780">
            <v>0</v>
          </cell>
          <cell r="C780">
            <v>0</v>
          </cell>
          <cell r="D780">
            <v>0</v>
          </cell>
          <cell r="E780">
            <v>1</v>
          </cell>
          <cell r="F780">
            <v>0</v>
          </cell>
          <cell r="G780">
            <v>1</v>
          </cell>
          <cell r="H780">
            <v>0</v>
          </cell>
          <cell r="I780">
            <v>2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4</v>
          </cell>
          <cell r="O780">
            <v>0.5714285714285714</v>
          </cell>
          <cell r="P780">
            <v>1</v>
          </cell>
        </row>
        <row r="781">
          <cell r="A781">
            <v>2018</v>
          </cell>
          <cell r="B781">
            <v>0</v>
          </cell>
          <cell r="C781">
            <v>0</v>
          </cell>
          <cell r="D781">
            <v>0</v>
          </cell>
          <cell r="E781">
            <v>0.25</v>
          </cell>
          <cell r="F781">
            <v>0</v>
          </cell>
          <cell r="G781">
            <v>0.25</v>
          </cell>
          <cell r="H781">
            <v>0</v>
          </cell>
          <cell r="I781">
            <v>0.5</v>
          </cell>
          <cell r="J781">
            <v>0</v>
          </cell>
          <cell r="K781">
            <v>0</v>
          </cell>
          <cell r="L781">
            <v>0</v>
          </cell>
          <cell r="M781">
            <v>0</v>
          </cell>
          <cell r="N781">
            <v>1</v>
          </cell>
          <cell r="O781">
            <v>1</v>
          </cell>
          <cell r="P781">
            <v>4.7619047619047623E-3</v>
          </cell>
        </row>
        <row r="782">
          <cell r="A782">
            <v>4634</v>
          </cell>
          <cell r="B782">
            <v>0</v>
          </cell>
          <cell r="C782">
            <v>0</v>
          </cell>
          <cell r="D782">
            <v>2</v>
          </cell>
          <cell r="E782">
            <v>0</v>
          </cell>
          <cell r="F782">
            <v>0</v>
          </cell>
          <cell r="G782">
            <v>1</v>
          </cell>
          <cell r="H782">
            <v>0</v>
          </cell>
          <cell r="I782">
            <v>0</v>
          </cell>
          <cell r="J782">
            <v>0</v>
          </cell>
          <cell r="K782">
            <v>0</v>
          </cell>
          <cell r="L782">
            <v>0</v>
          </cell>
          <cell r="M782">
            <v>0</v>
          </cell>
          <cell r="N782">
            <v>3</v>
          </cell>
          <cell r="O782">
            <v>0.42857142857142855</v>
          </cell>
          <cell r="P782">
            <v>1</v>
          </cell>
        </row>
        <row r="783">
          <cell r="A783">
            <v>4634</v>
          </cell>
          <cell r="B783">
            <v>0</v>
          </cell>
          <cell r="C783">
            <v>0</v>
          </cell>
          <cell r="D783">
            <v>0.66666666666666663</v>
          </cell>
          <cell r="E783">
            <v>0</v>
          </cell>
          <cell r="F783">
            <v>0</v>
          </cell>
          <cell r="G783">
            <v>0.33333333333333331</v>
          </cell>
          <cell r="H783">
            <v>0</v>
          </cell>
          <cell r="I783">
            <v>0</v>
          </cell>
          <cell r="J783">
            <v>0</v>
          </cell>
          <cell r="K783">
            <v>0</v>
          </cell>
          <cell r="L783">
            <v>0</v>
          </cell>
          <cell r="M783">
            <v>0</v>
          </cell>
          <cell r="N783">
            <v>1</v>
          </cell>
          <cell r="O783">
            <v>1</v>
          </cell>
          <cell r="P783">
            <v>4.7619047619047623E-3</v>
          </cell>
        </row>
        <row r="784">
          <cell r="A784">
            <v>4340</v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  <cell r="F784">
            <v>1</v>
          </cell>
          <cell r="G784">
            <v>0</v>
          </cell>
          <cell r="H784">
            <v>0</v>
          </cell>
          <cell r="I784">
            <v>0</v>
          </cell>
          <cell r="J784">
            <v>2</v>
          </cell>
          <cell r="K784">
            <v>0</v>
          </cell>
          <cell r="L784">
            <v>0</v>
          </cell>
          <cell r="M784">
            <v>0</v>
          </cell>
          <cell r="N784">
            <v>3</v>
          </cell>
          <cell r="O784">
            <v>0.42857142857142855</v>
          </cell>
          <cell r="P784">
            <v>1</v>
          </cell>
        </row>
        <row r="785">
          <cell r="A785">
            <v>4340</v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  <cell r="F785">
            <v>0.33333333333333331</v>
          </cell>
          <cell r="G785">
            <v>0</v>
          </cell>
          <cell r="H785">
            <v>0</v>
          </cell>
          <cell r="I785">
            <v>0</v>
          </cell>
          <cell r="J785">
            <v>0.66666666666666663</v>
          </cell>
          <cell r="K785">
            <v>0</v>
          </cell>
          <cell r="L785">
            <v>0</v>
          </cell>
          <cell r="M785">
            <v>0</v>
          </cell>
          <cell r="N785">
            <v>1</v>
          </cell>
          <cell r="O785">
            <v>1</v>
          </cell>
          <cell r="P785">
            <v>4.7619047619047623E-3</v>
          </cell>
        </row>
        <row r="786">
          <cell r="A786">
            <v>8007</v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  <cell r="F786">
            <v>1</v>
          </cell>
          <cell r="G786">
            <v>0</v>
          </cell>
          <cell r="H786">
            <v>0</v>
          </cell>
          <cell r="I786">
            <v>0</v>
          </cell>
          <cell r="J786">
            <v>2</v>
          </cell>
          <cell r="K786">
            <v>0</v>
          </cell>
          <cell r="L786">
            <v>0</v>
          </cell>
          <cell r="M786">
            <v>0</v>
          </cell>
          <cell r="N786">
            <v>3</v>
          </cell>
          <cell r="O786">
            <v>0.42857142857142855</v>
          </cell>
          <cell r="P786">
            <v>1</v>
          </cell>
        </row>
        <row r="787">
          <cell r="A787">
            <v>8007</v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  <cell r="F787">
            <v>0.33333333333333331</v>
          </cell>
          <cell r="G787">
            <v>0</v>
          </cell>
          <cell r="H787">
            <v>0</v>
          </cell>
          <cell r="I787">
            <v>0</v>
          </cell>
          <cell r="J787">
            <v>0.66666666666666663</v>
          </cell>
          <cell r="K787">
            <v>0</v>
          </cell>
          <cell r="L787">
            <v>0</v>
          </cell>
          <cell r="M787">
            <v>0</v>
          </cell>
          <cell r="N787">
            <v>1</v>
          </cell>
          <cell r="O787">
            <v>1</v>
          </cell>
          <cell r="P787">
            <v>4.7619047619047623E-3</v>
          </cell>
        </row>
        <row r="788">
          <cell r="A788" t="str">
            <v>8827 (41)</v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  <cell r="F788">
            <v>0</v>
          </cell>
          <cell r="G788">
            <v>0</v>
          </cell>
          <cell r="H788">
            <v>2</v>
          </cell>
          <cell r="I788">
            <v>0</v>
          </cell>
          <cell r="J788">
            <v>1</v>
          </cell>
          <cell r="K788">
            <v>0</v>
          </cell>
          <cell r="L788">
            <v>0</v>
          </cell>
          <cell r="M788">
            <v>0</v>
          </cell>
          <cell r="N788">
            <v>3</v>
          </cell>
          <cell r="O788">
            <v>0.42857142857142855</v>
          </cell>
          <cell r="P788">
            <v>1</v>
          </cell>
        </row>
        <row r="789">
          <cell r="A789" t="str">
            <v>8827 (41)</v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0.66666666666666663</v>
          </cell>
          <cell r="I789">
            <v>0</v>
          </cell>
          <cell r="J789">
            <v>0.33333333333333331</v>
          </cell>
          <cell r="K789">
            <v>0</v>
          </cell>
          <cell r="L789">
            <v>0</v>
          </cell>
          <cell r="M789">
            <v>0</v>
          </cell>
          <cell r="N789">
            <v>1</v>
          </cell>
          <cell r="O789">
            <v>1</v>
          </cell>
          <cell r="P789">
            <v>4.7619047619047623E-3</v>
          </cell>
        </row>
        <row r="790">
          <cell r="A790">
            <v>10760</v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>
            <v>0</v>
          </cell>
          <cell r="I790">
            <v>3</v>
          </cell>
          <cell r="J790">
            <v>0</v>
          </cell>
          <cell r="K790">
            <v>0</v>
          </cell>
          <cell r="L790">
            <v>0</v>
          </cell>
          <cell r="M790">
            <v>0</v>
          </cell>
          <cell r="N790">
            <v>3</v>
          </cell>
          <cell r="O790">
            <v>0.42857142857142855</v>
          </cell>
          <cell r="P790">
            <v>1</v>
          </cell>
        </row>
        <row r="791">
          <cell r="A791">
            <v>10760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>
            <v>0</v>
          </cell>
          <cell r="I791">
            <v>1</v>
          </cell>
          <cell r="J791">
            <v>0</v>
          </cell>
          <cell r="K791">
            <v>0</v>
          </cell>
          <cell r="L791">
            <v>0</v>
          </cell>
          <cell r="M791">
            <v>0</v>
          </cell>
          <cell r="N791">
            <v>1</v>
          </cell>
          <cell r="O791">
            <v>1</v>
          </cell>
          <cell r="P791">
            <v>4.7619047619047623E-3</v>
          </cell>
        </row>
        <row r="792">
          <cell r="A792">
            <v>8676</v>
          </cell>
          <cell r="B792">
            <v>0</v>
          </cell>
          <cell r="C792">
            <v>0</v>
          </cell>
          <cell r="D792">
            <v>2</v>
          </cell>
          <cell r="E792">
            <v>1</v>
          </cell>
          <cell r="F792">
            <v>0</v>
          </cell>
          <cell r="G792">
            <v>0</v>
          </cell>
          <cell r="H792">
            <v>0</v>
          </cell>
          <cell r="I792">
            <v>0</v>
          </cell>
          <cell r="J792">
            <v>0</v>
          </cell>
          <cell r="K792">
            <v>0</v>
          </cell>
          <cell r="L792">
            <v>0</v>
          </cell>
          <cell r="M792">
            <v>0</v>
          </cell>
          <cell r="N792">
            <v>3</v>
          </cell>
          <cell r="O792">
            <v>0.42857142857142855</v>
          </cell>
          <cell r="P792">
            <v>1</v>
          </cell>
        </row>
        <row r="793">
          <cell r="A793">
            <v>8676</v>
          </cell>
          <cell r="B793">
            <v>0</v>
          </cell>
          <cell r="C793">
            <v>0</v>
          </cell>
          <cell r="D793">
            <v>0.66666666666666663</v>
          </cell>
          <cell r="E793">
            <v>0.33333333333333331</v>
          </cell>
          <cell r="F793">
            <v>0</v>
          </cell>
          <cell r="G793">
            <v>0</v>
          </cell>
          <cell r="H793">
            <v>0</v>
          </cell>
          <cell r="I793">
            <v>0</v>
          </cell>
          <cell r="J793">
            <v>0</v>
          </cell>
          <cell r="K793">
            <v>0</v>
          </cell>
          <cell r="L793">
            <v>0</v>
          </cell>
          <cell r="M793">
            <v>0</v>
          </cell>
          <cell r="N793">
            <v>1</v>
          </cell>
          <cell r="O793">
            <v>1</v>
          </cell>
          <cell r="P793">
            <v>4.7619047619047623E-3</v>
          </cell>
        </row>
        <row r="794">
          <cell r="A794">
            <v>8004</v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3</v>
          </cell>
          <cell r="K794">
            <v>0</v>
          </cell>
          <cell r="L794">
            <v>0</v>
          </cell>
          <cell r="M794">
            <v>0</v>
          </cell>
          <cell r="N794">
            <v>3</v>
          </cell>
          <cell r="O794">
            <v>0.42857142857142855</v>
          </cell>
          <cell r="P794">
            <v>1</v>
          </cell>
        </row>
        <row r="795">
          <cell r="A795">
            <v>8004</v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>
            <v>0</v>
          </cell>
          <cell r="I795">
            <v>0</v>
          </cell>
          <cell r="J795">
            <v>1</v>
          </cell>
          <cell r="K795">
            <v>0</v>
          </cell>
          <cell r="L795">
            <v>0</v>
          </cell>
          <cell r="M795">
            <v>0</v>
          </cell>
          <cell r="N795">
            <v>1</v>
          </cell>
          <cell r="O795">
            <v>1</v>
          </cell>
          <cell r="P795">
            <v>4.7619047619047623E-3</v>
          </cell>
        </row>
        <row r="796">
          <cell r="A796">
            <v>8506</v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  <cell r="F796">
            <v>0</v>
          </cell>
          <cell r="G796">
            <v>1</v>
          </cell>
          <cell r="H796">
            <v>0</v>
          </cell>
          <cell r="I796">
            <v>0</v>
          </cell>
          <cell r="J796">
            <v>2</v>
          </cell>
          <cell r="K796">
            <v>0</v>
          </cell>
          <cell r="L796">
            <v>0</v>
          </cell>
          <cell r="M796">
            <v>0</v>
          </cell>
          <cell r="N796">
            <v>3</v>
          </cell>
          <cell r="O796">
            <v>0.42857142857142855</v>
          </cell>
          <cell r="P796">
            <v>1</v>
          </cell>
        </row>
        <row r="797">
          <cell r="A797">
            <v>8506</v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  <cell r="F797">
            <v>0</v>
          </cell>
          <cell r="G797">
            <v>0.33333333333333331</v>
          </cell>
          <cell r="H797">
            <v>0</v>
          </cell>
          <cell r="I797">
            <v>0</v>
          </cell>
          <cell r="J797">
            <v>0.66666666666666663</v>
          </cell>
          <cell r="K797">
            <v>0</v>
          </cell>
          <cell r="L797">
            <v>0</v>
          </cell>
          <cell r="M797">
            <v>0</v>
          </cell>
          <cell r="N797">
            <v>1</v>
          </cell>
          <cell r="O797">
            <v>1</v>
          </cell>
          <cell r="P797">
            <v>4.7619047619047623E-3</v>
          </cell>
        </row>
        <row r="798">
          <cell r="A798">
            <v>8008</v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>
            <v>0</v>
          </cell>
          <cell r="I798">
            <v>0</v>
          </cell>
          <cell r="J798">
            <v>3</v>
          </cell>
          <cell r="K798">
            <v>0</v>
          </cell>
          <cell r="L798">
            <v>0</v>
          </cell>
          <cell r="M798">
            <v>0</v>
          </cell>
          <cell r="N798">
            <v>3</v>
          </cell>
          <cell r="O798">
            <v>0.42857142857142855</v>
          </cell>
          <cell r="P798">
            <v>1</v>
          </cell>
        </row>
        <row r="799">
          <cell r="A799">
            <v>8008</v>
          </cell>
          <cell r="B799">
            <v>0</v>
          </cell>
          <cell r="C799">
            <v>0</v>
          </cell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>
            <v>0</v>
          </cell>
          <cell r="I799">
            <v>0</v>
          </cell>
          <cell r="J799">
            <v>1</v>
          </cell>
          <cell r="K799">
            <v>0</v>
          </cell>
          <cell r="L799">
            <v>0</v>
          </cell>
          <cell r="M799">
            <v>0</v>
          </cell>
          <cell r="N799">
            <v>1</v>
          </cell>
          <cell r="O799">
            <v>1</v>
          </cell>
          <cell r="P799">
            <v>4.7619047619047623E-3</v>
          </cell>
        </row>
        <row r="800">
          <cell r="A800" t="str">
            <v>137 (40)</v>
          </cell>
          <cell r="B800">
            <v>0</v>
          </cell>
          <cell r="C800">
            <v>0</v>
          </cell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>
            <v>0</v>
          </cell>
          <cell r="I800">
            <v>3</v>
          </cell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3</v>
          </cell>
          <cell r="O800">
            <v>0.42857142857142855</v>
          </cell>
          <cell r="P800">
            <v>1</v>
          </cell>
        </row>
        <row r="801">
          <cell r="A801" t="str">
            <v>137 (40)</v>
          </cell>
          <cell r="B801">
            <v>0</v>
          </cell>
          <cell r="C801">
            <v>0</v>
          </cell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>
            <v>0</v>
          </cell>
          <cell r="I801">
            <v>1</v>
          </cell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1</v>
          </cell>
          <cell r="O801">
            <v>1</v>
          </cell>
          <cell r="P801">
            <v>4.7619047619047623E-3</v>
          </cell>
        </row>
        <row r="802">
          <cell r="A802" t="str">
            <v>136 (36)</v>
          </cell>
          <cell r="B802">
            <v>0</v>
          </cell>
          <cell r="C802">
            <v>0</v>
          </cell>
          <cell r="D802">
            <v>0</v>
          </cell>
          <cell r="E802">
            <v>1</v>
          </cell>
          <cell r="F802">
            <v>0</v>
          </cell>
          <cell r="G802">
            <v>0</v>
          </cell>
          <cell r="H802">
            <v>1</v>
          </cell>
          <cell r="I802">
            <v>1</v>
          </cell>
          <cell r="J802">
            <v>0</v>
          </cell>
          <cell r="K802">
            <v>0</v>
          </cell>
          <cell r="L802">
            <v>0</v>
          </cell>
          <cell r="M802">
            <v>0</v>
          </cell>
          <cell r="N802">
            <v>3</v>
          </cell>
          <cell r="O802">
            <v>0.42857142857142855</v>
          </cell>
          <cell r="P802">
            <v>1</v>
          </cell>
        </row>
        <row r="803">
          <cell r="A803" t="str">
            <v>136 (36)</v>
          </cell>
          <cell r="B803">
            <v>0</v>
          </cell>
          <cell r="C803">
            <v>0</v>
          </cell>
          <cell r="D803">
            <v>0</v>
          </cell>
          <cell r="E803">
            <v>0.33333333333333331</v>
          </cell>
          <cell r="F803">
            <v>0</v>
          </cell>
          <cell r="G803">
            <v>0</v>
          </cell>
          <cell r="H803">
            <v>0.33333333333333331</v>
          </cell>
          <cell r="I803">
            <v>0.33333333333333331</v>
          </cell>
          <cell r="J803">
            <v>0</v>
          </cell>
          <cell r="K803">
            <v>0</v>
          </cell>
          <cell r="L803">
            <v>0</v>
          </cell>
          <cell r="M803">
            <v>0</v>
          </cell>
          <cell r="N803">
            <v>1</v>
          </cell>
          <cell r="O803">
            <v>1</v>
          </cell>
          <cell r="P803">
            <v>4.7619047619047623E-3</v>
          </cell>
        </row>
        <row r="804">
          <cell r="A804">
            <v>9382</v>
          </cell>
          <cell r="B804">
            <v>0</v>
          </cell>
          <cell r="C804">
            <v>0</v>
          </cell>
          <cell r="D804">
            <v>0</v>
          </cell>
          <cell r="E804">
            <v>0</v>
          </cell>
          <cell r="F804">
            <v>0</v>
          </cell>
          <cell r="G804">
            <v>2</v>
          </cell>
          <cell r="H804">
            <v>0</v>
          </cell>
          <cell r="I804">
            <v>0</v>
          </cell>
          <cell r="J804">
            <v>1</v>
          </cell>
          <cell r="K804">
            <v>0</v>
          </cell>
          <cell r="L804">
            <v>0</v>
          </cell>
          <cell r="M804">
            <v>0</v>
          </cell>
          <cell r="N804">
            <v>3</v>
          </cell>
          <cell r="O804">
            <v>0.42857142857142855</v>
          </cell>
          <cell r="P804">
            <v>1</v>
          </cell>
        </row>
        <row r="805">
          <cell r="A805">
            <v>9382</v>
          </cell>
          <cell r="B805">
            <v>0</v>
          </cell>
          <cell r="C805">
            <v>0</v>
          </cell>
          <cell r="D805">
            <v>0</v>
          </cell>
          <cell r="E805">
            <v>0</v>
          </cell>
          <cell r="F805">
            <v>0</v>
          </cell>
          <cell r="G805">
            <v>0.66666666666666663</v>
          </cell>
          <cell r="H805">
            <v>0</v>
          </cell>
          <cell r="I805">
            <v>0</v>
          </cell>
          <cell r="J805">
            <v>0.33333333333333331</v>
          </cell>
          <cell r="K805">
            <v>0</v>
          </cell>
          <cell r="L805">
            <v>0</v>
          </cell>
          <cell r="M805">
            <v>0</v>
          </cell>
          <cell r="N805">
            <v>1</v>
          </cell>
          <cell r="O805">
            <v>1</v>
          </cell>
          <cell r="P805">
            <v>4.7619047619047623E-3</v>
          </cell>
        </row>
        <row r="806">
          <cell r="A806">
            <v>10712</v>
          </cell>
          <cell r="B806">
            <v>0</v>
          </cell>
          <cell r="C806">
            <v>0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2</v>
          </cell>
          <cell r="I806">
            <v>0</v>
          </cell>
          <cell r="J806">
            <v>1</v>
          </cell>
          <cell r="K806">
            <v>0</v>
          </cell>
          <cell r="L806">
            <v>0</v>
          </cell>
          <cell r="M806">
            <v>0</v>
          </cell>
          <cell r="N806">
            <v>3</v>
          </cell>
          <cell r="O806">
            <v>0.42857142857142855</v>
          </cell>
          <cell r="P806">
            <v>1</v>
          </cell>
        </row>
        <row r="807">
          <cell r="A807">
            <v>10712</v>
          </cell>
          <cell r="B807">
            <v>0</v>
          </cell>
          <cell r="C807">
            <v>0</v>
          </cell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>
            <v>0.66666666666666663</v>
          </cell>
          <cell r="I807">
            <v>0</v>
          </cell>
          <cell r="J807">
            <v>0.33333333333333331</v>
          </cell>
          <cell r="K807">
            <v>0</v>
          </cell>
          <cell r="L807">
            <v>0</v>
          </cell>
          <cell r="M807">
            <v>0</v>
          </cell>
          <cell r="N807">
            <v>1</v>
          </cell>
          <cell r="O807">
            <v>1</v>
          </cell>
          <cell r="P807">
            <v>4.7619047619047623E-3</v>
          </cell>
        </row>
        <row r="808">
          <cell r="A808">
            <v>3627</v>
          </cell>
          <cell r="B808">
            <v>0</v>
          </cell>
          <cell r="C808">
            <v>0</v>
          </cell>
          <cell r="D808">
            <v>0</v>
          </cell>
          <cell r="E808">
            <v>1</v>
          </cell>
          <cell r="F808">
            <v>1</v>
          </cell>
          <cell r="G808">
            <v>0</v>
          </cell>
          <cell r="H808">
            <v>0</v>
          </cell>
          <cell r="I808">
            <v>1</v>
          </cell>
          <cell r="J808">
            <v>0</v>
          </cell>
          <cell r="K808">
            <v>0</v>
          </cell>
          <cell r="L808">
            <v>0</v>
          </cell>
          <cell r="M808">
            <v>0</v>
          </cell>
          <cell r="N808">
            <v>3</v>
          </cell>
          <cell r="O808">
            <v>0.42857142857142855</v>
          </cell>
          <cell r="P808">
            <v>1</v>
          </cell>
        </row>
        <row r="809">
          <cell r="A809">
            <v>3627</v>
          </cell>
          <cell r="B809">
            <v>0</v>
          </cell>
          <cell r="C809">
            <v>0</v>
          </cell>
          <cell r="D809">
            <v>0</v>
          </cell>
          <cell r="E809">
            <v>0.33333333333333331</v>
          </cell>
          <cell r="F809">
            <v>0.33333333333333331</v>
          </cell>
          <cell r="G809">
            <v>0</v>
          </cell>
          <cell r="H809">
            <v>0</v>
          </cell>
          <cell r="I809">
            <v>0.33333333333333331</v>
          </cell>
          <cell r="J809">
            <v>0</v>
          </cell>
          <cell r="K809">
            <v>0</v>
          </cell>
          <cell r="L809">
            <v>0</v>
          </cell>
          <cell r="M809">
            <v>0</v>
          </cell>
          <cell r="N809">
            <v>1</v>
          </cell>
          <cell r="O809">
            <v>1</v>
          </cell>
          <cell r="P809">
            <v>4.7619047619047623E-3</v>
          </cell>
        </row>
        <row r="810">
          <cell r="A810">
            <v>716</v>
          </cell>
          <cell r="B810">
            <v>0</v>
          </cell>
          <cell r="C810">
            <v>0</v>
          </cell>
          <cell r="D810">
            <v>0</v>
          </cell>
          <cell r="E810">
            <v>0</v>
          </cell>
          <cell r="F810">
            <v>3</v>
          </cell>
          <cell r="G810">
            <v>0</v>
          </cell>
          <cell r="H810">
            <v>0</v>
          </cell>
          <cell r="I810">
            <v>0</v>
          </cell>
          <cell r="J810">
            <v>0</v>
          </cell>
          <cell r="K810">
            <v>0</v>
          </cell>
          <cell r="L810">
            <v>0</v>
          </cell>
          <cell r="M810">
            <v>0</v>
          </cell>
          <cell r="N810">
            <v>3</v>
          </cell>
          <cell r="O810">
            <v>0.42857142857142855</v>
          </cell>
          <cell r="P810">
            <v>1</v>
          </cell>
        </row>
        <row r="811">
          <cell r="A811">
            <v>716</v>
          </cell>
          <cell r="B811">
            <v>0</v>
          </cell>
          <cell r="C811">
            <v>0</v>
          </cell>
          <cell r="D811">
            <v>0</v>
          </cell>
          <cell r="E811">
            <v>0</v>
          </cell>
          <cell r="F811">
            <v>1</v>
          </cell>
          <cell r="G811">
            <v>0</v>
          </cell>
          <cell r="H811">
            <v>0</v>
          </cell>
          <cell r="I811">
            <v>0</v>
          </cell>
          <cell r="J811">
            <v>0</v>
          </cell>
          <cell r="K811">
            <v>0</v>
          </cell>
          <cell r="L811">
            <v>0</v>
          </cell>
          <cell r="M811">
            <v>0</v>
          </cell>
          <cell r="N811">
            <v>1</v>
          </cell>
          <cell r="O811">
            <v>1</v>
          </cell>
          <cell r="P811">
            <v>4.7619047619047623E-3</v>
          </cell>
        </row>
        <row r="812">
          <cell r="A812">
            <v>1005</v>
          </cell>
          <cell r="B812">
            <v>0</v>
          </cell>
          <cell r="C812">
            <v>0</v>
          </cell>
          <cell r="D812">
            <v>0</v>
          </cell>
          <cell r="E812">
            <v>2</v>
          </cell>
          <cell r="F812">
            <v>0</v>
          </cell>
          <cell r="G812">
            <v>0</v>
          </cell>
          <cell r="H812">
            <v>0</v>
          </cell>
          <cell r="I812">
            <v>1</v>
          </cell>
          <cell r="J812">
            <v>0</v>
          </cell>
          <cell r="K812">
            <v>0</v>
          </cell>
          <cell r="L812">
            <v>0</v>
          </cell>
          <cell r="M812">
            <v>0</v>
          </cell>
          <cell r="N812">
            <v>3</v>
          </cell>
          <cell r="O812">
            <v>0.42857142857142855</v>
          </cell>
          <cell r="P812">
            <v>1</v>
          </cell>
        </row>
        <row r="813">
          <cell r="A813">
            <v>1005</v>
          </cell>
          <cell r="B813">
            <v>0</v>
          </cell>
          <cell r="C813">
            <v>0</v>
          </cell>
          <cell r="D813">
            <v>0</v>
          </cell>
          <cell r="E813">
            <v>0.66666666666666663</v>
          </cell>
          <cell r="F813">
            <v>0</v>
          </cell>
          <cell r="G813">
            <v>0</v>
          </cell>
          <cell r="H813">
            <v>0</v>
          </cell>
          <cell r="I813">
            <v>0.33333333333333331</v>
          </cell>
          <cell r="J813">
            <v>0</v>
          </cell>
          <cell r="K813">
            <v>0</v>
          </cell>
          <cell r="L813">
            <v>0</v>
          </cell>
          <cell r="M813">
            <v>0</v>
          </cell>
          <cell r="N813">
            <v>1</v>
          </cell>
          <cell r="O813">
            <v>1</v>
          </cell>
          <cell r="P813">
            <v>4.7619047619047623E-3</v>
          </cell>
        </row>
        <row r="814">
          <cell r="A814">
            <v>889</v>
          </cell>
          <cell r="B814">
            <v>0</v>
          </cell>
          <cell r="C814">
            <v>0</v>
          </cell>
          <cell r="D814">
            <v>1</v>
          </cell>
          <cell r="E814">
            <v>0</v>
          </cell>
          <cell r="F814">
            <v>0</v>
          </cell>
          <cell r="G814">
            <v>0</v>
          </cell>
          <cell r="H814">
            <v>2</v>
          </cell>
          <cell r="I814">
            <v>0</v>
          </cell>
          <cell r="J814">
            <v>0</v>
          </cell>
          <cell r="K814">
            <v>0</v>
          </cell>
          <cell r="L814">
            <v>0</v>
          </cell>
          <cell r="M814">
            <v>0</v>
          </cell>
          <cell r="N814">
            <v>3</v>
          </cell>
          <cell r="O814">
            <v>0.42857142857142855</v>
          </cell>
          <cell r="P814">
            <v>1</v>
          </cell>
        </row>
        <row r="815">
          <cell r="A815">
            <v>889</v>
          </cell>
          <cell r="B815">
            <v>0</v>
          </cell>
          <cell r="C815">
            <v>0</v>
          </cell>
          <cell r="D815">
            <v>0.33333333333333331</v>
          </cell>
          <cell r="E815">
            <v>0</v>
          </cell>
          <cell r="F815">
            <v>0</v>
          </cell>
          <cell r="G815">
            <v>0</v>
          </cell>
          <cell r="H815">
            <v>0.66666666666666663</v>
          </cell>
          <cell r="I815">
            <v>0</v>
          </cell>
          <cell r="J815">
            <v>0</v>
          </cell>
          <cell r="K815">
            <v>0</v>
          </cell>
          <cell r="L815">
            <v>0</v>
          </cell>
          <cell r="M815">
            <v>0</v>
          </cell>
          <cell r="N815">
            <v>1</v>
          </cell>
          <cell r="O815">
            <v>1</v>
          </cell>
          <cell r="P815">
            <v>4.7619047619047623E-3</v>
          </cell>
        </row>
        <row r="816">
          <cell r="A816">
            <v>790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3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3</v>
          </cell>
          <cell r="O816">
            <v>0.42857142857142855</v>
          </cell>
          <cell r="P816">
            <v>1</v>
          </cell>
        </row>
        <row r="817">
          <cell r="A817">
            <v>790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1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1</v>
          </cell>
          <cell r="O817">
            <v>1</v>
          </cell>
          <cell r="P817">
            <v>4.7619047619047623E-3</v>
          </cell>
        </row>
        <row r="818">
          <cell r="A818">
            <v>1480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1</v>
          </cell>
          <cell r="I818">
            <v>2</v>
          </cell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3</v>
          </cell>
          <cell r="O818">
            <v>0.42857142857142855</v>
          </cell>
          <cell r="P818">
            <v>1</v>
          </cell>
        </row>
        <row r="819">
          <cell r="A819">
            <v>1480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0.33333333333333331</v>
          </cell>
          <cell r="I819">
            <v>0.66666666666666663</v>
          </cell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1</v>
          </cell>
          <cell r="O819">
            <v>1</v>
          </cell>
          <cell r="P819">
            <v>4.7619047619047623E-3</v>
          </cell>
        </row>
        <row r="820">
          <cell r="A820">
            <v>391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1</v>
          </cell>
          <cell r="H820">
            <v>1</v>
          </cell>
          <cell r="I820">
            <v>1</v>
          </cell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3</v>
          </cell>
          <cell r="O820">
            <v>0.42857142857142855</v>
          </cell>
          <cell r="P820">
            <v>1</v>
          </cell>
        </row>
        <row r="821">
          <cell r="A821">
            <v>391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0.33333333333333331</v>
          </cell>
          <cell r="H821">
            <v>0.33333333333333331</v>
          </cell>
          <cell r="I821">
            <v>0.33333333333333331</v>
          </cell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1</v>
          </cell>
          <cell r="O821">
            <v>1</v>
          </cell>
          <cell r="P821">
            <v>4.7619047619047623E-3</v>
          </cell>
        </row>
        <row r="822">
          <cell r="A822" t="str">
            <v>275 (47)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1</v>
          </cell>
          <cell r="G822">
            <v>0</v>
          </cell>
          <cell r="H822">
            <v>0</v>
          </cell>
          <cell r="I822">
            <v>0</v>
          </cell>
          <cell r="J822">
            <v>1</v>
          </cell>
          <cell r="K822">
            <v>0</v>
          </cell>
          <cell r="L822">
            <v>0</v>
          </cell>
          <cell r="M822">
            <v>0</v>
          </cell>
          <cell r="N822">
            <v>2</v>
          </cell>
          <cell r="O822">
            <v>0.2857142857142857</v>
          </cell>
          <cell r="P822">
            <v>1</v>
          </cell>
        </row>
        <row r="823">
          <cell r="A823" t="str">
            <v>275 (47)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0.5</v>
          </cell>
          <cell r="G823">
            <v>0</v>
          </cell>
          <cell r="H823">
            <v>0</v>
          </cell>
          <cell r="I823">
            <v>0</v>
          </cell>
          <cell r="J823">
            <v>0.5</v>
          </cell>
          <cell r="K823">
            <v>0</v>
          </cell>
          <cell r="L823">
            <v>0</v>
          </cell>
          <cell r="M823">
            <v>0</v>
          </cell>
          <cell r="N823">
            <v>1</v>
          </cell>
          <cell r="O823">
            <v>1</v>
          </cell>
          <cell r="P823">
            <v>4.7619047619047623E-3</v>
          </cell>
        </row>
        <row r="824">
          <cell r="A824" t="str">
            <v>139 (46)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1</v>
          </cell>
          <cell r="G824">
            <v>0</v>
          </cell>
          <cell r="H824">
            <v>0</v>
          </cell>
          <cell r="I824">
            <v>1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2</v>
          </cell>
          <cell r="O824">
            <v>0.2857142857142857</v>
          </cell>
          <cell r="P824">
            <v>1</v>
          </cell>
        </row>
        <row r="825">
          <cell r="A825" t="str">
            <v>139 (46)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0.5</v>
          </cell>
          <cell r="G825">
            <v>0</v>
          </cell>
          <cell r="H825">
            <v>0</v>
          </cell>
          <cell r="I825">
            <v>0.5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1</v>
          </cell>
          <cell r="O825">
            <v>1</v>
          </cell>
          <cell r="P825">
            <v>4.7619047619047623E-3</v>
          </cell>
        </row>
        <row r="826">
          <cell r="A826" t="str">
            <v>139 (39)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2</v>
          </cell>
          <cell r="K826">
            <v>0</v>
          </cell>
          <cell r="L826">
            <v>0</v>
          </cell>
          <cell r="M826">
            <v>0</v>
          </cell>
          <cell r="N826">
            <v>2</v>
          </cell>
          <cell r="O826">
            <v>0.2857142857142857</v>
          </cell>
          <cell r="P826">
            <v>1</v>
          </cell>
        </row>
        <row r="827">
          <cell r="A827" t="str">
            <v>139 (39)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1</v>
          </cell>
          <cell r="K827">
            <v>0</v>
          </cell>
          <cell r="L827">
            <v>0</v>
          </cell>
          <cell r="M827">
            <v>0</v>
          </cell>
          <cell r="N827">
            <v>1</v>
          </cell>
          <cell r="O827">
            <v>1</v>
          </cell>
          <cell r="P827">
            <v>4.7619047619047623E-3</v>
          </cell>
        </row>
        <row r="828">
          <cell r="A828">
            <v>9528</v>
          </cell>
          <cell r="B828">
            <v>0</v>
          </cell>
          <cell r="C828">
            <v>0</v>
          </cell>
          <cell r="D828">
            <v>1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1</v>
          </cell>
          <cell r="K828">
            <v>0</v>
          </cell>
          <cell r="L828">
            <v>0</v>
          </cell>
          <cell r="M828">
            <v>0</v>
          </cell>
          <cell r="N828">
            <v>2</v>
          </cell>
          <cell r="O828">
            <v>0.2857142857142857</v>
          </cell>
          <cell r="P828">
            <v>1</v>
          </cell>
        </row>
        <row r="829">
          <cell r="A829">
            <v>9528</v>
          </cell>
          <cell r="B829">
            <v>0</v>
          </cell>
          <cell r="C829">
            <v>0</v>
          </cell>
          <cell r="D829">
            <v>0.5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0.5</v>
          </cell>
          <cell r="K829">
            <v>0</v>
          </cell>
          <cell r="L829">
            <v>0</v>
          </cell>
          <cell r="M829">
            <v>0</v>
          </cell>
          <cell r="N829">
            <v>1</v>
          </cell>
          <cell r="O829">
            <v>1</v>
          </cell>
          <cell r="P829">
            <v>4.7619047619047623E-3</v>
          </cell>
        </row>
        <row r="830">
          <cell r="A830">
            <v>8009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2</v>
          </cell>
          <cell r="K830">
            <v>0</v>
          </cell>
          <cell r="L830">
            <v>0</v>
          </cell>
          <cell r="M830">
            <v>0</v>
          </cell>
          <cell r="N830">
            <v>2</v>
          </cell>
          <cell r="O830">
            <v>0.2857142857142857</v>
          </cell>
          <cell r="P830">
            <v>1</v>
          </cell>
        </row>
        <row r="831">
          <cell r="A831">
            <v>8009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  <cell r="J831">
            <v>1</v>
          </cell>
          <cell r="K831">
            <v>0</v>
          </cell>
          <cell r="L831">
            <v>0</v>
          </cell>
          <cell r="M831">
            <v>0</v>
          </cell>
          <cell r="N831">
            <v>1</v>
          </cell>
          <cell r="O831">
            <v>1</v>
          </cell>
          <cell r="P831">
            <v>4.7619047619047623E-3</v>
          </cell>
        </row>
        <row r="832">
          <cell r="A832">
            <v>8062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2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2</v>
          </cell>
          <cell r="O832">
            <v>0.2857142857142857</v>
          </cell>
          <cell r="P832">
            <v>1</v>
          </cell>
        </row>
        <row r="833">
          <cell r="A833">
            <v>8062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1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1</v>
          </cell>
          <cell r="O833">
            <v>1</v>
          </cell>
          <cell r="P833">
            <v>4.7619047619047623E-3</v>
          </cell>
        </row>
        <row r="834">
          <cell r="A834" t="str">
            <v>139 (37)</v>
          </cell>
          <cell r="B834">
            <v>0</v>
          </cell>
          <cell r="C834">
            <v>0</v>
          </cell>
          <cell r="D834">
            <v>0</v>
          </cell>
          <cell r="E834">
            <v>1</v>
          </cell>
          <cell r="F834">
            <v>1</v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2</v>
          </cell>
          <cell r="O834">
            <v>0.2857142857142857</v>
          </cell>
          <cell r="P834">
            <v>1</v>
          </cell>
        </row>
        <row r="835">
          <cell r="A835" t="str">
            <v>139 (37)</v>
          </cell>
          <cell r="B835">
            <v>0</v>
          </cell>
          <cell r="C835">
            <v>0</v>
          </cell>
          <cell r="D835">
            <v>0</v>
          </cell>
          <cell r="E835">
            <v>0.5</v>
          </cell>
          <cell r="F835">
            <v>0.5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1</v>
          </cell>
          <cell r="O835">
            <v>1</v>
          </cell>
          <cell r="P835">
            <v>4.7619047619047623E-3</v>
          </cell>
        </row>
        <row r="836">
          <cell r="A836">
            <v>9695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1</v>
          </cell>
          <cell r="H836">
            <v>0</v>
          </cell>
          <cell r="I836">
            <v>0</v>
          </cell>
          <cell r="J836">
            <v>1</v>
          </cell>
          <cell r="K836">
            <v>0</v>
          </cell>
          <cell r="L836">
            <v>0</v>
          </cell>
          <cell r="M836">
            <v>0</v>
          </cell>
          <cell r="N836">
            <v>2</v>
          </cell>
          <cell r="O836">
            <v>0.2857142857142857</v>
          </cell>
          <cell r="P836">
            <v>1</v>
          </cell>
        </row>
        <row r="837">
          <cell r="A837">
            <v>9695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0.5</v>
          </cell>
          <cell r="H837">
            <v>0</v>
          </cell>
          <cell r="I837">
            <v>0</v>
          </cell>
          <cell r="J837">
            <v>0.5</v>
          </cell>
          <cell r="K837">
            <v>0</v>
          </cell>
          <cell r="L837">
            <v>0</v>
          </cell>
          <cell r="M837">
            <v>0</v>
          </cell>
          <cell r="N837">
            <v>1</v>
          </cell>
          <cell r="O837">
            <v>1</v>
          </cell>
          <cell r="P837">
            <v>4.7619047619047623E-3</v>
          </cell>
        </row>
        <row r="838">
          <cell r="A838">
            <v>3647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  <cell r="J838">
            <v>2</v>
          </cell>
          <cell r="K838">
            <v>0</v>
          </cell>
          <cell r="L838">
            <v>0</v>
          </cell>
          <cell r="M838">
            <v>0</v>
          </cell>
          <cell r="N838">
            <v>2</v>
          </cell>
          <cell r="O838">
            <v>0.2857142857142857</v>
          </cell>
          <cell r="P838">
            <v>1</v>
          </cell>
        </row>
        <row r="839">
          <cell r="A839">
            <v>3647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1</v>
          </cell>
          <cell r="K839">
            <v>0</v>
          </cell>
          <cell r="L839">
            <v>0</v>
          </cell>
          <cell r="M839">
            <v>0</v>
          </cell>
          <cell r="N839">
            <v>1</v>
          </cell>
          <cell r="O839">
            <v>1</v>
          </cell>
          <cell r="P839">
            <v>4.7619047619047623E-3</v>
          </cell>
        </row>
        <row r="840">
          <cell r="A840" t="str">
            <v>136 (38)</v>
          </cell>
          <cell r="B840">
            <v>0</v>
          </cell>
          <cell r="C840">
            <v>0</v>
          </cell>
          <cell r="D840">
            <v>0</v>
          </cell>
          <cell r="E840">
            <v>1</v>
          </cell>
          <cell r="F840">
            <v>0</v>
          </cell>
          <cell r="G840">
            <v>0</v>
          </cell>
          <cell r="H840">
            <v>0</v>
          </cell>
          <cell r="I840">
            <v>1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2</v>
          </cell>
          <cell r="O840">
            <v>0.2857142857142857</v>
          </cell>
          <cell r="P840">
            <v>1</v>
          </cell>
        </row>
        <row r="841">
          <cell r="A841" t="str">
            <v>136 (38)</v>
          </cell>
          <cell r="B841">
            <v>0</v>
          </cell>
          <cell r="C841">
            <v>0</v>
          </cell>
          <cell r="D841">
            <v>0</v>
          </cell>
          <cell r="E841">
            <v>0.5</v>
          </cell>
          <cell r="F841">
            <v>0</v>
          </cell>
          <cell r="G841">
            <v>0</v>
          </cell>
          <cell r="H841">
            <v>0</v>
          </cell>
          <cell r="I841">
            <v>0.5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1</v>
          </cell>
          <cell r="O841">
            <v>1</v>
          </cell>
          <cell r="P841">
            <v>4.7619047619047623E-3</v>
          </cell>
        </row>
        <row r="842">
          <cell r="A842" t="str">
            <v>275 (39)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2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2</v>
          </cell>
          <cell r="O842">
            <v>0.2857142857142857</v>
          </cell>
          <cell r="P842">
            <v>1</v>
          </cell>
        </row>
        <row r="843">
          <cell r="A843" t="str">
            <v>275 (39)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1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1</v>
          </cell>
          <cell r="O843">
            <v>1</v>
          </cell>
          <cell r="P843">
            <v>4.7619047619047623E-3</v>
          </cell>
        </row>
        <row r="844">
          <cell r="A844" t="str">
            <v>136 (40)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1</v>
          </cell>
          <cell r="G844">
            <v>1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2</v>
          </cell>
          <cell r="O844">
            <v>0.2857142857142857</v>
          </cell>
          <cell r="P844">
            <v>1</v>
          </cell>
        </row>
        <row r="845">
          <cell r="A845" t="str">
            <v>136 (40)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0.5</v>
          </cell>
          <cell r="G845">
            <v>0.5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1</v>
          </cell>
          <cell r="O845">
            <v>1</v>
          </cell>
          <cell r="P845">
            <v>4.7619047619047623E-3</v>
          </cell>
        </row>
        <row r="846">
          <cell r="A846" t="str">
            <v>8827 (43)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1</v>
          </cell>
          <cell r="I846">
            <v>1</v>
          </cell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2</v>
          </cell>
          <cell r="O846">
            <v>0.2857142857142857</v>
          </cell>
          <cell r="P846">
            <v>1</v>
          </cell>
        </row>
        <row r="847">
          <cell r="A847" t="str">
            <v>8827 (43)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0.5</v>
          </cell>
          <cell r="I847">
            <v>0.5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1</v>
          </cell>
          <cell r="O847">
            <v>1</v>
          </cell>
          <cell r="P847">
            <v>4.7619047619047623E-3</v>
          </cell>
        </row>
        <row r="848">
          <cell r="A848" t="str">
            <v>136 (42)</v>
          </cell>
          <cell r="B848">
            <v>0</v>
          </cell>
          <cell r="C848">
            <v>0</v>
          </cell>
          <cell r="D848">
            <v>0</v>
          </cell>
          <cell r="E848">
            <v>2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2</v>
          </cell>
          <cell r="O848">
            <v>0.2857142857142857</v>
          </cell>
          <cell r="P848">
            <v>1</v>
          </cell>
        </row>
        <row r="849">
          <cell r="A849" t="str">
            <v>136 (42)</v>
          </cell>
          <cell r="B849">
            <v>0</v>
          </cell>
          <cell r="C849">
            <v>0</v>
          </cell>
          <cell r="D849">
            <v>0</v>
          </cell>
          <cell r="E849">
            <v>1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1</v>
          </cell>
          <cell r="O849">
            <v>1</v>
          </cell>
          <cell r="P849">
            <v>4.7619047619047623E-3</v>
          </cell>
        </row>
        <row r="850">
          <cell r="A850">
            <v>7988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2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2</v>
          </cell>
          <cell r="O850">
            <v>0.2857142857142857</v>
          </cell>
          <cell r="P850">
            <v>1</v>
          </cell>
        </row>
        <row r="851">
          <cell r="A851">
            <v>7988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1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1</v>
          </cell>
          <cell r="O851">
            <v>1</v>
          </cell>
          <cell r="P851">
            <v>4.7619047619047623E-3</v>
          </cell>
        </row>
        <row r="852">
          <cell r="A852">
            <v>4860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  <cell r="J852">
            <v>2</v>
          </cell>
          <cell r="K852">
            <v>0</v>
          </cell>
          <cell r="L852">
            <v>0</v>
          </cell>
          <cell r="M852">
            <v>0</v>
          </cell>
          <cell r="N852">
            <v>2</v>
          </cell>
          <cell r="O852">
            <v>0.2857142857142857</v>
          </cell>
          <cell r="P852">
            <v>1</v>
          </cell>
        </row>
        <row r="853">
          <cell r="A853">
            <v>4860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  <cell r="J853">
            <v>1</v>
          </cell>
          <cell r="K853">
            <v>0</v>
          </cell>
          <cell r="L853">
            <v>0</v>
          </cell>
          <cell r="M853">
            <v>0</v>
          </cell>
          <cell r="N853">
            <v>1</v>
          </cell>
          <cell r="O853">
            <v>1</v>
          </cell>
          <cell r="P853">
            <v>4.7619047619047623E-3</v>
          </cell>
        </row>
        <row r="854">
          <cell r="A854">
            <v>10006</v>
          </cell>
          <cell r="B854">
            <v>0</v>
          </cell>
          <cell r="C854">
            <v>0</v>
          </cell>
          <cell r="D854">
            <v>0</v>
          </cell>
          <cell r="E854">
            <v>1</v>
          </cell>
          <cell r="F854">
            <v>0</v>
          </cell>
          <cell r="G854">
            <v>1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2</v>
          </cell>
          <cell r="O854">
            <v>0.2857142857142857</v>
          </cell>
          <cell r="P854">
            <v>1</v>
          </cell>
        </row>
        <row r="855">
          <cell r="A855">
            <v>10006</v>
          </cell>
          <cell r="B855">
            <v>0</v>
          </cell>
          <cell r="C855">
            <v>0</v>
          </cell>
          <cell r="D855">
            <v>0</v>
          </cell>
          <cell r="E855">
            <v>0.5</v>
          </cell>
          <cell r="F855">
            <v>0</v>
          </cell>
          <cell r="G855">
            <v>0.5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1</v>
          </cell>
          <cell r="O855">
            <v>1</v>
          </cell>
          <cell r="P855">
            <v>4.7619047619047623E-3</v>
          </cell>
        </row>
        <row r="856">
          <cell r="A856">
            <v>2995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  <cell r="J856">
            <v>2</v>
          </cell>
          <cell r="K856">
            <v>0</v>
          </cell>
          <cell r="L856">
            <v>0</v>
          </cell>
          <cell r="M856">
            <v>0</v>
          </cell>
          <cell r="N856">
            <v>2</v>
          </cell>
          <cell r="O856">
            <v>0.2857142857142857</v>
          </cell>
          <cell r="P856">
            <v>1</v>
          </cell>
        </row>
        <row r="857">
          <cell r="A857">
            <v>2995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1</v>
          </cell>
          <cell r="K857">
            <v>0</v>
          </cell>
          <cell r="L857">
            <v>0</v>
          </cell>
          <cell r="M857">
            <v>0</v>
          </cell>
          <cell r="N857">
            <v>1</v>
          </cell>
          <cell r="O857">
            <v>1</v>
          </cell>
          <cell r="P857">
            <v>4.7619047619047623E-3</v>
          </cell>
        </row>
        <row r="858">
          <cell r="A858">
            <v>1261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1</v>
          </cell>
          <cell r="I858">
            <v>0</v>
          </cell>
          <cell r="J858">
            <v>1</v>
          </cell>
          <cell r="K858">
            <v>0</v>
          </cell>
          <cell r="L858">
            <v>0</v>
          </cell>
          <cell r="M858">
            <v>0</v>
          </cell>
          <cell r="N858">
            <v>2</v>
          </cell>
          <cell r="O858">
            <v>0.2857142857142857</v>
          </cell>
          <cell r="P858">
            <v>1</v>
          </cell>
        </row>
        <row r="859">
          <cell r="A859">
            <v>1261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0.5</v>
          </cell>
          <cell r="I859">
            <v>0</v>
          </cell>
          <cell r="J859">
            <v>0.5</v>
          </cell>
          <cell r="K859">
            <v>0</v>
          </cell>
          <cell r="L859">
            <v>0</v>
          </cell>
          <cell r="M859">
            <v>0</v>
          </cell>
          <cell r="N859">
            <v>1</v>
          </cell>
          <cell r="O859">
            <v>1</v>
          </cell>
          <cell r="P859">
            <v>4.7619047619047623E-3</v>
          </cell>
        </row>
        <row r="860">
          <cell r="A860">
            <v>2192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2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2</v>
          </cell>
          <cell r="O860">
            <v>0.2857142857142857</v>
          </cell>
          <cell r="P860">
            <v>1</v>
          </cell>
        </row>
        <row r="861">
          <cell r="A861">
            <v>2192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1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1</v>
          </cell>
          <cell r="O861">
            <v>1</v>
          </cell>
          <cell r="P861">
            <v>4.7619047619047623E-3</v>
          </cell>
        </row>
        <row r="862">
          <cell r="A862">
            <v>1262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1</v>
          </cell>
          <cell r="I862">
            <v>0</v>
          </cell>
          <cell r="J862">
            <v>1</v>
          </cell>
          <cell r="K862">
            <v>0</v>
          </cell>
          <cell r="L862">
            <v>0</v>
          </cell>
          <cell r="M862">
            <v>0</v>
          </cell>
          <cell r="N862">
            <v>2</v>
          </cell>
          <cell r="O862">
            <v>0.2857142857142857</v>
          </cell>
          <cell r="P862">
            <v>1</v>
          </cell>
        </row>
        <row r="863">
          <cell r="A863">
            <v>1262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0.5</v>
          </cell>
          <cell r="I863">
            <v>0</v>
          </cell>
          <cell r="J863">
            <v>0.5</v>
          </cell>
          <cell r="K863">
            <v>0</v>
          </cell>
          <cell r="L863">
            <v>0</v>
          </cell>
          <cell r="M863">
            <v>0</v>
          </cell>
          <cell r="N863">
            <v>1</v>
          </cell>
          <cell r="O863">
            <v>1</v>
          </cell>
          <cell r="P863">
            <v>4.7619047619047623E-3</v>
          </cell>
        </row>
        <row r="864">
          <cell r="A864">
            <v>792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1</v>
          </cell>
          <cell r="G864">
            <v>0</v>
          </cell>
          <cell r="H864">
            <v>0</v>
          </cell>
          <cell r="I864">
            <v>1</v>
          </cell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2</v>
          </cell>
          <cell r="O864">
            <v>0.2857142857142857</v>
          </cell>
          <cell r="P864">
            <v>1</v>
          </cell>
        </row>
        <row r="865">
          <cell r="A865">
            <v>792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0.5</v>
          </cell>
          <cell r="G865">
            <v>0</v>
          </cell>
          <cell r="H865">
            <v>0</v>
          </cell>
          <cell r="I865">
            <v>0.5</v>
          </cell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1</v>
          </cell>
          <cell r="O865">
            <v>1</v>
          </cell>
          <cell r="P865">
            <v>4.7619047619047623E-3</v>
          </cell>
        </row>
        <row r="866">
          <cell r="A866">
            <v>1508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  <cell r="J866">
            <v>2</v>
          </cell>
          <cell r="K866">
            <v>0</v>
          </cell>
          <cell r="L866">
            <v>0</v>
          </cell>
          <cell r="M866">
            <v>0</v>
          </cell>
          <cell r="N866">
            <v>2</v>
          </cell>
          <cell r="O866">
            <v>0.2857142857142857</v>
          </cell>
          <cell r="P866">
            <v>1</v>
          </cell>
        </row>
        <row r="867">
          <cell r="A867">
            <v>1508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1</v>
          </cell>
          <cell r="K867">
            <v>0</v>
          </cell>
          <cell r="L867">
            <v>0</v>
          </cell>
          <cell r="M867">
            <v>0</v>
          </cell>
          <cell r="N867">
            <v>1</v>
          </cell>
          <cell r="O867">
            <v>1</v>
          </cell>
          <cell r="P867">
            <v>4.7619047619047623E-3</v>
          </cell>
        </row>
        <row r="868">
          <cell r="A868">
            <v>4865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  <cell r="J868">
            <v>1</v>
          </cell>
          <cell r="K868">
            <v>0</v>
          </cell>
          <cell r="L868">
            <v>0</v>
          </cell>
          <cell r="M868">
            <v>0</v>
          </cell>
          <cell r="N868">
            <v>1</v>
          </cell>
          <cell r="O868">
            <v>0.14285714285714285</v>
          </cell>
          <cell r="P868">
            <v>1</v>
          </cell>
        </row>
        <row r="869">
          <cell r="A869">
            <v>4865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  <cell r="J869">
            <v>1</v>
          </cell>
          <cell r="K869">
            <v>0</v>
          </cell>
          <cell r="L869">
            <v>0</v>
          </cell>
          <cell r="M869">
            <v>0</v>
          </cell>
          <cell r="N869">
            <v>1</v>
          </cell>
          <cell r="O869">
            <v>1</v>
          </cell>
          <cell r="P869">
            <v>4.7619047619047623E-3</v>
          </cell>
        </row>
        <row r="870">
          <cell r="A870">
            <v>4858</v>
          </cell>
          <cell r="B870">
            <v>0</v>
          </cell>
          <cell r="C870">
            <v>0</v>
          </cell>
          <cell r="D870">
            <v>1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1</v>
          </cell>
          <cell r="O870">
            <v>0.14285714285714285</v>
          </cell>
          <cell r="P870">
            <v>1</v>
          </cell>
        </row>
        <row r="871">
          <cell r="A871">
            <v>4858</v>
          </cell>
          <cell r="B871">
            <v>0</v>
          </cell>
          <cell r="C871">
            <v>0</v>
          </cell>
          <cell r="D871">
            <v>1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1</v>
          </cell>
          <cell r="O871">
            <v>1</v>
          </cell>
          <cell r="P871">
            <v>4.7619047619047623E-3</v>
          </cell>
        </row>
        <row r="872">
          <cell r="A872" t="str">
            <v>8827 (46)</v>
          </cell>
          <cell r="B872">
            <v>0</v>
          </cell>
          <cell r="C872">
            <v>0</v>
          </cell>
          <cell r="D872">
            <v>1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1</v>
          </cell>
          <cell r="O872">
            <v>0.14285714285714285</v>
          </cell>
          <cell r="P872">
            <v>1</v>
          </cell>
        </row>
        <row r="873">
          <cell r="A873" t="str">
            <v>8827 (46)</v>
          </cell>
          <cell r="B873">
            <v>0</v>
          </cell>
          <cell r="C873">
            <v>0</v>
          </cell>
          <cell r="D873">
            <v>1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1</v>
          </cell>
          <cell r="O873">
            <v>1</v>
          </cell>
          <cell r="P873">
            <v>4.7619047619047623E-3</v>
          </cell>
        </row>
        <row r="874">
          <cell r="A874">
            <v>9597</v>
          </cell>
          <cell r="B874">
            <v>0</v>
          </cell>
          <cell r="C874">
            <v>0</v>
          </cell>
          <cell r="D874">
            <v>0</v>
          </cell>
          <cell r="E874">
            <v>1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1</v>
          </cell>
          <cell r="O874">
            <v>0.14285714285714285</v>
          </cell>
          <cell r="P874">
            <v>1</v>
          </cell>
        </row>
        <row r="875">
          <cell r="A875">
            <v>9597</v>
          </cell>
          <cell r="B875">
            <v>0</v>
          </cell>
          <cell r="C875">
            <v>0</v>
          </cell>
          <cell r="D875">
            <v>0</v>
          </cell>
          <cell r="E875">
            <v>1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1</v>
          </cell>
          <cell r="O875">
            <v>1</v>
          </cell>
          <cell r="P875">
            <v>4.7619047619047623E-3</v>
          </cell>
        </row>
        <row r="876">
          <cell r="A876" t="str">
            <v>8827 (42)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1</v>
          </cell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1</v>
          </cell>
          <cell r="O876">
            <v>0.14285714285714285</v>
          </cell>
          <cell r="P876">
            <v>1</v>
          </cell>
        </row>
        <row r="877">
          <cell r="A877" t="str">
            <v>8827 (42)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1</v>
          </cell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1</v>
          </cell>
          <cell r="O877">
            <v>1</v>
          </cell>
          <cell r="P877">
            <v>4.7619047619047623E-3</v>
          </cell>
        </row>
        <row r="878">
          <cell r="A878">
            <v>4787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1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1</v>
          </cell>
          <cell r="O878">
            <v>0.14285714285714285</v>
          </cell>
          <cell r="P878">
            <v>1</v>
          </cell>
        </row>
        <row r="879">
          <cell r="A879">
            <v>4787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1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1</v>
          </cell>
          <cell r="O879">
            <v>1</v>
          </cell>
          <cell r="P879">
            <v>4.7619047619047623E-3</v>
          </cell>
        </row>
        <row r="880">
          <cell r="A880">
            <v>10153</v>
          </cell>
          <cell r="B880">
            <v>0</v>
          </cell>
          <cell r="C880">
            <v>0</v>
          </cell>
          <cell r="D880">
            <v>1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1</v>
          </cell>
          <cell r="O880">
            <v>0.14285714285714285</v>
          </cell>
          <cell r="P880">
            <v>1</v>
          </cell>
        </row>
        <row r="881">
          <cell r="A881">
            <v>10153</v>
          </cell>
          <cell r="B881">
            <v>0</v>
          </cell>
          <cell r="C881">
            <v>0</v>
          </cell>
          <cell r="D881">
            <v>1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1</v>
          </cell>
          <cell r="O881">
            <v>1</v>
          </cell>
          <cell r="P881">
            <v>4.7619047619047623E-3</v>
          </cell>
        </row>
        <row r="882">
          <cell r="A882">
            <v>5114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1</v>
          </cell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1</v>
          </cell>
          <cell r="O882">
            <v>0.14285714285714285</v>
          </cell>
          <cell r="P882">
            <v>1</v>
          </cell>
        </row>
        <row r="883">
          <cell r="A883">
            <v>5114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1</v>
          </cell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1</v>
          </cell>
          <cell r="O883">
            <v>1</v>
          </cell>
          <cell r="P883">
            <v>4.7619047619047623E-3</v>
          </cell>
        </row>
        <row r="884">
          <cell r="A884">
            <v>8690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1</v>
          </cell>
          <cell r="K884">
            <v>0</v>
          </cell>
          <cell r="L884">
            <v>0</v>
          </cell>
          <cell r="M884">
            <v>0</v>
          </cell>
          <cell r="N884">
            <v>1</v>
          </cell>
          <cell r="O884">
            <v>0.14285714285714285</v>
          </cell>
          <cell r="P884">
            <v>1</v>
          </cell>
        </row>
        <row r="885">
          <cell r="A885">
            <v>8690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1</v>
          </cell>
          <cell r="K885">
            <v>0</v>
          </cell>
          <cell r="L885">
            <v>0</v>
          </cell>
          <cell r="M885">
            <v>0</v>
          </cell>
          <cell r="N885">
            <v>1</v>
          </cell>
          <cell r="O885">
            <v>1</v>
          </cell>
          <cell r="P885">
            <v>4.7619047619047623E-3</v>
          </cell>
        </row>
        <row r="886">
          <cell r="A886">
            <v>4876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1</v>
          </cell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1</v>
          </cell>
          <cell r="O886">
            <v>0.14285714285714285</v>
          </cell>
          <cell r="P886">
            <v>1</v>
          </cell>
        </row>
        <row r="887">
          <cell r="A887">
            <v>4876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1</v>
          </cell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1</v>
          </cell>
          <cell r="O887">
            <v>1</v>
          </cell>
          <cell r="P887">
            <v>4.7619047619047623E-3</v>
          </cell>
        </row>
        <row r="888">
          <cell r="A888" t="str">
            <v>8827 (40)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1</v>
          </cell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1</v>
          </cell>
          <cell r="O888">
            <v>0.14285714285714285</v>
          </cell>
          <cell r="P888">
            <v>1</v>
          </cell>
        </row>
        <row r="889">
          <cell r="A889" t="str">
            <v>8827 (40)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1</v>
          </cell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1</v>
          </cell>
          <cell r="O889">
            <v>1</v>
          </cell>
          <cell r="P889">
            <v>4.7619047619047623E-3</v>
          </cell>
        </row>
        <row r="890">
          <cell r="A890">
            <v>8013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1</v>
          </cell>
          <cell r="K890">
            <v>0</v>
          </cell>
          <cell r="L890">
            <v>0</v>
          </cell>
          <cell r="M890">
            <v>0</v>
          </cell>
          <cell r="N890">
            <v>1</v>
          </cell>
          <cell r="O890">
            <v>0.14285714285714285</v>
          </cell>
          <cell r="P890">
            <v>1</v>
          </cell>
        </row>
        <row r="891">
          <cell r="A891">
            <v>8013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1</v>
          </cell>
          <cell r="K891">
            <v>0</v>
          </cell>
          <cell r="L891">
            <v>0</v>
          </cell>
          <cell r="M891">
            <v>0</v>
          </cell>
          <cell r="N891">
            <v>1</v>
          </cell>
          <cell r="O891">
            <v>1</v>
          </cell>
          <cell r="P891">
            <v>4.7619047619047623E-3</v>
          </cell>
        </row>
        <row r="892">
          <cell r="A892">
            <v>8002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1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1</v>
          </cell>
          <cell r="O892">
            <v>0.14285714285714285</v>
          </cell>
          <cell r="P892">
            <v>1</v>
          </cell>
        </row>
        <row r="893">
          <cell r="A893">
            <v>8002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1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1</v>
          </cell>
          <cell r="O893">
            <v>1</v>
          </cell>
          <cell r="P893">
            <v>4.7619047619047623E-3</v>
          </cell>
        </row>
        <row r="894">
          <cell r="A894" t="str">
            <v>137 (41)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1</v>
          </cell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1</v>
          </cell>
          <cell r="O894">
            <v>0.14285714285714285</v>
          </cell>
          <cell r="P894">
            <v>1</v>
          </cell>
        </row>
        <row r="895">
          <cell r="A895" t="str">
            <v>137 (41)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1</v>
          </cell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1</v>
          </cell>
          <cell r="O895">
            <v>1</v>
          </cell>
          <cell r="P895">
            <v>4.7619047619047623E-3</v>
          </cell>
        </row>
        <row r="896">
          <cell r="A896" t="str">
            <v>136 (37)</v>
          </cell>
          <cell r="B896">
            <v>0</v>
          </cell>
          <cell r="C896">
            <v>0</v>
          </cell>
          <cell r="D896">
            <v>1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1</v>
          </cell>
          <cell r="O896">
            <v>0.14285714285714285</v>
          </cell>
          <cell r="P896">
            <v>1</v>
          </cell>
        </row>
        <row r="897">
          <cell r="A897" t="str">
            <v>136 (37)</v>
          </cell>
          <cell r="B897">
            <v>0</v>
          </cell>
          <cell r="C897">
            <v>0</v>
          </cell>
          <cell r="D897">
            <v>1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1</v>
          </cell>
          <cell r="O897">
            <v>1</v>
          </cell>
          <cell r="P897">
            <v>4.7619047619047623E-3</v>
          </cell>
        </row>
        <row r="898">
          <cell r="A898">
            <v>10838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1</v>
          </cell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1</v>
          </cell>
          <cell r="O898">
            <v>0.14285714285714285</v>
          </cell>
          <cell r="P898">
            <v>1</v>
          </cell>
        </row>
        <row r="899">
          <cell r="A899">
            <v>10838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1</v>
          </cell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1</v>
          </cell>
          <cell r="O899">
            <v>1</v>
          </cell>
          <cell r="P899">
            <v>4.7619047619047623E-3</v>
          </cell>
        </row>
        <row r="900">
          <cell r="A900" t="str">
            <v>8827 (44)</v>
          </cell>
          <cell r="B900">
            <v>0</v>
          </cell>
          <cell r="C900">
            <v>0</v>
          </cell>
          <cell r="D900">
            <v>0</v>
          </cell>
          <cell r="E900">
            <v>1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1</v>
          </cell>
          <cell r="O900">
            <v>0.14285714285714285</v>
          </cell>
          <cell r="P900">
            <v>1</v>
          </cell>
        </row>
        <row r="901">
          <cell r="A901" t="str">
            <v>8827 (44)</v>
          </cell>
          <cell r="B901">
            <v>0</v>
          </cell>
          <cell r="C901">
            <v>0</v>
          </cell>
          <cell r="D901">
            <v>0</v>
          </cell>
          <cell r="E901">
            <v>1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1</v>
          </cell>
          <cell r="O901">
            <v>1</v>
          </cell>
          <cell r="P901">
            <v>4.7619047619047623E-3</v>
          </cell>
        </row>
        <row r="902">
          <cell r="A902">
            <v>8166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1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1</v>
          </cell>
          <cell r="O902">
            <v>0.14285714285714285</v>
          </cell>
          <cell r="P902">
            <v>1</v>
          </cell>
        </row>
        <row r="903">
          <cell r="A903">
            <v>8166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1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1</v>
          </cell>
          <cell r="O903">
            <v>1</v>
          </cell>
          <cell r="P903">
            <v>4.7619047619047623E-3</v>
          </cell>
        </row>
        <row r="904">
          <cell r="A904">
            <v>4893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1</v>
          </cell>
          <cell r="K904">
            <v>0</v>
          </cell>
          <cell r="L904">
            <v>0</v>
          </cell>
          <cell r="M904">
            <v>0</v>
          </cell>
          <cell r="N904">
            <v>1</v>
          </cell>
          <cell r="O904">
            <v>0.14285714285714285</v>
          </cell>
          <cell r="P904">
            <v>1</v>
          </cell>
        </row>
        <row r="905">
          <cell r="A905">
            <v>4893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1</v>
          </cell>
          <cell r="K905">
            <v>0</v>
          </cell>
          <cell r="L905">
            <v>0</v>
          </cell>
          <cell r="M905">
            <v>0</v>
          </cell>
          <cell r="N905">
            <v>1</v>
          </cell>
          <cell r="O905">
            <v>1</v>
          </cell>
          <cell r="P905">
            <v>4.7619047619047623E-3</v>
          </cell>
        </row>
        <row r="906">
          <cell r="A906">
            <v>5116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1</v>
          </cell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1</v>
          </cell>
          <cell r="O906">
            <v>0.14285714285714285</v>
          </cell>
          <cell r="P906">
            <v>1</v>
          </cell>
        </row>
        <row r="907">
          <cell r="A907">
            <v>5116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1</v>
          </cell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1</v>
          </cell>
          <cell r="O907">
            <v>1</v>
          </cell>
          <cell r="P907">
            <v>4.7619047619047623E-3</v>
          </cell>
        </row>
        <row r="908">
          <cell r="A908">
            <v>8012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1</v>
          </cell>
          <cell r="K908">
            <v>0</v>
          </cell>
          <cell r="L908">
            <v>0</v>
          </cell>
          <cell r="M908">
            <v>0</v>
          </cell>
          <cell r="N908">
            <v>1</v>
          </cell>
          <cell r="O908">
            <v>0.14285714285714285</v>
          </cell>
          <cell r="P908">
            <v>1</v>
          </cell>
        </row>
        <row r="909">
          <cell r="A909">
            <v>8012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1</v>
          </cell>
          <cell r="K909">
            <v>0</v>
          </cell>
          <cell r="L909">
            <v>0</v>
          </cell>
          <cell r="M909">
            <v>0</v>
          </cell>
          <cell r="N909">
            <v>1</v>
          </cell>
          <cell r="O909">
            <v>1</v>
          </cell>
          <cell r="P909">
            <v>4.7619047619047623E-3</v>
          </cell>
        </row>
        <row r="910">
          <cell r="A910">
            <v>8207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1</v>
          </cell>
          <cell r="K910">
            <v>0</v>
          </cell>
          <cell r="L910">
            <v>0</v>
          </cell>
          <cell r="M910">
            <v>0</v>
          </cell>
          <cell r="N910">
            <v>1</v>
          </cell>
          <cell r="O910">
            <v>0.14285714285714285</v>
          </cell>
          <cell r="P910">
            <v>1</v>
          </cell>
        </row>
        <row r="911">
          <cell r="A911">
            <v>8207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1</v>
          </cell>
          <cell r="K911">
            <v>0</v>
          </cell>
          <cell r="L911">
            <v>0</v>
          </cell>
          <cell r="M911">
            <v>0</v>
          </cell>
          <cell r="N911">
            <v>1</v>
          </cell>
          <cell r="O911">
            <v>1</v>
          </cell>
          <cell r="P911">
            <v>4.7619047619047623E-3</v>
          </cell>
        </row>
        <row r="912">
          <cell r="A912" t="str">
            <v>136 (41)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1</v>
          </cell>
          <cell r="K912">
            <v>0</v>
          </cell>
          <cell r="L912">
            <v>0</v>
          </cell>
          <cell r="M912">
            <v>0</v>
          </cell>
          <cell r="N912">
            <v>1</v>
          </cell>
          <cell r="O912">
            <v>0.14285714285714285</v>
          </cell>
          <cell r="P912">
            <v>1</v>
          </cell>
        </row>
        <row r="913">
          <cell r="A913" t="str">
            <v>136 (41)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1</v>
          </cell>
          <cell r="K913">
            <v>0</v>
          </cell>
          <cell r="L913">
            <v>0</v>
          </cell>
          <cell r="M913">
            <v>0</v>
          </cell>
          <cell r="N913">
            <v>1</v>
          </cell>
          <cell r="O913">
            <v>1</v>
          </cell>
          <cell r="P913">
            <v>4.7619047619047623E-3</v>
          </cell>
        </row>
        <row r="914">
          <cell r="A914">
            <v>8271</v>
          </cell>
          <cell r="B914">
            <v>0</v>
          </cell>
          <cell r="C914">
            <v>0</v>
          </cell>
          <cell r="D914">
            <v>0</v>
          </cell>
          <cell r="E914">
            <v>1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1</v>
          </cell>
          <cell r="O914">
            <v>0.14285714285714285</v>
          </cell>
          <cell r="P914">
            <v>1</v>
          </cell>
        </row>
        <row r="915">
          <cell r="A915">
            <v>8271</v>
          </cell>
          <cell r="B915">
            <v>0</v>
          </cell>
          <cell r="C915">
            <v>0</v>
          </cell>
          <cell r="D915">
            <v>0</v>
          </cell>
          <cell r="E915">
            <v>1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1</v>
          </cell>
          <cell r="O915">
            <v>1</v>
          </cell>
          <cell r="P915">
            <v>4.7619047619047623E-3</v>
          </cell>
        </row>
        <row r="916">
          <cell r="A916">
            <v>4894</v>
          </cell>
          <cell r="B916">
            <v>0</v>
          </cell>
          <cell r="C916">
            <v>0</v>
          </cell>
          <cell r="D916">
            <v>0</v>
          </cell>
          <cell r="E916">
            <v>1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1</v>
          </cell>
          <cell r="O916">
            <v>0.14285714285714285</v>
          </cell>
          <cell r="P916">
            <v>1</v>
          </cell>
        </row>
        <row r="917">
          <cell r="A917">
            <v>4894</v>
          </cell>
          <cell r="B917">
            <v>0</v>
          </cell>
          <cell r="C917">
            <v>0</v>
          </cell>
          <cell r="D917">
            <v>0</v>
          </cell>
          <cell r="E917">
            <v>1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1</v>
          </cell>
          <cell r="O917">
            <v>1</v>
          </cell>
          <cell r="P917">
            <v>4.7619047619047623E-3</v>
          </cell>
        </row>
        <row r="918">
          <cell r="A918">
            <v>7907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1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1</v>
          </cell>
          <cell r="O918">
            <v>0.14285714285714285</v>
          </cell>
          <cell r="P918">
            <v>1</v>
          </cell>
        </row>
        <row r="919">
          <cell r="A919">
            <v>7907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1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1</v>
          </cell>
          <cell r="O919">
            <v>1</v>
          </cell>
          <cell r="P919">
            <v>4.7619047619047623E-3</v>
          </cell>
        </row>
        <row r="920">
          <cell r="A920" t="str">
            <v>136 (43)</v>
          </cell>
          <cell r="B920">
            <v>0</v>
          </cell>
          <cell r="C920">
            <v>0</v>
          </cell>
          <cell r="D920">
            <v>0</v>
          </cell>
          <cell r="E920">
            <v>1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1</v>
          </cell>
          <cell r="O920">
            <v>0.14285714285714285</v>
          </cell>
          <cell r="P920">
            <v>1</v>
          </cell>
        </row>
        <row r="921">
          <cell r="A921" t="str">
            <v>136 (43)</v>
          </cell>
          <cell r="B921">
            <v>0</v>
          </cell>
          <cell r="C921">
            <v>0</v>
          </cell>
          <cell r="D921">
            <v>0</v>
          </cell>
          <cell r="E921">
            <v>1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1</v>
          </cell>
          <cell r="O921">
            <v>1</v>
          </cell>
          <cell r="P921">
            <v>4.7619047619047623E-3</v>
          </cell>
        </row>
        <row r="922">
          <cell r="A922">
            <v>10094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1</v>
          </cell>
          <cell r="K922">
            <v>0</v>
          </cell>
          <cell r="L922">
            <v>0</v>
          </cell>
          <cell r="M922">
            <v>0</v>
          </cell>
          <cell r="N922">
            <v>1</v>
          </cell>
          <cell r="O922">
            <v>0.14285714285714285</v>
          </cell>
          <cell r="P922">
            <v>1</v>
          </cell>
        </row>
        <row r="923">
          <cell r="A923">
            <v>10094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1</v>
          </cell>
          <cell r="K923">
            <v>0</v>
          </cell>
          <cell r="L923">
            <v>0</v>
          </cell>
          <cell r="M923">
            <v>0</v>
          </cell>
          <cell r="N923">
            <v>1</v>
          </cell>
          <cell r="O923">
            <v>1</v>
          </cell>
          <cell r="P923">
            <v>4.7619047619047623E-3</v>
          </cell>
        </row>
        <row r="924">
          <cell r="A924" t="str">
            <v>8827 (45)</v>
          </cell>
          <cell r="B924">
            <v>0</v>
          </cell>
          <cell r="C924">
            <v>0</v>
          </cell>
          <cell r="D924">
            <v>0</v>
          </cell>
          <cell r="E924">
            <v>1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1</v>
          </cell>
          <cell r="O924">
            <v>0.14285714285714285</v>
          </cell>
          <cell r="P924">
            <v>1</v>
          </cell>
        </row>
        <row r="925">
          <cell r="A925" t="str">
            <v>8827 (45)</v>
          </cell>
          <cell r="B925">
            <v>0</v>
          </cell>
          <cell r="C925">
            <v>0</v>
          </cell>
          <cell r="D925">
            <v>0</v>
          </cell>
          <cell r="E925">
            <v>1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1</v>
          </cell>
          <cell r="O925">
            <v>1</v>
          </cell>
          <cell r="P925">
            <v>4.7619047619047623E-3</v>
          </cell>
        </row>
        <row r="926">
          <cell r="A926">
            <v>534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1</v>
          </cell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1</v>
          </cell>
          <cell r="O926">
            <v>0.14285714285714285</v>
          </cell>
          <cell r="P926">
            <v>1</v>
          </cell>
        </row>
        <row r="927">
          <cell r="A927">
            <v>534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1</v>
          </cell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1</v>
          </cell>
          <cell r="O927">
            <v>1</v>
          </cell>
          <cell r="P927">
            <v>4.7619047619047623E-3</v>
          </cell>
        </row>
        <row r="928">
          <cell r="A928">
            <v>169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1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1</v>
          </cell>
          <cell r="O928">
            <v>0.14285714285714285</v>
          </cell>
          <cell r="P928">
            <v>1</v>
          </cell>
        </row>
        <row r="929">
          <cell r="A929">
            <v>169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1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1</v>
          </cell>
          <cell r="O929">
            <v>1</v>
          </cell>
          <cell r="P929">
            <v>4.7619047619047623E-3</v>
          </cell>
        </row>
        <row r="930">
          <cell r="A930">
            <v>445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1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1</v>
          </cell>
          <cell r="O930">
            <v>0.14285714285714285</v>
          </cell>
          <cell r="P930">
            <v>1</v>
          </cell>
        </row>
        <row r="931">
          <cell r="A931">
            <v>445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1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1</v>
          </cell>
          <cell r="O931">
            <v>1</v>
          </cell>
          <cell r="P931">
            <v>4.7619047619047623E-3</v>
          </cell>
        </row>
        <row r="932">
          <cell r="A932">
            <v>820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1</v>
          </cell>
          <cell r="K932">
            <v>0</v>
          </cell>
          <cell r="L932">
            <v>0</v>
          </cell>
          <cell r="M932">
            <v>0</v>
          </cell>
          <cell r="N932">
            <v>1</v>
          </cell>
          <cell r="O932">
            <v>0.14285714285714285</v>
          </cell>
          <cell r="P932">
            <v>1</v>
          </cell>
        </row>
        <row r="933">
          <cell r="A933">
            <v>820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1</v>
          </cell>
          <cell r="K933">
            <v>0</v>
          </cell>
          <cell r="L933">
            <v>0</v>
          </cell>
          <cell r="M933">
            <v>0</v>
          </cell>
          <cell r="N933">
            <v>1</v>
          </cell>
          <cell r="O933">
            <v>1</v>
          </cell>
          <cell r="P933">
            <v>4.7619047619047623E-3</v>
          </cell>
        </row>
        <row r="934">
          <cell r="A934">
            <v>717</v>
          </cell>
          <cell r="B934">
            <v>0</v>
          </cell>
          <cell r="C934">
            <v>0</v>
          </cell>
          <cell r="D934">
            <v>0</v>
          </cell>
          <cell r="E934">
            <v>1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1</v>
          </cell>
          <cell r="O934">
            <v>0.14285714285714285</v>
          </cell>
          <cell r="P934">
            <v>1</v>
          </cell>
        </row>
        <row r="935">
          <cell r="A935">
            <v>717</v>
          </cell>
          <cell r="B935">
            <v>0</v>
          </cell>
          <cell r="C935">
            <v>0</v>
          </cell>
          <cell r="D935">
            <v>0</v>
          </cell>
          <cell r="E935">
            <v>1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1</v>
          </cell>
          <cell r="O935">
            <v>1</v>
          </cell>
          <cell r="P935">
            <v>4.7619047619047623E-3</v>
          </cell>
        </row>
        <row r="936">
          <cell r="A936">
            <v>915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1</v>
          </cell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1</v>
          </cell>
          <cell r="O936">
            <v>0.14285714285714285</v>
          </cell>
          <cell r="P936">
            <v>1</v>
          </cell>
        </row>
        <row r="937">
          <cell r="A937">
            <v>915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1</v>
          </cell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1</v>
          </cell>
          <cell r="O937">
            <v>1</v>
          </cell>
          <cell r="P937">
            <v>4.7619047619047623E-3</v>
          </cell>
        </row>
        <row r="938">
          <cell r="A938">
            <v>730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1</v>
          </cell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1</v>
          </cell>
          <cell r="O938">
            <v>0.14285714285714285</v>
          </cell>
          <cell r="P938">
            <v>1</v>
          </cell>
        </row>
        <row r="939">
          <cell r="A939">
            <v>730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1</v>
          </cell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1</v>
          </cell>
          <cell r="O939">
            <v>1</v>
          </cell>
          <cell r="P939">
            <v>4.7619047619047623E-3</v>
          </cell>
        </row>
        <row r="940">
          <cell r="A940">
            <v>916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1</v>
          </cell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1</v>
          </cell>
          <cell r="O940">
            <v>0.14285714285714285</v>
          </cell>
          <cell r="P940">
            <v>1</v>
          </cell>
        </row>
        <row r="941">
          <cell r="A941">
            <v>916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1</v>
          </cell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1</v>
          </cell>
          <cell r="O941">
            <v>1</v>
          </cell>
          <cell r="P941">
            <v>4.7619047619047623E-3</v>
          </cell>
        </row>
        <row r="942">
          <cell r="A942">
            <v>298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1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1</v>
          </cell>
          <cell r="O942">
            <v>0.14285714285714285</v>
          </cell>
          <cell r="P942">
            <v>1</v>
          </cell>
        </row>
        <row r="943">
          <cell r="A943">
            <v>298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1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1</v>
          </cell>
          <cell r="O943">
            <v>1</v>
          </cell>
          <cell r="P943">
            <v>4.7619047619047623E-3</v>
          </cell>
        </row>
        <row r="944">
          <cell r="A944">
            <v>1118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1</v>
          </cell>
          <cell r="K944">
            <v>0</v>
          </cell>
          <cell r="L944">
            <v>0</v>
          </cell>
          <cell r="M944">
            <v>0</v>
          </cell>
          <cell r="N944">
            <v>1</v>
          </cell>
          <cell r="O944">
            <v>0.14285714285714285</v>
          </cell>
          <cell r="P944">
            <v>1</v>
          </cell>
        </row>
        <row r="945">
          <cell r="A945">
            <v>1118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1</v>
          </cell>
          <cell r="K945">
            <v>0</v>
          </cell>
          <cell r="L945">
            <v>0</v>
          </cell>
          <cell r="M945">
            <v>0</v>
          </cell>
          <cell r="N945">
            <v>1</v>
          </cell>
          <cell r="O945">
            <v>1</v>
          </cell>
          <cell r="P945">
            <v>4.7619047619047623E-3</v>
          </cell>
        </row>
        <row r="946">
          <cell r="A946">
            <v>810</v>
          </cell>
          <cell r="B946">
            <v>0</v>
          </cell>
          <cell r="C946">
            <v>0</v>
          </cell>
          <cell r="D946">
            <v>0</v>
          </cell>
          <cell r="E946">
            <v>1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1</v>
          </cell>
          <cell r="O946">
            <v>0.14285714285714285</v>
          </cell>
          <cell r="P946">
            <v>1</v>
          </cell>
        </row>
        <row r="947">
          <cell r="A947">
            <v>810</v>
          </cell>
          <cell r="B947">
            <v>0</v>
          </cell>
          <cell r="C947">
            <v>0</v>
          </cell>
          <cell r="D947">
            <v>0</v>
          </cell>
          <cell r="E947">
            <v>1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1</v>
          </cell>
          <cell r="O947">
            <v>1</v>
          </cell>
          <cell r="P947">
            <v>4.7619047619047623E-3</v>
          </cell>
        </row>
        <row r="948">
          <cell r="A948">
            <v>1119</v>
          </cell>
          <cell r="B948">
            <v>0</v>
          </cell>
          <cell r="C948">
            <v>0</v>
          </cell>
          <cell r="D948">
            <v>0</v>
          </cell>
          <cell r="E948">
            <v>1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1</v>
          </cell>
          <cell r="O948">
            <v>0.14285714285714285</v>
          </cell>
          <cell r="P948">
            <v>1</v>
          </cell>
        </row>
        <row r="949">
          <cell r="A949">
            <v>1119</v>
          </cell>
          <cell r="B949">
            <v>0</v>
          </cell>
          <cell r="C949">
            <v>0</v>
          </cell>
          <cell r="D949">
            <v>0</v>
          </cell>
          <cell r="E949">
            <v>1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1</v>
          </cell>
          <cell r="O949">
            <v>1</v>
          </cell>
          <cell r="P949">
            <v>4.7619047619047623E-3</v>
          </cell>
        </row>
        <row r="950">
          <cell r="A950">
            <v>1380</v>
          </cell>
          <cell r="B950">
            <v>0</v>
          </cell>
          <cell r="C950">
            <v>0</v>
          </cell>
          <cell r="D950">
            <v>0</v>
          </cell>
          <cell r="E950">
            <v>1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1</v>
          </cell>
          <cell r="O950">
            <v>0.14285714285714285</v>
          </cell>
          <cell r="P950">
            <v>1</v>
          </cell>
        </row>
        <row r="951">
          <cell r="A951">
            <v>1380</v>
          </cell>
          <cell r="B951">
            <v>0</v>
          </cell>
          <cell r="C951">
            <v>0</v>
          </cell>
          <cell r="D951">
            <v>0</v>
          </cell>
          <cell r="E951">
            <v>1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1</v>
          </cell>
          <cell r="O951">
            <v>1</v>
          </cell>
          <cell r="P951">
            <v>4.7619047619047623E-3</v>
          </cell>
        </row>
        <row r="952">
          <cell r="A952">
            <v>9643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</row>
        <row r="953">
          <cell r="A953">
            <v>9643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</row>
        <row r="954">
          <cell r="A954">
            <v>4562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</row>
        <row r="955">
          <cell r="A955">
            <v>4562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</row>
        <row r="956">
          <cell r="A956">
            <v>10873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</row>
        <row r="957">
          <cell r="A957">
            <v>10873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</row>
        <row r="958">
          <cell r="A958">
            <v>8014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</row>
        <row r="959">
          <cell r="A959">
            <v>8014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</row>
        <row r="960">
          <cell r="A960">
            <v>4874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</row>
        <row r="961">
          <cell r="A961">
            <v>4874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</row>
        <row r="962">
          <cell r="A962">
            <v>8015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</row>
        <row r="963">
          <cell r="A963">
            <v>8015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</row>
        <row r="964">
          <cell r="A964">
            <v>8093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</row>
        <row r="965">
          <cell r="A965">
            <v>8093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</row>
        <row r="966">
          <cell r="A966">
            <v>8003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</row>
        <row r="967">
          <cell r="A967">
            <v>8003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</row>
        <row r="968">
          <cell r="A968">
            <v>10995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</row>
        <row r="969">
          <cell r="A969">
            <v>10995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</row>
        <row r="970">
          <cell r="A970">
            <v>5121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</row>
        <row r="971">
          <cell r="A971">
            <v>5121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</row>
        <row r="972">
          <cell r="A972">
            <v>7908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</row>
        <row r="973">
          <cell r="A973">
            <v>7908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</row>
        <row r="974">
          <cell r="A974">
            <v>8005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</row>
        <row r="975">
          <cell r="A975">
            <v>8005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</row>
        <row r="976">
          <cell r="A976">
            <v>4862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</row>
        <row r="977">
          <cell r="A977">
            <v>4862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</row>
        <row r="978">
          <cell r="A978">
            <v>9524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</row>
        <row r="979">
          <cell r="A979">
            <v>9524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</row>
        <row r="980">
          <cell r="A980">
            <v>8508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</row>
        <row r="981">
          <cell r="A981">
            <v>8508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</row>
        <row r="982">
          <cell r="A982">
            <v>10360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</row>
        <row r="983">
          <cell r="A983">
            <v>10360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</row>
        <row r="984">
          <cell r="A984">
            <v>8555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</row>
        <row r="985">
          <cell r="A985">
            <v>8555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</row>
        <row r="986">
          <cell r="A986">
            <v>9525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</row>
        <row r="987">
          <cell r="A987">
            <v>9525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</row>
        <row r="988">
          <cell r="A988">
            <v>10874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</row>
        <row r="989">
          <cell r="A989">
            <v>10874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</row>
        <row r="990">
          <cell r="A990">
            <v>8006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</row>
        <row r="991">
          <cell r="A991">
            <v>8006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</row>
        <row r="992">
          <cell r="A992">
            <v>10996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</row>
        <row r="993">
          <cell r="A993">
            <v>10996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</row>
        <row r="994">
          <cell r="A994">
            <v>5123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</row>
        <row r="995">
          <cell r="A995">
            <v>5123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</row>
        <row r="996">
          <cell r="A996">
            <v>8950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</row>
        <row r="997">
          <cell r="A997">
            <v>8950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</row>
        <row r="998">
          <cell r="A998">
            <v>8484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</row>
        <row r="999">
          <cell r="A999">
            <v>8484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</row>
        <row r="1000">
          <cell r="A1000">
            <v>8206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</row>
        <row r="1001">
          <cell r="A1001">
            <v>8206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</row>
        <row r="1002">
          <cell r="A1002">
            <v>8063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</row>
        <row r="1003">
          <cell r="A1003">
            <v>8063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</row>
        <row r="1004">
          <cell r="A1004">
            <v>4861</v>
          </cell>
          <cell r="B1004">
            <v>0</v>
          </cell>
          <cell r="C1004">
            <v>0</v>
          </cell>
          <cell r="D1004">
            <v>0</v>
          </cell>
          <cell r="E1004">
            <v>0</v>
          </cell>
          <cell r="F1004">
            <v>0</v>
          </cell>
          <cell r="G1004">
            <v>0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</row>
        <row r="1005">
          <cell r="A1005">
            <v>4861</v>
          </cell>
          <cell r="B1005">
            <v>0</v>
          </cell>
          <cell r="C1005">
            <v>0</v>
          </cell>
          <cell r="D1005">
            <v>0</v>
          </cell>
          <cell r="E1005">
            <v>0</v>
          </cell>
          <cell r="F1005">
            <v>0</v>
          </cell>
          <cell r="G1005">
            <v>0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</row>
        <row r="1006">
          <cell r="A1006">
            <v>8507</v>
          </cell>
          <cell r="B1006">
            <v>0</v>
          </cell>
          <cell r="C1006">
            <v>0</v>
          </cell>
          <cell r="D1006">
            <v>0</v>
          </cell>
          <cell r="E1006">
            <v>0</v>
          </cell>
          <cell r="F1006">
            <v>0</v>
          </cell>
          <cell r="G1006">
            <v>0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</row>
        <row r="1007">
          <cell r="A1007">
            <v>8507</v>
          </cell>
          <cell r="B1007">
            <v>0</v>
          </cell>
          <cell r="C1007">
            <v>0</v>
          </cell>
          <cell r="D1007">
            <v>0</v>
          </cell>
          <cell r="E1007">
            <v>0</v>
          </cell>
          <cell r="F1007">
            <v>0</v>
          </cell>
          <cell r="G1007">
            <v>0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</row>
        <row r="1008">
          <cell r="A1008">
            <v>10742</v>
          </cell>
          <cell r="B1008">
            <v>0</v>
          </cell>
          <cell r="C1008">
            <v>0</v>
          </cell>
          <cell r="D1008">
            <v>0</v>
          </cell>
          <cell r="E1008">
            <v>0</v>
          </cell>
          <cell r="F1008">
            <v>0</v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</row>
        <row r="1009">
          <cell r="A1009">
            <v>10742</v>
          </cell>
          <cell r="B1009">
            <v>0</v>
          </cell>
          <cell r="C1009">
            <v>0</v>
          </cell>
          <cell r="D1009">
            <v>0</v>
          </cell>
          <cell r="E1009">
            <v>0</v>
          </cell>
          <cell r="F1009">
            <v>0</v>
          </cell>
          <cell r="G1009">
            <v>0</v>
          </cell>
          <cell r="H1009">
            <v>0</v>
          </cell>
          <cell r="I1009">
            <v>0</v>
          </cell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</row>
        <row r="1010">
          <cell r="A1010">
            <v>8052</v>
          </cell>
          <cell r="B1010">
            <v>0</v>
          </cell>
          <cell r="C1010">
            <v>0</v>
          </cell>
          <cell r="D1010">
            <v>0</v>
          </cell>
          <cell r="E1010">
            <v>0</v>
          </cell>
          <cell r="F1010">
            <v>0</v>
          </cell>
          <cell r="G1010">
            <v>0</v>
          </cell>
          <cell r="H1010">
            <v>0</v>
          </cell>
          <cell r="I1010">
            <v>0</v>
          </cell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</row>
        <row r="1011">
          <cell r="A1011">
            <v>8052</v>
          </cell>
          <cell r="B1011">
            <v>0</v>
          </cell>
          <cell r="C1011">
            <v>0</v>
          </cell>
          <cell r="D1011">
            <v>0</v>
          </cell>
          <cell r="E1011">
            <v>0</v>
          </cell>
          <cell r="F1011">
            <v>0</v>
          </cell>
          <cell r="G1011">
            <v>0</v>
          </cell>
          <cell r="H1011">
            <v>0</v>
          </cell>
          <cell r="I1011">
            <v>0</v>
          </cell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</row>
        <row r="1012">
          <cell r="A1012" t="str">
            <v>m1117-0</v>
          </cell>
          <cell r="B1012">
            <v>0</v>
          </cell>
          <cell r="C1012">
            <v>0</v>
          </cell>
          <cell r="D1012">
            <v>0</v>
          </cell>
          <cell r="E1012">
            <v>0</v>
          </cell>
          <cell r="F1012">
            <v>0</v>
          </cell>
          <cell r="G1012">
            <v>0</v>
          </cell>
          <cell r="H1012">
            <v>0</v>
          </cell>
          <cell r="I1012">
            <v>0</v>
          </cell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</row>
        <row r="1013">
          <cell r="A1013" t="str">
            <v>m1117-1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</row>
        <row r="1014">
          <cell r="A1014">
            <v>8054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</row>
        <row r="1015">
          <cell r="A1015">
            <v>8054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</row>
        <row r="1016">
          <cell r="A1016">
            <v>8055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</row>
        <row r="1017">
          <cell r="A1017">
            <v>8055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</row>
        <row r="1018">
          <cell r="A1018">
            <v>146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</row>
        <row r="1019">
          <cell r="A1019">
            <v>146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</row>
        <row r="1020">
          <cell r="A1020">
            <v>156</v>
          </cell>
          <cell r="B1020">
            <v>0</v>
          </cell>
          <cell r="C1020">
            <v>0</v>
          </cell>
          <cell r="D1020">
            <v>0</v>
          </cell>
          <cell r="E1020">
            <v>0</v>
          </cell>
          <cell r="F1020">
            <v>0</v>
          </cell>
          <cell r="G1020">
            <v>0</v>
          </cell>
          <cell r="H1020">
            <v>0</v>
          </cell>
          <cell r="I1020">
            <v>0</v>
          </cell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</row>
        <row r="1021">
          <cell r="A1021">
            <v>156</v>
          </cell>
          <cell r="B1021">
            <v>0</v>
          </cell>
          <cell r="C1021">
            <v>0</v>
          </cell>
          <cell r="D1021">
            <v>0</v>
          </cell>
          <cell r="E1021">
            <v>0</v>
          </cell>
          <cell r="F1021">
            <v>0</v>
          </cell>
          <cell r="G1021">
            <v>0</v>
          </cell>
          <cell r="H1021">
            <v>0</v>
          </cell>
          <cell r="I1021">
            <v>0</v>
          </cell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</row>
        <row r="1022">
          <cell r="A1022">
            <v>3130</v>
          </cell>
          <cell r="B1022">
            <v>0</v>
          </cell>
          <cell r="C1022">
            <v>0</v>
          </cell>
          <cell r="D1022">
            <v>0</v>
          </cell>
          <cell r="E1022">
            <v>0</v>
          </cell>
          <cell r="F1022">
            <v>0</v>
          </cell>
          <cell r="G1022">
            <v>0</v>
          </cell>
          <cell r="H1022">
            <v>0</v>
          </cell>
          <cell r="I1022">
            <v>0</v>
          </cell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</row>
        <row r="1023">
          <cell r="A1023">
            <v>3130</v>
          </cell>
          <cell r="B1023">
            <v>0</v>
          </cell>
          <cell r="C1023">
            <v>0</v>
          </cell>
          <cell r="D1023">
            <v>0</v>
          </cell>
          <cell r="E1023">
            <v>0</v>
          </cell>
          <cell r="F1023">
            <v>0</v>
          </cell>
          <cell r="G1023">
            <v>0</v>
          </cell>
          <cell r="H1023">
            <v>0</v>
          </cell>
          <cell r="I1023">
            <v>0</v>
          </cell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</row>
        <row r="1024">
          <cell r="A1024">
            <v>2189</v>
          </cell>
          <cell r="B1024">
            <v>0</v>
          </cell>
          <cell r="C1024">
            <v>0</v>
          </cell>
          <cell r="D1024">
            <v>0</v>
          </cell>
          <cell r="E1024">
            <v>0</v>
          </cell>
          <cell r="F1024">
            <v>0</v>
          </cell>
          <cell r="G1024">
            <v>0</v>
          </cell>
          <cell r="H1024">
            <v>0</v>
          </cell>
          <cell r="I1024">
            <v>0</v>
          </cell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</row>
        <row r="1025">
          <cell r="A1025">
            <v>2189</v>
          </cell>
          <cell r="B1025">
            <v>0</v>
          </cell>
          <cell r="C1025">
            <v>0</v>
          </cell>
          <cell r="D1025">
            <v>0</v>
          </cell>
          <cell r="E1025">
            <v>0</v>
          </cell>
          <cell r="F1025">
            <v>0</v>
          </cell>
          <cell r="G1025">
            <v>0</v>
          </cell>
          <cell r="H1025">
            <v>0</v>
          </cell>
          <cell r="I1025">
            <v>0</v>
          </cell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</row>
        <row r="1026">
          <cell r="A1026">
            <v>1039</v>
          </cell>
          <cell r="B1026">
            <v>0</v>
          </cell>
          <cell r="C1026">
            <v>0</v>
          </cell>
          <cell r="D1026">
            <v>0</v>
          </cell>
          <cell r="E1026">
            <v>0</v>
          </cell>
          <cell r="F1026">
            <v>0</v>
          </cell>
          <cell r="G1026">
            <v>0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</row>
        <row r="1027">
          <cell r="A1027">
            <v>1039</v>
          </cell>
          <cell r="B1027">
            <v>0</v>
          </cell>
          <cell r="C1027">
            <v>0</v>
          </cell>
          <cell r="D1027">
            <v>0</v>
          </cell>
          <cell r="E1027">
            <v>0</v>
          </cell>
          <cell r="F1027">
            <v>0</v>
          </cell>
          <cell r="G1027">
            <v>0</v>
          </cell>
          <cell r="H1027">
            <v>0</v>
          </cell>
          <cell r="I1027">
            <v>0</v>
          </cell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</row>
        <row r="1028">
          <cell r="A1028">
            <v>2190</v>
          </cell>
          <cell r="B1028">
            <v>0</v>
          </cell>
          <cell r="C1028">
            <v>0</v>
          </cell>
          <cell r="D1028">
            <v>0</v>
          </cell>
          <cell r="E1028">
            <v>0</v>
          </cell>
          <cell r="F1028">
            <v>0</v>
          </cell>
          <cell r="G1028">
            <v>0</v>
          </cell>
          <cell r="H1028">
            <v>0</v>
          </cell>
          <cell r="I1028">
            <v>0</v>
          </cell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</row>
        <row r="1029">
          <cell r="A1029">
            <v>2190</v>
          </cell>
          <cell r="B1029">
            <v>0</v>
          </cell>
          <cell r="C1029">
            <v>0</v>
          </cell>
          <cell r="D1029">
            <v>0</v>
          </cell>
          <cell r="E1029">
            <v>0</v>
          </cell>
          <cell r="F1029">
            <v>0</v>
          </cell>
          <cell r="G1029">
            <v>0</v>
          </cell>
          <cell r="H1029">
            <v>0</v>
          </cell>
          <cell r="I1029">
            <v>0</v>
          </cell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</row>
        <row r="1030">
          <cell r="A1030">
            <v>645</v>
          </cell>
          <cell r="B1030">
            <v>0</v>
          </cell>
          <cell r="C1030">
            <v>0</v>
          </cell>
          <cell r="D1030">
            <v>0</v>
          </cell>
          <cell r="E1030">
            <v>0</v>
          </cell>
          <cell r="F1030">
            <v>0</v>
          </cell>
          <cell r="G1030">
            <v>0</v>
          </cell>
          <cell r="H1030">
            <v>0</v>
          </cell>
          <cell r="I1030">
            <v>0</v>
          </cell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</row>
        <row r="1031">
          <cell r="A1031">
            <v>645</v>
          </cell>
          <cell r="B1031">
            <v>0</v>
          </cell>
          <cell r="C1031">
            <v>0</v>
          </cell>
          <cell r="D1031">
            <v>0</v>
          </cell>
          <cell r="E1031">
            <v>0</v>
          </cell>
          <cell r="F1031">
            <v>0</v>
          </cell>
          <cell r="G1031">
            <v>0</v>
          </cell>
          <cell r="H1031">
            <v>0</v>
          </cell>
          <cell r="I1031">
            <v>0</v>
          </cell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</row>
        <row r="1032">
          <cell r="A1032">
            <v>173</v>
          </cell>
          <cell r="B1032">
            <v>0</v>
          </cell>
          <cell r="C1032">
            <v>0</v>
          </cell>
          <cell r="D1032">
            <v>0</v>
          </cell>
          <cell r="E1032">
            <v>0</v>
          </cell>
          <cell r="F1032">
            <v>0</v>
          </cell>
          <cell r="G1032">
            <v>0</v>
          </cell>
          <cell r="H1032">
            <v>0</v>
          </cell>
          <cell r="I1032">
            <v>0</v>
          </cell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</row>
        <row r="1033">
          <cell r="A1033">
            <v>173</v>
          </cell>
          <cell r="B1033">
            <v>0</v>
          </cell>
          <cell r="C1033">
            <v>0</v>
          </cell>
          <cell r="D1033">
            <v>0</v>
          </cell>
          <cell r="E1033">
            <v>0</v>
          </cell>
          <cell r="F1033">
            <v>0</v>
          </cell>
          <cell r="G1033">
            <v>0</v>
          </cell>
          <cell r="H1033">
            <v>0</v>
          </cell>
          <cell r="I1033">
            <v>0</v>
          </cell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</row>
        <row r="1034">
          <cell r="A1034">
            <v>1604</v>
          </cell>
          <cell r="B1034">
            <v>0</v>
          </cell>
          <cell r="C1034">
            <v>0</v>
          </cell>
          <cell r="D1034">
            <v>0</v>
          </cell>
          <cell r="E1034">
            <v>0</v>
          </cell>
          <cell r="F1034">
            <v>0</v>
          </cell>
          <cell r="G1034">
            <v>0</v>
          </cell>
          <cell r="H1034">
            <v>0</v>
          </cell>
          <cell r="I1034">
            <v>0</v>
          </cell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</row>
        <row r="1035">
          <cell r="A1035">
            <v>1604</v>
          </cell>
          <cell r="B1035">
            <v>0</v>
          </cell>
          <cell r="C1035">
            <v>0</v>
          </cell>
          <cell r="D1035">
            <v>0</v>
          </cell>
          <cell r="E1035">
            <v>0</v>
          </cell>
          <cell r="F1035">
            <v>0</v>
          </cell>
          <cell r="G1035">
            <v>0</v>
          </cell>
          <cell r="H1035">
            <v>0</v>
          </cell>
          <cell r="I1035">
            <v>0</v>
          </cell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</row>
        <row r="1036">
          <cell r="A1036">
            <v>1910</v>
          </cell>
          <cell r="B1036">
            <v>0</v>
          </cell>
          <cell r="C1036">
            <v>0</v>
          </cell>
          <cell r="D1036">
            <v>0</v>
          </cell>
          <cell r="E1036">
            <v>0</v>
          </cell>
          <cell r="F1036">
            <v>0</v>
          </cell>
          <cell r="G1036">
            <v>0</v>
          </cell>
          <cell r="H1036">
            <v>0</v>
          </cell>
          <cell r="I1036">
            <v>0</v>
          </cell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</row>
        <row r="1037">
          <cell r="A1037">
            <v>1910</v>
          </cell>
          <cell r="B1037">
            <v>0</v>
          </cell>
          <cell r="C1037">
            <v>0</v>
          </cell>
          <cell r="D1037">
            <v>0</v>
          </cell>
          <cell r="E1037">
            <v>0</v>
          </cell>
          <cell r="F1037">
            <v>0</v>
          </cell>
          <cell r="G1037">
            <v>0</v>
          </cell>
          <cell r="H1037">
            <v>0</v>
          </cell>
          <cell r="I1037">
            <v>0</v>
          </cell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</row>
        <row r="1038">
          <cell r="A1038">
            <v>1614</v>
          </cell>
          <cell r="B1038">
            <v>0</v>
          </cell>
          <cell r="C1038">
            <v>0</v>
          </cell>
          <cell r="D1038">
            <v>0</v>
          </cell>
          <cell r="E1038">
            <v>0</v>
          </cell>
          <cell r="F1038">
            <v>0</v>
          </cell>
          <cell r="G1038">
            <v>0</v>
          </cell>
          <cell r="H1038">
            <v>0</v>
          </cell>
          <cell r="I1038">
            <v>0</v>
          </cell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</row>
        <row r="1039">
          <cell r="A1039">
            <v>1614</v>
          </cell>
          <cell r="B1039">
            <v>0</v>
          </cell>
          <cell r="C1039">
            <v>0</v>
          </cell>
          <cell r="D1039">
            <v>0</v>
          </cell>
          <cell r="E1039">
            <v>0</v>
          </cell>
          <cell r="F1039">
            <v>0</v>
          </cell>
          <cell r="G1039">
            <v>0</v>
          </cell>
          <cell r="H1039">
            <v>0</v>
          </cell>
          <cell r="I1039">
            <v>0</v>
          </cell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</row>
        <row r="1040">
          <cell r="A1040">
            <v>1120</v>
          </cell>
          <cell r="B1040">
            <v>0</v>
          </cell>
          <cell r="C1040">
            <v>0</v>
          </cell>
          <cell r="D1040">
            <v>0</v>
          </cell>
          <cell r="E1040">
            <v>0</v>
          </cell>
          <cell r="F1040">
            <v>0</v>
          </cell>
          <cell r="G1040">
            <v>0</v>
          </cell>
          <cell r="H1040">
            <v>0</v>
          </cell>
          <cell r="I1040">
            <v>0</v>
          </cell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</row>
        <row r="1041">
          <cell r="A1041">
            <v>1120</v>
          </cell>
          <cell r="B1041">
            <v>0</v>
          </cell>
          <cell r="C1041">
            <v>0</v>
          </cell>
          <cell r="D1041">
            <v>0</v>
          </cell>
          <cell r="E1041">
            <v>0</v>
          </cell>
          <cell r="F1041">
            <v>0</v>
          </cell>
          <cell r="G1041">
            <v>0</v>
          </cell>
          <cell r="H1041">
            <v>0</v>
          </cell>
          <cell r="I1041">
            <v>0</v>
          </cell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</row>
        <row r="1042">
          <cell r="A1042">
            <v>400</v>
          </cell>
          <cell r="B1042">
            <v>0</v>
          </cell>
          <cell r="C1042">
            <v>0</v>
          </cell>
          <cell r="D1042">
            <v>0</v>
          </cell>
          <cell r="E1042">
            <v>0</v>
          </cell>
          <cell r="F1042">
            <v>0</v>
          </cell>
          <cell r="G1042">
            <v>0</v>
          </cell>
          <cell r="H1042">
            <v>0</v>
          </cell>
          <cell r="I1042">
            <v>0</v>
          </cell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</row>
        <row r="1043">
          <cell r="A1043">
            <v>400</v>
          </cell>
          <cell r="B1043">
            <v>0</v>
          </cell>
          <cell r="C1043">
            <v>0</v>
          </cell>
          <cell r="D1043">
            <v>0</v>
          </cell>
          <cell r="E1043">
            <v>0</v>
          </cell>
          <cell r="F1043">
            <v>0</v>
          </cell>
          <cell r="G1043">
            <v>0</v>
          </cell>
          <cell r="H1043">
            <v>0</v>
          </cell>
          <cell r="I1043">
            <v>0</v>
          </cell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</row>
        <row r="1044">
          <cell r="A1044">
            <v>791</v>
          </cell>
          <cell r="B1044">
            <v>0</v>
          </cell>
          <cell r="C1044">
            <v>0</v>
          </cell>
          <cell r="D1044">
            <v>0</v>
          </cell>
          <cell r="E1044">
            <v>0</v>
          </cell>
          <cell r="F1044">
            <v>0</v>
          </cell>
          <cell r="G1044">
            <v>0</v>
          </cell>
          <cell r="H1044">
            <v>0</v>
          </cell>
          <cell r="I1044">
            <v>0</v>
          </cell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</row>
        <row r="1045">
          <cell r="A1045">
            <v>791</v>
          </cell>
          <cell r="B1045">
            <v>0</v>
          </cell>
          <cell r="C1045">
            <v>0</v>
          </cell>
          <cell r="D1045">
            <v>0</v>
          </cell>
          <cell r="E1045">
            <v>0</v>
          </cell>
          <cell r="F1045">
            <v>0</v>
          </cell>
          <cell r="G1045">
            <v>0</v>
          </cell>
          <cell r="H1045">
            <v>0</v>
          </cell>
          <cell r="I1045">
            <v>0</v>
          </cell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</row>
        <row r="1046">
          <cell r="A1046">
            <v>171</v>
          </cell>
          <cell r="B1046">
            <v>0</v>
          </cell>
          <cell r="C1046">
            <v>0</v>
          </cell>
          <cell r="D1046">
            <v>0</v>
          </cell>
          <cell r="E1046">
            <v>0</v>
          </cell>
          <cell r="F1046">
            <v>0</v>
          </cell>
          <cell r="G1046">
            <v>0</v>
          </cell>
          <cell r="H1046">
            <v>0</v>
          </cell>
          <cell r="I1046">
            <v>0</v>
          </cell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</row>
        <row r="1047">
          <cell r="A1047">
            <v>171</v>
          </cell>
          <cell r="B1047">
            <v>0</v>
          </cell>
          <cell r="C1047">
            <v>0</v>
          </cell>
          <cell r="D1047">
            <v>0</v>
          </cell>
          <cell r="E1047">
            <v>0</v>
          </cell>
          <cell r="F1047">
            <v>0</v>
          </cell>
          <cell r="G1047">
            <v>0</v>
          </cell>
          <cell r="H1047">
            <v>0</v>
          </cell>
          <cell r="I1047">
            <v>0</v>
          </cell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</row>
        <row r="1048">
          <cell r="A1048">
            <v>1625</v>
          </cell>
          <cell r="B1048">
            <v>0</v>
          </cell>
          <cell r="C1048">
            <v>0</v>
          </cell>
          <cell r="D1048">
            <v>0</v>
          </cell>
          <cell r="E1048">
            <v>0</v>
          </cell>
          <cell r="F1048">
            <v>0</v>
          </cell>
          <cell r="G1048">
            <v>0</v>
          </cell>
          <cell r="H1048">
            <v>0</v>
          </cell>
          <cell r="I1048">
            <v>0</v>
          </cell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</row>
        <row r="1049">
          <cell r="A1049">
            <v>1625</v>
          </cell>
          <cell r="B1049">
            <v>0</v>
          </cell>
          <cell r="C1049">
            <v>0</v>
          </cell>
          <cell r="D1049">
            <v>0</v>
          </cell>
          <cell r="E1049">
            <v>0</v>
          </cell>
          <cell r="F1049">
            <v>0</v>
          </cell>
          <cell r="G1049">
            <v>0</v>
          </cell>
          <cell r="H1049">
            <v>0</v>
          </cell>
          <cell r="I1049">
            <v>0</v>
          </cell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</row>
        <row r="1050">
          <cell r="A1050">
            <v>577</v>
          </cell>
          <cell r="B1050">
            <v>0</v>
          </cell>
          <cell r="C1050">
            <v>0</v>
          </cell>
          <cell r="D1050">
            <v>0</v>
          </cell>
          <cell r="E1050">
            <v>0</v>
          </cell>
          <cell r="F1050">
            <v>0</v>
          </cell>
          <cell r="G1050">
            <v>0</v>
          </cell>
          <cell r="H1050">
            <v>0</v>
          </cell>
          <cell r="I1050">
            <v>0</v>
          </cell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</row>
        <row r="1051">
          <cell r="A1051">
            <v>577</v>
          </cell>
          <cell r="B1051">
            <v>0</v>
          </cell>
          <cell r="C1051">
            <v>0</v>
          </cell>
          <cell r="D1051">
            <v>0</v>
          </cell>
          <cell r="E1051">
            <v>0</v>
          </cell>
          <cell r="F1051">
            <v>0</v>
          </cell>
          <cell r="G1051">
            <v>0</v>
          </cell>
          <cell r="H1051">
            <v>0</v>
          </cell>
          <cell r="I1051">
            <v>0</v>
          </cell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</row>
        <row r="1052">
          <cell r="A1052">
            <v>848</v>
          </cell>
          <cell r="B1052">
            <v>0</v>
          </cell>
          <cell r="C1052">
            <v>0</v>
          </cell>
          <cell r="D1052">
            <v>0</v>
          </cell>
          <cell r="E1052">
            <v>0</v>
          </cell>
          <cell r="F1052">
            <v>0</v>
          </cell>
          <cell r="G1052">
            <v>0</v>
          </cell>
          <cell r="H1052">
            <v>0</v>
          </cell>
          <cell r="I1052">
            <v>0</v>
          </cell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</row>
        <row r="1053">
          <cell r="A1053">
            <v>848</v>
          </cell>
          <cell r="B1053">
            <v>0</v>
          </cell>
          <cell r="C1053">
            <v>0</v>
          </cell>
          <cell r="D1053">
            <v>0</v>
          </cell>
          <cell r="E1053">
            <v>0</v>
          </cell>
          <cell r="F1053">
            <v>0</v>
          </cell>
          <cell r="G1053">
            <v>0</v>
          </cell>
          <cell r="H1053">
            <v>0</v>
          </cell>
          <cell r="I1053">
            <v>0</v>
          </cell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</row>
        <row r="1054">
          <cell r="A1054">
            <v>519</v>
          </cell>
          <cell r="B1054">
            <v>0</v>
          </cell>
          <cell r="C1054">
            <v>0</v>
          </cell>
          <cell r="D1054">
            <v>0</v>
          </cell>
          <cell r="E1054">
            <v>0</v>
          </cell>
          <cell r="F1054">
            <v>0</v>
          </cell>
          <cell r="G1054">
            <v>0</v>
          </cell>
          <cell r="H1054">
            <v>0</v>
          </cell>
          <cell r="I1054">
            <v>0</v>
          </cell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</row>
        <row r="1055">
          <cell r="A1055">
            <v>519</v>
          </cell>
          <cell r="B1055">
            <v>0</v>
          </cell>
          <cell r="C1055">
            <v>0</v>
          </cell>
          <cell r="D1055">
            <v>0</v>
          </cell>
          <cell r="E1055">
            <v>0</v>
          </cell>
          <cell r="F1055">
            <v>0</v>
          </cell>
          <cell r="G1055">
            <v>0</v>
          </cell>
          <cell r="H1055">
            <v>0</v>
          </cell>
          <cell r="I1055">
            <v>0</v>
          </cell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</row>
        <row r="1056">
          <cell r="A1056">
            <v>2246</v>
          </cell>
          <cell r="B1056">
            <v>0</v>
          </cell>
          <cell r="C1056">
            <v>0</v>
          </cell>
          <cell r="D1056">
            <v>0</v>
          </cell>
          <cell r="E1056">
            <v>0</v>
          </cell>
          <cell r="F1056">
            <v>0</v>
          </cell>
          <cell r="G1056">
            <v>0</v>
          </cell>
          <cell r="H1056">
            <v>0</v>
          </cell>
          <cell r="I1056">
            <v>0</v>
          </cell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</row>
        <row r="1057">
          <cell r="A1057">
            <v>2246</v>
          </cell>
          <cell r="B1057">
            <v>0</v>
          </cell>
          <cell r="C1057">
            <v>0</v>
          </cell>
          <cell r="D1057">
            <v>0</v>
          </cell>
          <cell r="E1057">
            <v>0</v>
          </cell>
          <cell r="F1057">
            <v>0</v>
          </cell>
          <cell r="G1057">
            <v>0</v>
          </cell>
          <cell r="H1057">
            <v>0</v>
          </cell>
          <cell r="I1057">
            <v>0</v>
          </cell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</row>
        <row r="1058">
          <cell r="A1058">
            <v>906</v>
          </cell>
          <cell r="B1058">
            <v>0</v>
          </cell>
          <cell r="C1058">
            <v>0</v>
          </cell>
          <cell r="D1058">
            <v>0</v>
          </cell>
          <cell r="E1058">
            <v>0</v>
          </cell>
          <cell r="F1058">
            <v>0</v>
          </cell>
          <cell r="G1058">
            <v>0</v>
          </cell>
          <cell r="H1058">
            <v>0</v>
          </cell>
          <cell r="I1058">
            <v>0</v>
          </cell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</row>
        <row r="1059">
          <cell r="A1059">
            <v>906</v>
          </cell>
          <cell r="B1059">
            <v>0</v>
          </cell>
          <cell r="C1059">
            <v>0</v>
          </cell>
          <cell r="D1059">
            <v>0</v>
          </cell>
          <cell r="E1059">
            <v>0</v>
          </cell>
          <cell r="F1059">
            <v>0</v>
          </cell>
          <cell r="G1059">
            <v>0</v>
          </cell>
          <cell r="H1059">
            <v>0</v>
          </cell>
          <cell r="I1059">
            <v>0</v>
          </cell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</row>
        <row r="1060">
          <cell r="A1060">
            <v>793</v>
          </cell>
          <cell r="B1060">
            <v>0</v>
          </cell>
          <cell r="C1060">
            <v>0</v>
          </cell>
          <cell r="D1060">
            <v>0</v>
          </cell>
          <cell r="E1060">
            <v>0</v>
          </cell>
          <cell r="F1060">
            <v>0</v>
          </cell>
          <cell r="G1060">
            <v>0</v>
          </cell>
          <cell r="H1060">
            <v>0</v>
          </cell>
          <cell r="I1060">
            <v>0</v>
          </cell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</row>
        <row r="1061">
          <cell r="A1061">
            <v>793</v>
          </cell>
          <cell r="B1061">
            <v>0</v>
          </cell>
          <cell r="C1061">
            <v>0</v>
          </cell>
          <cell r="D1061">
            <v>0</v>
          </cell>
          <cell r="E1061">
            <v>0</v>
          </cell>
          <cell r="F1061">
            <v>0</v>
          </cell>
          <cell r="G1061">
            <v>0</v>
          </cell>
          <cell r="H1061">
            <v>0</v>
          </cell>
          <cell r="I1061">
            <v>0</v>
          </cell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</row>
        <row r="1062">
          <cell r="A1062">
            <v>2130</v>
          </cell>
          <cell r="B1062">
            <v>0</v>
          </cell>
          <cell r="C1062">
            <v>0</v>
          </cell>
          <cell r="D1062">
            <v>0</v>
          </cell>
          <cell r="E1062">
            <v>0</v>
          </cell>
          <cell r="F1062">
            <v>0</v>
          </cell>
          <cell r="G1062">
            <v>0</v>
          </cell>
          <cell r="H1062">
            <v>0</v>
          </cell>
          <cell r="I1062">
            <v>0</v>
          </cell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</row>
        <row r="1063">
          <cell r="A1063">
            <v>2130</v>
          </cell>
          <cell r="B1063">
            <v>0</v>
          </cell>
          <cell r="C1063">
            <v>0</v>
          </cell>
          <cell r="D1063">
            <v>0</v>
          </cell>
          <cell r="E1063">
            <v>0</v>
          </cell>
          <cell r="F1063">
            <v>0</v>
          </cell>
          <cell r="G1063">
            <v>0</v>
          </cell>
          <cell r="H1063">
            <v>0</v>
          </cell>
          <cell r="I1063">
            <v>0</v>
          </cell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</row>
        <row r="1064">
          <cell r="A1064">
            <v>360</v>
          </cell>
          <cell r="B1064">
            <v>0</v>
          </cell>
          <cell r="C1064">
            <v>0</v>
          </cell>
          <cell r="D1064">
            <v>0</v>
          </cell>
          <cell r="E1064">
            <v>0</v>
          </cell>
          <cell r="F1064">
            <v>0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</row>
        <row r="1065">
          <cell r="A1065">
            <v>360</v>
          </cell>
          <cell r="B1065">
            <v>0</v>
          </cell>
          <cell r="C1065">
            <v>0</v>
          </cell>
          <cell r="D1065">
            <v>0</v>
          </cell>
          <cell r="E1065">
            <v>0</v>
          </cell>
          <cell r="F1065">
            <v>0</v>
          </cell>
          <cell r="G1065">
            <v>0</v>
          </cell>
          <cell r="H1065">
            <v>0</v>
          </cell>
          <cell r="I1065">
            <v>0</v>
          </cell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</row>
        <row r="1066">
          <cell r="A1066">
            <v>1615</v>
          </cell>
          <cell r="B1066">
            <v>0</v>
          </cell>
          <cell r="C1066">
            <v>0</v>
          </cell>
          <cell r="D1066">
            <v>0</v>
          </cell>
          <cell r="E1066">
            <v>0</v>
          </cell>
          <cell r="F1066">
            <v>0</v>
          </cell>
          <cell r="G1066">
            <v>0</v>
          </cell>
          <cell r="H1066">
            <v>0</v>
          </cell>
          <cell r="I1066">
            <v>0</v>
          </cell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</row>
        <row r="1067">
          <cell r="A1067">
            <v>1615</v>
          </cell>
          <cell r="B1067">
            <v>0</v>
          </cell>
          <cell r="C1067">
            <v>0</v>
          </cell>
          <cell r="D1067">
            <v>0</v>
          </cell>
          <cell r="E1067">
            <v>0</v>
          </cell>
          <cell r="F1067">
            <v>0</v>
          </cell>
          <cell r="G1067">
            <v>0</v>
          </cell>
          <cell r="H1067">
            <v>0</v>
          </cell>
          <cell r="I1067">
            <v>0</v>
          </cell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</row>
        <row r="1068">
          <cell r="A1068">
            <v>147</v>
          </cell>
          <cell r="B1068">
            <v>0</v>
          </cell>
          <cell r="C1068">
            <v>0</v>
          </cell>
          <cell r="D1068">
            <v>0</v>
          </cell>
          <cell r="E1068">
            <v>0</v>
          </cell>
          <cell r="F1068">
            <v>0</v>
          </cell>
          <cell r="G1068">
            <v>0</v>
          </cell>
          <cell r="H1068">
            <v>0</v>
          </cell>
          <cell r="I1068">
            <v>0</v>
          </cell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</row>
        <row r="1069">
          <cell r="A1069">
            <v>147</v>
          </cell>
          <cell r="B1069">
            <v>0</v>
          </cell>
          <cell r="C1069">
            <v>0</v>
          </cell>
          <cell r="D1069">
            <v>0</v>
          </cell>
          <cell r="E1069">
            <v>0</v>
          </cell>
          <cell r="F1069">
            <v>0</v>
          </cell>
          <cell r="G1069">
            <v>0</v>
          </cell>
          <cell r="H1069">
            <v>0</v>
          </cell>
          <cell r="I1069">
            <v>0</v>
          </cell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</row>
        <row r="1070">
          <cell r="A1070">
            <v>2188</v>
          </cell>
          <cell r="B1070">
            <v>0</v>
          </cell>
          <cell r="C1070">
            <v>0</v>
          </cell>
          <cell r="D1070">
            <v>0</v>
          </cell>
          <cell r="E1070">
            <v>0</v>
          </cell>
          <cell r="F1070">
            <v>0</v>
          </cell>
          <cell r="G1070">
            <v>0</v>
          </cell>
          <cell r="H1070">
            <v>0</v>
          </cell>
          <cell r="I1070">
            <v>0</v>
          </cell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</row>
        <row r="1071">
          <cell r="A1071">
            <v>2188</v>
          </cell>
          <cell r="B1071">
            <v>0</v>
          </cell>
          <cell r="C1071">
            <v>0</v>
          </cell>
          <cell r="D1071">
            <v>0</v>
          </cell>
          <cell r="E1071">
            <v>0</v>
          </cell>
          <cell r="F1071">
            <v>0</v>
          </cell>
          <cell r="G1071">
            <v>0</v>
          </cell>
          <cell r="H1071">
            <v>0</v>
          </cell>
          <cell r="I1071">
            <v>0</v>
          </cell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</row>
        <row r="1072">
          <cell r="A1072">
            <v>1930</v>
          </cell>
          <cell r="B1072">
            <v>0</v>
          </cell>
          <cell r="C1072">
            <v>0</v>
          </cell>
          <cell r="D1072">
            <v>0</v>
          </cell>
          <cell r="E1072">
            <v>0</v>
          </cell>
          <cell r="F1072">
            <v>0</v>
          </cell>
          <cell r="G1072">
            <v>0</v>
          </cell>
          <cell r="H1072">
            <v>0</v>
          </cell>
          <cell r="I1072">
            <v>0</v>
          </cell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</row>
        <row r="1073">
          <cell r="A1073">
            <v>1930</v>
          </cell>
          <cell r="B1073">
            <v>0</v>
          </cell>
          <cell r="C1073">
            <v>0</v>
          </cell>
          <cell r="D1073">
            <v>0</v>
          </cell>
          <cell r="E1073">
            <v>0</v>
          </cell>
          <cell r="F1073">
            <v>0</v>
          </cell>
          <cell r="G1073">
            <v>0</v>
          </cell>
          <cell r="H1073">
            <v>0</v>
          </cell>
          <cell r="I1073">
            <v>0</v>
          </cell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</row>
        <row r="1074">
          <cell r="A1074">
            <v>1450</v>
          </cell>
          <cell r="B1074">
            <v>0</v>
          </cell>
          <cell r="C1074">
            <v>0</v>
          </cell>
          <cell r="D1074">
            <v>0</v>
          </cell>
          <cell r="E1074">
            <v>0</v>
          </cell>
          <cell r="F1074">
            <v>0</v>
          </cell>
          <cell r="G1074">
            <v>0</v>
          </cell>
          <cell r="H1074">
            <v>0</v>
          </cell>
          <cell r="I1074">
            <v>0</v>
          </cell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</row>
        <row r="1075">
          <cell r="A1075">
            <v>1450</v>
          </cell>
          <cell r="B1075">
            <v>0</v>
          </cell>
          <cell r="C1075">
            <v>0</v>
          </cell>
          <cell r="D1075">
            <v>0</v>
          </cell>
          <cell r="E1075">
            <v>0</v>
          </cell>
          <cell r="F1075">
            <v>0</v>
          </cell>
          <cell r="G1075">
            <v>0</v>
          </cell>
          <cell r="H1075">
            <v>0</v>
          </cell>
          <cell r="I1075">
            <v>0</v>
          </cell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</row>
        <row r="1076">
          <cell r="A1076">
            <v>79</v>
          </cell>
          <cell r="B1076">
            <v>0</v>
          </cell>
          <cell r="C1076">
            <v>0</v>
          </cell>
          <cell r="D1076">
            <v>0</v>
          </cell>
          <cell r="E1076">
            <v>0</v>
          </cell>
          <cell r="F1076">
            <v>0</v>
          </cell>
          <cell r="G1076">
            <v>0</v>
          </cell>
          <cell r="H1076">
            <v>0</v>
          </cell>
          <cell r="I1076">
            <v>0</v>
          </cell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</row>
        <row r="1077">
          <cell r="A1077">
            <v>79</v>
          </cell>
          <cell r="B1077">
            <v>0</v>
          </cell>
          <cell r="C1077">
            <v>0</v>
          </cell>
          <cell r="D1077">
            <v>0</v>
          </cell>
          <cell r="E1077">
            <v>0</v>
          </cell>
          <cell r="F1077">
            <v>0</v>
          </cell>
          <cell r="G1077">
            <v>0</v>
          </cell>
          <cell r="H1077">
            <v>0</v>
          </cell>
          <cell r="I1077">
            <v>0</v>
          </cell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</row>
        <row r="1078">
          <cell r="A1078">
            <v>145</v>
          </cell>
          <cell r="B1078">
            <v>0</v>
          </cell>
          <cell r="C1078">
            <v>0</v>
          </cell>
          <cell r="D1078">
            <v>0</v>
          </cell>
          <cell r="E1078">
            <v>0</v>
          </cell>
          <cell r="F1078">
            <v>0</v>
          </cell>
          <cell r="G1078">
            <v>0</v>
          </cell>
          <cell r="H1078">
            <v>0</v>
          </cell>
          <cell r="I1078">
            <v>0</v>
          </cell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</row>
        <row r="1079">
          <cell r="A1079">
            <v>145</v>
          </cell>
          <cell r="B1079">
            <v>0</v>
          </cell>
          <cell r="C1079">
            <v>0</v>
          </cell>
          <cell r="D1079">
            <v>0</v>
          </cell>
          <cell r="E1079">
            <v>0</v>
          </cell>
          <cell r="F1079">
            <v>0</v>
          </cell>
          <cell r="G1079">
            <v>0</v>
          </cell>
          <cell r="H1079">
            <v>0</v>
          </cell>
          <cell r="I1079">
            <v>0</v>
          </cell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</row>
        <row r="1080">
          <cell r="A1080">
            <v>290</v>
          </cell>
          <cell r="B1080">
            <v>0</v>
          </cell>
          <cell r="C1080">
            <v>0</v>
          </cell>
          <cell r="D1080">
            <v>0</v>
          </cell>
          <cell r="E1080">
            <v>0</v>
          </cell>
          <cell r="F1080">
            <v>0</v>
          </cell>
          <cell r="G1080">
            <v>0</v>
          </cell>
          <cell r="H1080">
            <v>0</v>
          </cell>
          <cell r="I1080">
            <v>0</v>
          </cell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</row>
        <row r="1081">
          <cell r="A1081">
            <v>290</v>
          </cell>
          <cell r="B1081">
            <v>0</v>
          </cell>
          <cell r="C1081">
            <v>0</v>
          </cell>
          <cell r="D1081">
            <v>0</v>
          </cell>
          <cell r="E1081">
            <v>0</v>
          </cell>
          <cell r="F1081">
            <v>0</v>
          </cell>
          <cell r="G1081">
            <v>0</v>
          </cell>
          <cell r="H1081">
            <v>0</v>
          </cell>
          <cell r="I1081">
            <v>0</v>
          </cell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</row>
        <row r="1082">
          <cell r="A1082">
            <v>312</v>
          </cell>
          <cell r="B1082">
            <v>0</v>
          </cell>
          <cell r="C1082">
            <v>0</v>
          </cell>
          <cell r="D1082">
            <v>0</v>
          </cell>
          <cell r="E1082">
            <v>0</v>
          </cell>
          <cell r="F1082">
            <v>0</v>
          </cell>
          <cell r="G1082">
            <v>0</v>
          </cell>
          <cell r="H1082">
            <v>0</v>
          </cell>
          <cell r="I1082">
            <v>0</v>
          </cell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</row>
        <row r="1083">
          <cell r="A1083">
            <v>312</v>
          </cell>
          <cell r="B1083">
            <v>0</v>
          </cell>
          <cell r="C1083">
            <v>0</v>
          </cell>
          <cell r="D1083">
            <v>0</v>
          </cell>
          <cell r="E1083">
            <v>0</v>
          </cell>
          <cell r="F1083">
            <v>0</v>
          </cell>
          <cell r="G1083">
            <v>0</v>
          </cell>
          <cell r="H1083">
            <v>0</v>
          </cell>
          <cell r="I1083">
            <v>0</v>
          </cell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</row>
        <row r="1084">
          <cell r="A1084">
            <v>345</v>
          </cell>
          <cell r="B1084">
            <v>0</v>
          </cell>
          <cell r="C1084">
            <v>0</v>
          </cell>
          <cell r="D1084">
            <v>0</v>
          </cell>
          <cell r="E1084">
            <v>0</v>
          </cell>
          <cell r="F1084">
            <v>0</v>
          </cell>
          <cell r="G1084">
            <v>0</v>
          </cell>
          <cell r="H1084">
            <v>0</v>
          </cell>
          <cell r="I1084">
            <v>0</v>
          </cell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</row>
        <row r="1085">
          <cell r="A1085">
            <v>345</v>
          </cell>
          <cell r="B1085">
            <v>0</v>
          </cell>
          <cell r="C1085">
            <v>0</v>
          </cell>
          <cell r="D1085">
            <v>0</v>
          </cell>
          <cell r="E1085">
            <v>0</v>
          </cell>
          <cell r="F1085">
            <v>0</v>
          </cell>
          <cell r="G1085">
            <v>0</v>
          </cell>
          <cell r="H1085">
            <v>0</v>
          </cell>
          <cell r="I1085">
            <v>0</v>
          </cell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</row>
        <row r="1086">
          <cell r="A1086">
            <v>405</v>
          </cell>
          <cell r="B1086">
            <v>0</v>
          </cell>
          <cell r="C1086">
            <v>0</v>
          </cell>
          <cell r="D1086">
            <v>0</v>
          </cell>
          <cell r="E1086">
            <v>0</v>
          </cell>
          <cell r="F1086">
            <v>0</v>
          </cell>
          <cell r="G1086">
            <v>0</v>
          </cell>
          <cell r="H1086">
            <v>0</v>
          </cell>
          <cell r="I1086">
            <v>0</v>
          </cell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</row>
        <row r="1087">
          <cell r="A1087">
            <v>405</v>
          </cell>
          <cell r="B1087">
            <v>0</v>
          </cell>
          <cell r="C1087">
            <v>0</v>
          </cell>
          <cell r="D1087">
            <v>0</v>
          </cell>
          <cell r="E1087">
            <v>0</v>
          </cell>
          <cell r="F1087">
            <v>0</v>
          </cell>
          <cell r="G1087">
            <v>0</v>
          </cell>
          <cell r="H1087">
            <v>0</v>
          </cell>
          <cell r="I1087">
            <v>0</v>
          </cell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</row>
        <row r="1088">
          <cell r="A1088">
            <v>470</v>
          </cell>
          <cell r="B1088">
            <v>0</v>
          </cell>
          <cell r="C1088">
            <v>0</v>
          </cell>
          <cell r="D1088">
            <v>0</v>
          </cell>
          <cell r="E1088">
            <v>0</v>
          </cell>
          <cell r="F1088">
            <v>0</v>
          </cell>
          <cell r="G1088">
            <v>0</v>
          </cell>
          <cell r="H1088">
            <v>0</v>
          </cell>
          <cell r="I1088">
            <v>0</v>
          </cell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</row>
        <row r="1089">
          <cell r="A1089">
            <v>470</v>
          </cell>
          <cell r="B1089">
            <v>0</v>
          </cell>
          <cell r="C1089">
            <v>0</v>
          </cell>
          <cell r="D1089">
            <v>0</v>
          </cell>
          <cell r="E1089">
            <v>0</v>
          </cell>
          <cell r="F1089">
            <v>0</v>
          </cell>
          <cell r="G1089">
            <v>0</v>
          </cell>
          <cell r="H1089">
            <v>0</v>
          </cell>
          <cell r="I1089">
            <v>0</v>
          </cell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</row>
        <row r="1090">
          <cell r="A1090">
            <v>471</v>
          </cell>
          <cell r="B1090">
            <v>0</v>
          </cell>
          <cell r="C1090">
            <v>0</v>
          </cell>
          <cell r="D1090">
            <v>0</v>
          </cell>
          <cell r="E1090">
            <v>0</v>
          </cell>
          <cell r="F1090">
            <v>0</v>
          </cell>
          <cell r="G1090">
            <v>0</v>
          </cell>
          <cell r="H1090">
            <v>0</v>
          </cell>
          <cell r="I1090">
            <v>0</v>
          </cell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</row>
        <row r="1091">
          <cell r="A1091">
            <v>471</v>
          </cell>
          <cell r="B1091">
            <v>0</v>
          </cell>
          <cell r="C1091">
            <v>0</v>
          </cell>
          <cell r="D1091">
            <v>0</v>
          </cell>
          <cell r="E1091">
            <v>0</v>
          </cell>
          <cell r="F1091">
            <v>0</v>
          </cell>
          <cell r="G1091">
            <v>0</v>
          </cell>
          <cell r="H1091">
            <v>0</v>
          </cell>
          <cell r="I1091">
            <v>0</v>
          </cell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</row>
        <row r="1092">
          <cell r="A1092">
            <v>533</v>
          </cell>
          <cell r="B1092">
            <v>0</v>
          </cell>
          <cell r="C1092">
            <v>0</v>
          </cell>
          <cell r="D1092">
            <v>0</v>
          </cell>
          <cell r="E1092">
            <v>0</v>
          </cell>
          <cell r="F1092">
            <v>0</v>
          </cell>
          <cell r="G1092">
            <v>0</v>
          </cell>
          <cell r="H1092">
            <v>0</v>
          </cell>
          <cell r="I1092">
            <v>0</v>
          </cell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</row>
        <row r="1093">
          <cell r="A1093">
            <v>533</v>
          </cell>
          <cell r="B1093">
            <v>0</v>
          </cell>
          <cell r="C1093">
            <v>0</v>
          </cell>
          <cell r="D1093">
            <v>0</v>
          </cell>
          <cell r="E1093">
            <v>0</v>
          </cell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</row>
        <row r="1094">
          <cell r="A1094">
            <v>702</v>
          </cell>
          <cell r="B1094">
            <v>0</v>
          </cell>
          <cell r="C1094">
            <v>0</v>
          </cell>
          <cell r="D1094">
            <v>0</v>
          </cell>
          <cell r="E1094">
            <v>0</v>
          </cell>
          <cell r="F1094">
            <v>0</v>
          </cell>
          <cell r="G1094">
            <v>0</v>
          </cell>
          <cell r="H1094">
            <v>0</v>
          </cell>
          <cell r="I1094">
            <v>0</v>
          </cell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</row>
        <row r="1095">
          <cell r="A1095">
            <v>702</v>
          </cell>
          <cell r="B1095">
            <v>0</v>
          </cell>
          <cell r="C1095">
            <v>0</v>
          </cell>
          <cell r="D1095">
            <v>0</v>
          </cell>
          <cell r="E1095">
            <v>0</v>
          </cell>
          <cell r="F1095">
            <v>0</v>
          </cell>
          <cell r="G1095">
            <v>0</v>
          </cell>
          <cell r="H1095">
            <v>0</v>
          </cell>
          <cell r="I1095">
            <v>0</v>
          </cell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</row>
        <row r="1096">
          <cell r="A1096">
            <v>840</v>
          </cell>
          <cell r="B1096">
            <v>0</v>
          </cell>
          <cell r="C1096">
            <v>0</v>
          </cell>
          <cell r="D1096">
            <v>0</v>
          </cell>
          <cell r="E1096">
            <v>0</v>
          </cell>
          <cell r="F1096">
            <v>0</v>
          </cell>
          <cell r="G1096">
            <v>0</v>
          </cell>
          <cell r="H1096">
            <v>0</v>
          </cell>
          <cell r="I1096">
            <v>0</v>
          </cell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</row>
        <row r="1097">
          <cell r="A1097">
            <v>840</v>
          </cell>
          <cell r="B1097">
            <v>0</v>
          </cell>
          <cell r="C1097">
            <v>0</v>
          </cell>
          <cell r="D1097">
            <v>0</v>
          </cell>
          <cell r="E1097">
            <v>0</v>
          </cell>
          <cell r="F1097">
            <v>0</v>
          </cell>
          <cell r="G1097">
            <v>0</v>
          </cell>
          <cell r="H1097">
            <v>0</v>
          </cell>
          <cell r="I1097">
            <v>0</v>
          </cell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</row>
        <row r="1098">
          <cell r="A1098">
            <v>1011</v>
          </cell>
          <cell r="B1098">
            <v>0</v>
          </cell>
          <cell r="C1098">
            <v>0</v>
          </cell>
          <cell r="D1098">
            <v>0</v>
          </cell>
          <cell r="E1098">
            <v>0</v>
          </cell>
          <cell r="F1098">
            <v>0</v>
          </cell>
          <cell r="G1098">
            <v>0</v>
          </cell>
          <cell r="H1098">
            <v>0</v>
          </cell>
          <cell r="I1098">
            <v>0</v>
          </cell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</row>
        <row r="1099">
          <cell r="A1099">
            <v>1011</v>
          </cell>
          <cell r="B1099">
            <v>0</v>
          </cell>
          <cell r="C1099">
            <v>0</v>
          </cell>
          <cell r="D1099">
            <v>0</v>
          </cell>
          <cell r="E1099">
            <v>0</v>
          </cell>
          <cell r="F1099">
            <v>0</v>
          </cell>
          <cell r="G1099">
            <v>0</v>
          </cell>
          <cell r="H1099">
            <v>0</v>
          </cell>
          <cell r="I1099">
            <v>0</v>
          </cell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</row>
        <row r="1100">
          <cell r="A1100">
            <v>1304</v>
          </cell>
          <cell r="B1100">
            <v>0</v>
          </cell>
          <cell r="C1100">
            <v>0</v>
          </cell>
          <cell r="D1100">
            <v>0</v>
          </cell>
          <cell r="E1100">
            <v>0</v>
          </cell>
          <cell r="F1100">
            <v>0</v>
          </cell>
          <cell r="G1100">
            <v>0</v>
          </cell>
          <cell r="H1100">
            <v>0</v>
          </cell>
          <cell r="I1100">
            <v>0</v>
          </cell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</row>
        <row r="1101">
          <cell r="A1101">
            <v>1304</v>
          </cell>
          <cell r="B1101">
            <v>0</v>
          </cell>
          <cell r="C1101">
            <v>0</v>
          </cell>
          <cell r="D1101">
            <v>0</v>
          </cell>
          <cell r="E1101">
            <v>0</v>
          </cell>
          <cell r="F1101">
            <v>0</v>
          </cell>
          <cell r="G1101">
            <v>0</v>
          </cell>
          <cell r="H1101">
            <v>0</v>
          </cell>
          <cell r="I1101">
            <v>0</v>
          </cell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</row>
        <row r="1102">
          <cell r="A1102">
            <v>1306</v>
          </cell>
          <cell r="B1102">
            <v>0</v>
          </cell>
          <cell r="C1102">
            <v>0</v>
          </cell>
          <cell r="D1102">
            <v>0</v>
          </cell>
          <cell r="E1102">
            <v>0</v>
          </cell>
          <cell r="F1102">
            <v>0</v>
          </cell>
          <cell r="G1102">
            <v>0</v>
          </cell>
          <cell r="H1102">
            <v>0</v>
          </cell>
          <cell r="I1102">
            <v>0</v>
          </cell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</row>
        <row r="1103">
          <cell r="A1103">
            <v>1306</v>
          </cell>
          <cell r="B1103">
            <v>0</v>
          </cell>
          <cell r="C1103">
            <v>0</v>
          </cell>
          <cell r="D1103">
            <v>0</v>
          </cell>
          <cell r="E1103">
            <v>0</v>
          </cell>
          <cell r="F1103">
            <v>0</v>
          </cell>
          <cell r="G1103">
            <v>0</v>
          </cell>
          <cell r="H1103">
            <v>0</v>
          </cell>
          <cell r="I1103">
            <v>0</v>
          </cell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</row>
        <row r="1104">
          <cell r="A1104">
            <v>1425</v>
          </cell>
          <cell r="B1104">
            <v>0</v>
          </cell>
          <cell r="C1104">
            <v>0</v>
          </cell>
          <cell r="D1104">
            <v>0</v>
          </cell>
          <cell r="E1104">
            <v>0</v>
          </cell>
          <cell r="F1104">
            <v>0</v>
          </cell>
          <cell r="G1104">
            <v>0</v>
          </cell>
          <cell r="H1104">
            <v>0</v>
          </cell>
          <cell r="I1104">
            <v>0</v>
          </cell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</row>
        <row r="1105">
          <cell r="A1105">
            <v>1425</v>
          </cell>
          <cell r="B1105">
            <v>0</v>
          </cell>
          <cell r="C1105">
            <v>0</v>
          </cell>
          <cell r="D1105">
            <v>0</v>
          </cell>
          <cell r="E1105">
            <v>0</v>
          </cell>
          <cell r="F1105">
            <v>0</v>
          </cell>
          <cell r="G1105">
            <v>0</v>
          </cell>
          <cell r="H1105">
            <v>0</v>
          </cell>
          <cell r="I1105">
            <v>0</v>
          </cell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</row>
        <row r="1106">
          <cell r="A1106">
            <v>1458</v>
          </cell>
          <cell r="B1106">
            <v>0</v>
          </cell>
          <cell r="C1106">
            <v>0</v>
          </cell>
          <cell r="D1106">
            <v>0</v>
          </cell>
          <cell r="E1106">
            <v>0</v>
          </cell>
          <cell r="F1106">
            <v>0</v>
          </cell>
          <cell r="G1106">
            <v>0</v>
          </cell>
          <cell r="H1106">
            <v>0</v>
          </cell>
          <cell r="I1106">
            <v>0</v>
          </cell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</row>
        <row r="1107">
          <cell r="A1107">
            <v>1458</v>
          </cell>
          <cell r="B1107">
            <v>0</v>
          </cell>
          <cell r="C1107">
            <v>0</v>
          </cell>
          <cell r="D1107">
            <v>0</v>
          </cell>
          <cell r="E1107">
            <v>0</v>
          </cell>
          <cell r="F1107">
            <v>0</v>
          </cell>
          <cell r="G1107">
            <v>0</v>
          </cell>
          <cell r="H1107">
            <v>0</v>
          </cell>
          <cell r="I1107">
            <v>0</v>
          </cell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</row>
        <row r="1108">
          <cell r="A1108">
            <v>1571</v>
          </cell>
          <cell r="B1108">
            <v>0</v>
          </cell>
          <cell r="C1108">
            <v>0</v>
          </cell>
          <cell r="D1108">
            <v>0</v>
          </cell>
          <cell r="E1108">
            <v>0</v>
          </cell>
          <cell r="F1108">
            <v>0</v>
          </cell>
          <cell r="G1108">
            <v>0</v>
          </cell>
          <cell r="H1108">
            <v>0</v>
          </cell>
          <cell r="I1108">
            <v>0</v>
          </cell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</row>
        <row r="1109">
          <cell r="A1109">
            <v>1571</v>
          </cell>
          <cell r="B1109">
            <v>0</v>
          </cell>
          <cell r="C1109">
            <v>0</v>
          </cell>
          <cell r="D1109">
            <v>0</v>
          </cell>
          <cell r="E1109">
            <v>0</v>
          </cell>
          <cell r="F1109">
            <v>0</v>
          </cell>
          <cell r="G1109">
            <v>0</v>
          </cell>
          <cell r="H1109">
            <v>0</v>
          </cell>
          <cell r="I1109">
            <v>0</v>
          </cell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</row>
        <row r="1110">
          <cell r="A1110">
            <v>1572</v>
          </cell>
          <cell r="B1110">
            <v>0</v>
          </cell>
          <cell r="C1110">
            <v>0</v>
          </cell>
          <cell r="D1110">
            <v>0</v>
          </cell>
          <cell r="E1110">
            <v>0</v>
          </cell>
          <cell r="F1110">
            <v>0</v>
          </cell>
          <cell r="G1110">
            <v>0</v>
          </cell>
          <cell r="H1110">
            <v>0</v>
          </cell>
          <cell r="I1110">
            <v>0</v>
          </cell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</row>
        <row r="1111">
          <cell r="A1111">
            <v>1572</v>
          </cell>
          <cell r="B1111">
            <v>0</v>
          </cell>
          <cell r="C1111">
            <v>0</v>
          </cell>
          <cell r="D1111">
            <v>0</v>
          </cell>
          <cell r="E1111">
            <v>0</v>
          </cell>
          <cell r="F1111">
            <v>0</v>
          </cell>
          <cell r="G1111">
            <v>0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</row>
        <row r="1112">
          <cell r="A1112">
            <v>1576</v>
          </cell>
          <cell r="B1112">
            <v>0</v>
          </cell>
          <cell r="C1112">
            <v>0</v>
          </cell>
          <cell r="D1112">
            <v>0</v>
          </cell>
          <cell r="E1112">
            <v>0</v>
          </cell>
          <cell r="F1112">
            <v>0</v>
          </cell>
          <cell r="G1112">
            <v>0</v>
          </cell>
          <cell r="H1112">
            <v>0</v>
          </cell>
          <cell r="I1112">
            <v>0</v>
          </cell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</row>
        <row r="1113">
          <cell r="A1113">
            <v>1576</v>
          </cell>
          <cell r="B1113">
            <v>0</v>
          </cell>
          <cell r="C1113">
            <v>0</v>
          </cell>
          <cell r="D1113">
            <v>0</v>
          </cell>
          <cell r="E1113">
            <v>0</v>
          </cell>
          <cell r="F1113">
            <v>0</v>
          </cell>
          <cell r="G1113">
            <v>0</v>
          </cell>
          <cell r="H1113">
            <v>0</v>
          </cell>
          <cell r="I1113">
            <v>0</v>
          </cell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</row>
        <row r="1114">
          <cell r="A1114">
            <v>1594</v>
          </cell>
          <cell r="B1114">
            <v>0</v>
          </cell>
          <cell r="C1114">
            <v>0</v>
          </cell>
          <cell r="D1114">
            <v>0</v>
          </cell>
          <cell r="E1114">
            <v>0</v>
          </cell>
          <cell r="F1114">
            <v>0</v>
          </cell>
          <cell r="G1114">
            <v>0</v>
          </cell>
          <cell r="H1114">
            <v>0</v>
          </cell>
          <cell r="I1114">
            <v>0</v>
          </cell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</row>
        <row r="1115">
          <cell r="A1115">
            <v>1594</v>
          </cell>
          <cell r="B1115">
            <v>0</v>
          </cell>
          <cell r="C1115">
            <v>0</v>
          </cell>
          <cell r="D1115">
            <v>0</v>
          </cell>
          <cell r="E1115">
            <v>0</v>
          </cell>
          <cell r="F1115">
            <v>0</v>
          </cell>
          <cell r="G1115">
            <v>0</v>
          </cell>
          <cell r="H1115">
            <v>0</v>
          </cell>
          <cell r="I1115">
            <v>0</v>
          </cell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</row>
        <row r="1116">
          <cell r="A1116">
            <v>1603</v>
          </cell>
          <cell r="B1116">
            <v>0</v>
          </cell>
          <cell r="C1116">
            <v>0</v>
          </cell>
          <cell r="D1116">
            <v>0</v>
          </cell>
          <cell r="E1116">
            <v>0</v>
          </cell>
          <cell r="F1116">
            <v>0</v>
          </cell>
          <cell r="G1116">
            <v>0</v>
          </cell>
          <cell r="H1116">
            <v>0</v>
          </cell>
          <cell r="I1116">
            <v>0</v>
          </cell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</row>
        <row r="1117">
          <cell r="A1117">
            <v>1603</v>
          </cell>
          <cell r="B1117">
            <v>0</v>
          </cell>
          <cell r="C1117">
            <v>0</v>
          </cell>
          <cell r="D1117">
            <v>0</v>
          </cell>
          <cell r="E1117">
            <v>0</v>
          </cell>
          <cell r="F1117">
            <v>0</v>
          </cell>
          <cell r="G1117">
            <v>0</v>
          </cell>
          <cell r="H1117">
            <v>0</v>
          </cell>
          <cell r="I1117">
            <v>0</v>
          </cell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</row>
        <row r="1118">
          <cell r="A1118">
            <v>1630</v>
          </cell>
          <cell r="B1118">
            <v>0</v>
          </cell>
          <cell r="C1118">
            <v>0</v>
          </cell>
          <cell r="D1118">
            <v>0</v>
          </cell>
          <cell r="E1118">
            <v>0</v>
          </cell>
          <cell r="F1118">
            <v>0</v>
          </cell>
          <cell r="G1118">
            <v>0</v>
          </cell>
          <cell r="H1118">
            <v>0</v>
          </cell>
          <cell r="I1118">
            <v>0</v>
          </cell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</row>
        <row r="1119">
          <cell r="A1119">
            <v>1630</v>
          </cell>
          <cell r="B1119">
            <v>0</v>
          </cell>
          <cell r="C1119">
            <v>0</v>
          </cell>
          <cell r="D1119">
            <v>0</v>
          </cell>
          <cell r="E1119">
            <v>0</v>
          </cell>
          <cell r="F1119">
            <v>0</v>
          </cell>
          <cell r="G1119">
            <v>0</v>
          </cell>
          <cell r="H1119">
            <v>0</v>
          </cell>
          <cell r="I1119">
            <v>0</v>
          </cell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</row>
        <row r="1120">
          <cell r="A1120">
            <v>1909</v>
          </cell>
          <cell r="B1120">
            <v>0</v>
          </cell>
          <cell r="C1120">
            <v>0</v>
          </cell>
          <cell r="D1120">
            <v>0</v>
          </cell>
          <cell r="E1120">
            <v>0</v>
          </cell>
          <cell r="F1120">
            <v>0</v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</row>
        <row r="1121">
          <cell r="A1121">
            <v>1909</v>
          </cell>
          <cell r="B1121">
            <v>0</v>
          </cell>
          <cell r="C1121">
            <v>0</v>
          </cell>
          <cell r="D1121">
            <v>0</v>
          </cell>
          <cell r="E1121">
            <v>0</v>
          </cell>
          <cell r="F1121">
            <v>0</v>
          </cell>
          <cell r="G1121">
            <v>0</v>
          </cell>
          <cell r="H1121">
            <v>0</v>
          </cell>
          <cell r="I1121">
            <v>0</v>
          </cell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</row>
        <row r="1122">
          <cell r="A1122">
            <v>2057</v>
          </cell>
          <cell r="B1122">
            <v>0</v>
          </cell>
          <cell r="C1122">
            <v>0</v>
          </cell>
          <cell r="D1122">
            <v>0</v>
          </cell>
          <cell r="E1122">
            <v>0</v>
          </cell>
          <cell r="F1122">
            <v>0</v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</row>
        <row r="1123">
          <cell r="A1123">
            <v>2057</v>
          </cell>
          <cell r="B1123">
            <v>0</v>
          </cell>
          <cell r="C1123">
            <v>0</v>
          </cell>
          <cell r="D1123">
            <v>0</v>
          </cell>
          <cell r="E1123">
            <v>0</v>
          </cell>
          <cell r="F1123">
            <v>0</v>
          </cell>
          <cell r="G1123">
            <v>0</v>
          </cell>
          <cell r="H1123">
            <v>0</v>
          </cell>
          <cell r="I1123">
            <v>0</v>
          </cell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</row>
        <row r="1124">
          <cell r="A1124">
            <v>2058</v>
          </cell>
          <cell r="B1124">
            <v>0</v>
          </cell>
          <cell r="C1124">
            <v>0</v>
          </cell>
          <cell r="D1124">
            <v>0</v>
          </cell>
          <cell r="E1124">
            <v>0</v>
          </cell>
          <cell r="F1124">
            <v>0</v>
          </cell>
          <cell r="G1124">
            <v>0</v>
          </cell>
          <cell r="H1124">
            <v>0</v>
          </cell>
          <cell r="I1124">
            <v>0</v>
          </cell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</row>
        <row r="1125">
          <cell r="A1125">
            <v>2058</v>
          </cell>
          <cell r="B1125">
            <v>0</v>
          </cell>
          <cell r="C1125">
            <v>0</v>
          </cell>
          <cell r="D1125">
            <v>0</v>
          </cell>
          <cell r="E1125">
            <v>0</v>
          </cell>
          <cell r="F1125">
            <v>0</v>
          </cell>
          <cell r="G1125">
            <v>0</v>
          </cell>
          <cell r="H1125">
            <v>0</v>
          </cell>
          <cell r="I1125">
            <v>0</v>
          </cell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</row>
        <row r="1126">
          <cell r="A1126">
            <v>2126</v>
          </cell>
          <cell r="B1126">
            <v>0</v>
          </cell>
          <cell r="C1126">
            <v>0</v>
          </cell>
          <cell r="D1126">
            <v>0</v>
          </cell>
          <cell r="E1126">
            <v>0</v>
          </cell>
          <cell r="F1126">
            <v>0</v>
          </cell>
          <cell r="G1126">
            <v>0</v>
          </cell>
          <cell r="H1126">
            <v>0</v>
          </cell>
          <cell r="I1126">
            <v>0</v>
          </cell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</row>
        <row r="1127">
          <cell r="A1127">
            <v>2126</v>
          </cell>
          <cell r="B1127">
            <v>0</v>
          </cell>
          <cell r="C1127">
            <v>0</v>
          </cell>
          <cell r="D1127">
            <v>0</v>
          </cell>
          <cell r="E1127">
            <v>0</v>
          </cell>
          <cell r="F1127">
            <v>0</v>
          </cell>
          <cell r="G1127">
            <v>0</v>
          </cell>
          <cell r="H1127">
            <v>0</v>
          </cell>
          <cell r="I1127">
            <v>0</v>
          </cell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</row>
        <row r="1128">
          <cell r="A1128">
            <v>2127</v>
          </cell>
          <cell r="B1128">
            <v>0</v>
          </cell>
          <cell r="C1128">
            <v>0</v>
          </cell>
          <cell r="D1128">
            <v>0</v>
          </cell>
          <cell r="E1128">
            <v>0</v>
          </cell>
          <cell r="F1128">
            <v>0</v>
          </cell>
          <cell r="G1128">
            <v>0</v>
          </cell>
          <cell r="H1128">
            <v>0</v>
          </cell>
          <cell r="I1128">
            <v>0</v>
          </cell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</row>
        <row r="1129">
          <cell r="A1129">
            <v>2127</v>
          </cell>
          <cell r="B1129">
            <v>0</v>
          </cell>
          <cell r="C1129">
            <v>0</v>
          </cell>
          <cell r="D1129">
            <v>0</v>
          </cell>
          <cell r="E1129">
            <v>0</v>
          </cell>
          <cell r="F1129">
            <v>0</v>
          </cell>
          <cell r="G1129">
            <v>0</v>
          </cell>
          <cell r="H1129">
            <v>0</v>
          </cell>
          <cell r="I1129">
            <v>0</v>
          </cell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</row>
        <row r="1130">
          <cell r="A1130">
            <v>2129</v>
          </cell>
          <cell r="B1130">
            <v>0</v>
          </cell>
          <cell r="C1130">
            <v>0</v>
          </cell>
          <cell r="D1130">
            <v>0</v>
          </cell>
          <cell r="E1130">
            <v>0</v>
          </cell>
          <cell r="F1130">
            <v>0</v>
          </cell>
          <cell r="G1130">
            <v>0</v>
          </cell>
          <cell r="H1130">
            <v>0</v>
          </cell>
          <cell r="I1130">
            <v>0</v>
          </cell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</row>
        <row r="1131">
          <cell r="A1131">
            <v>2129</v>
          </cell>
          <cell r="B1131">
            <v>0</v>
          </cell>
          <cell r="C1131">
            <v>0</v>
          </cell>
          <cell r="D1131">
            <v>0</v>
          </cell>
          <cell r="E1131">
            <v>0</v>
          </cell>
          <cell r="F1131">
            <v>0</v>
          </cell>
          <cell r="G1131">
            <v>0</v>
          </cell>
          <cell r="H1131">
            <v>0</v>
          </cell>
          <cell r="I1131">
            <v>0</v>
          </cell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</row>
        <row r="1132">
          <cell r="A1132">
            <v>2131</v>
          </cell>
          <cell r="B1132">
            <v>0</v>
          </cell>
          <cell r="C1132">
            <v>0</v>
          </cell>
          <cell r="D1132">
            <v>0</v>
          </cell>
          <cell r="E1132">
            <v>0</v>
          </cell>
          <cell r="F1132">
            <v>0</v>
          </cell>
          <cell r="G1132">
            <v>0</v>
          </cell>
          <cell r="H1132">
            <v>0</v>
          </cell>
          <cell r="I1132">
            <v>0</v>
          </cell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</row>
        <row r="1133">
          <cell r="A1133">
            <v>2131</v>
          </cell>
          <cell r="B1133">
            <v>0</v>
          </cell>
          <cell r="C1133">
            <v>0</v>
          </cell>
          <cell r="D1133">
            <v>0</v>
          </cell>
          <cell r="E1133">
            <v>0</v>
          </cell>
          <cell r="F1133">
            <v>0</v>
          </cell>
          <cell r="G1133">
            <v>0</v>
          </cell>
          <cell r="H1133">
            <v>0</v>
          </cell>
          <cell r="I1133">
            <v>0</v>
          </cell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</row>
        <row r="1134">
          <cell r="A1134">
            <v>2132</v>
          </cell>
          <cell r="B1134">
            <v>0</v>
          </cell>
          <cell r="C1134">
            <v>0</v>
          </cell>
          <cell r="D1134">
            <v>0</v>
          </cell>
          <cell r="E1134">
            <v>0</v>
          </cell>
          <cell r="F1134">
            <v>0</v>
          </cell>
          <cell r="G1134">
            <v>0</v>
          </cell>
          <cell r="H1134">
            <v>0</v>
          </cell>
          <cell r="I1134">
            <v>0</v>
          </cell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</row>
        <row r="1135">
          <cell r="A1135">
            <v>2132</v>
          </cell>
          <cell r="B1135">
            <v>0</v>
          </cell>
          <cell r="C1135">
            <v>0</v>
          </cell>
          <cell r="D1135">
            <v>0</v>
          </cell>
          <cell r="E1135">
            <v>0</v>
          </cell>
          <cell r="F1135">
            <v>0</v>
          </cell>
          <cell r="G1135">
            <v>0</v>
          </cell>
          <cell r="H1135">
            <v>0</v>
          </cell>
          <cell r="I1135">
            <v>0</v>
          </cell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</row>
        <row r="1136">
          <cell r="A1136">
            <v>2186</v>
          </cell>
          <cell r="B1136">
            <v>0</v>
          </cell>
          <cell r="C1136">
            <v>0</v>
          </cell>
          <cell r="D1136">
            <v>0</v>
          </cell>
          <cell r="E1136">
            <v>0</v>
          </cell>
          <cell r="F1136">
            <v>0</v>
          </cell>
          <cell r="G1136">
            <v>0</v>
          </cell>
          <cell r="H1136">
            <v>0</v>
          </cell>
          <cell r="I1136">
            <v>0</v>
          </cell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</row>
        <row r="1137">
          <cell r="A1137">
            <v>2186</v>
          </cell>
          <cell r="B1137">
            <v>0</v>
          </cell>
          <cell r="C1137">
            <v>0</v>
          </cell>
          <cell r="D1137">
            <v>0</v>
          </cell>
          <cell r="E1137">
            <v>0</v>
          </cell>
          <cell r="F1137">
            <v>0</v>
          </cell>
          <cell r="G1137">
            <v>0</v>
          </cell>
          <cell r="H1137">
            <v>0</v>
          </cell>
          <cell r="I1137">
            <v>0</v>
          </cell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</row>
        <row r="1138">
          <cell r="A1138">
            <v>2187</v>
          </cell>
          <cell r="B1138">
            <v>0</v>
          </cell>
          <cell r="C1138">
            <v>0</v>
          </cell>
          <cell r="D1138">
            <v>0</v>
          </cell>
          <cell r="E1138">
            <v>0</v>
          </cell>
          <cell r="F1138">
            <v>0</v>
          </cell>
          <cell r="G1138">
            <v>0</v>
          </cell>
          <cell r="H1138">
            <v>0</v>
          </cell>
          <cell r="I1138">
            <v>0</v>
          </cell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</row>
        <row r="1139">
          <cell r="A1139">
            <v>2187</v>
          </cell>
          <cell r="B1139">
            <v>0</v>
          </cell>
          <cell r="C1139">
            <v>0</v>
          </cell>
          <cell r="D1139">
            <v>0</v>
          </cell>
          <cell r="E1139">
            <v>0</v>
          </cell>
          <cell r="F1139">
            <v>0</v>
          </cell>
          <cell r="G1139">
            <v>0</v>
          </cell>
          <cell r="H1139">
            <v>0</v>
          </cell>
          <cell r="I1139">
            <v>0</v>
          </cell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</row>
        <row r="1140">
          <cell r="A1140">
            <v>2247</v>
          </cell>
          <cell r="B1140">
            <v>0</v>
          </cell>
          <cell r="C1140">
            <v>0</v>
          </cell>
          <cell r="D1140">
            <v>0</v>
          </cell>
          <cell r="E1140">
            <v>0</v>
          </cell>
          <cell r="F1140">
            <v>0</v>
          </cell>
          <cell r="G1140">
            <v>0</v>
          </cell>
          <cell r="H1140">
            <v>0</v>
          </cell>
          <cell r="I1140">
            <v>0</v>
          </cell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</row>
        <row r="1141">
          <cell r="A1141">
            <v>2247</v>
          </cell>
          <cell r="B1141">
            <v>0</v>
          </cell>
          <cell r="C1141">
            <v>0</v>
          </cell>
          <cell r="D1141">
            <v>0</v>
          </cell>
          <cell r="E1141">
            <v>0</v>
          </cell>
          <cell r="F1141">
            <v>0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</row>
        <row r="1142">
          <cell r="A1142">
            <v>3087</v>
          </cell>
          <cell r="B1142">
            <v>0</v>
          </cell>
          <cell r="C1142">
            <v>0</v>
          </cell>
          <cell r="D1142">
            <v>0</v>
          </cell>
          <cell r="E1142">
            <v>0</v>
          </cell>
          <cell r="F1142">
            <v>0</v>
          </cell>
          <cell r="G1142">
            <v>0</v>
          </cell>
          <cell r="H1142">
            <v>0</v>
          </cell>
          <cell r="I1142">
            <v>0</v>
          </cell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</row>
        <row r="1143">
          <cell r="A1143">
            <v>3087</v>
          </cell>
          <cell r="B1143">
            <v>0</v>
          </cell>
          <cell r="C1143">
            <v>0</v>
          </cell>
          <cell r="D1143">
            <v>0</v>
          </cell>
          <cell r="E1143">
            <v>0</v>
          </cell>
          <cell r="F1143">
            <v>0</v>
          </cell>
          <cell r="G1143">
            <v>0</v>
          </cell>
          <cell r="H1143">
            <v>0</v>
          </cell>
          <cell r="I1143">
            <v>0</v>
          </cell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</row>
        <row r="1144">
          <cell r="A1144">
            <v>3151</v>
          </cell>
          <cell r="B1144">
            <v>0</v>
          </cell>
          <cell r="C1144">
            <v>0</v>
          </cell>
          <cell r="D1144">
            <v>0</v>
          </cell>
          <cell r="E1144">
            <v>0</v>
          </cell>
          <cell r="F1144">
            <v>0</v>
          </cell>
          <cell r="G1144">
            <v>0</v>
          </cell>
          <cell r="H1144">
            <v>0</v>
          </cell>
          <cell r="I1144">
            <v>0</v>
          </cell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</row>
        <row r="1145">
          <cell r="A1145">
            <v>3151</v>
          </cell>
          <cell r="B1145">
            <v>0</v>
          </cell>
          <cell r="C1145">
            <v>0</v>
          </cell>
          <cell r="D1145">
            <v>0</v>
          </cell>
          <cell r="E1145">
            <v>0</v>
          </cell>
          <cell r="F1145">
            <v>0</v>
          </cell>
          <cell r="G1145">
            <v>0</v>
          </cell>
          <cell r="H1145">
            <v>0</v>
          </cell>
          <cell r="I1145">
            <v>0</v>
          </cell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</row>
        <row r="1146">
          <cell r="A1146">
            <v>3152</v>
          </cell>
          <cell r="B1146">
            <v>0</v>
          </cell>
          <cell r="C1146">
            <v>0</v>
          </cell>
          <cell r="D1146">
            <v>0</v>
          </cell>
          <cell r="E1146">
            <v>0</v>
          </cell>
          <cell r="F1146">
            <v>0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</row>
        <row r="1147">
          <cell r="A1147">
            <v>3152</v>
          </cell>
          <cell r="B1147">
            <v>0</v>
          </cell>
          <cell r="C1147">
            <v>0</v>
          </cell>
          <cell r="D1147">
            <v>0</v>
          </cell>
          <cell r="E1147">
            <v>0</v>
          </cell>
          <cell r="F1147">
            <v>0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</row>
        <row r="1148">
          <cell r="A1148">
            <v>3153</v>
          </cell>
          <cell r="B1148">
            <v>0</v>
          </cell>
          <cell r="C1148">
            <v>0</v>
          </cell>
          <cell r="D1148">
            <v>0</v>
          </cell>
          <cell r="E1148">
            <v>0</v>
          </cell>
          <cell r="F1148">
            <v>0</v>
          </cell>
          <cell r="G1148">
            <v>0</v>
          </cell>
          <cell r="H1148">
            <v>0</v>
          </cell>
          <cell r="I1148">
            <v>0</v>
          </cell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</row>
        <row r="1149">
          <cell r="A1149">
            <v>3153</v>
          </cell>
          <cell r="B1149">
            <v>0</v>
          </cell>
          <cell r="C1149">
            <v>0</v>
          </cell>
          <cell r="D1149">
            <v>0</v>
          </cell>
          <cell r="E1149">
            <v>0</v>
          </cell>
          <cell r="F1149">
            <v>0</v>
          </cell>
          <cell r="G1149">
            <v>0</v>
          </cell>
          <cell r="H1149">
            <v>0</v>
          </cell>
          <cell r="I1149">
            <v>0</v>
          </cell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</row>
        <row r="1150">
          <cell r="A1150">
            <v>3601</v>
          </cell>
          <cell r="B1150">
            <v>0</v>
          </cell>
          <cell r="C1150">
            <v>0</v>
          </cell>
          <cell r="D1150">
            <v>0</v>
          </cell>
          <cell r="E1150">
            <v>0</v>
          </cell>
          <cell r="F1150">
            <v>0</v>
          </cell>
          <cell r="G1150">
            <v>0</v>
          </cell>
          <cell r="H1150">
            <v>0</v>
          </cell>
          <cell r="I1150">
            <v>0</v>
          </cell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</row>
        <row r="1151">
          <cell r="A1151">
            <v>3601</v>
          </cell>
          <cell r="B1151">
            <v>0</v>
          </cell>
          <cell r="C1151">
            <v>0</v>
          </cell>
          <cell r="D1151">
            <v>0</v>
          </cell>
          <cell r="E1151">
            <v>0</v>
          </cell>
          <cell r="F1151">
            <v>0</v>
          </cell>
          <cell r="G1151">
            <v>0</v>
          </cell>
          <cell r="H1151">
            <v>0</v>
          </cell>
          <cell r="I1151">
            <v>0</v>
          </cell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</row>
        <row r="1152">
          <cell r="A1152">
            <v>4781</v>
          </cell>
          <cell r="B1152">
            <v>0</v>
          </cell>
          <cell r="C1152">
            <v>0</v>
          </cell>
          <cell r="D1152">
            <v>0</v>
          </cell>
          <cell r="E1152">
            <v>0</v>
          </cell>
          <cell r="F1152">
            <v>0</v>
          </cell>
          <cell r="G1152">
            <v>0</v>
          </cell>
          <cell r="H1152">
            <v>0</v>
          </cell>
          <cell r="I1152">
            <v>0</v>
          </cell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</row>
        <row r="1153">
          <cell r="A1153">
            <v>4781</v>
          </cell>
          <cell r="B1153">
            <v>0</v>
          </cell>
          <cell r="C1153">
            <v>0</v>
          </cell>
          <cell r="D1153">
            <v>0</v>
          </cell>
          <cell r="E1153">
            <v>0</v>
          </cell>
          <cell r="F1153">
            <v>0</v>
          </cell>
          <cell r="G1153">
            <v>0</v>
          </cell>
          <cell r="H1153">
            <v>0</v>
          </cell>
          <cell r="I1153">
            <v>0</v>
          </cell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</row>
        <row r="1154">
          <cell r="A1154">
            <v>4859</v>
          </cell>
          <cell r="B1154">
            <v>0</v>
          </cell>
          <cell r="C1154">
            <v>0</v>
          </cell>
          <cell r="D1154">
            <v>0</v>
          </cell>
          <cell r="E1154">
            <v>0</v>
          </cell>
          <cell r="F1154">
            <v>0</v>
          </cell>
          <cell r="G1154">
            <v>0</v>
          </cell>
          <cell r="H1154">
            <v>0</v>
          </cell>
          <cell r="I1154">
            <v>0</v>
          </cell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</row>
        <row r="1155">
          <cell r="A1155">
            <v>4859</v>
          </cell>
          <cell r="B1155">
            <v>0</v>
          </cell>
          <cell r="C1155">
            <v>0</v>
          </cell>
          <cell r="D1155">
            <v>0</v>
          </cell>
          <cell r="E1155">
            <v>0</v>
          </cell>
          <cell r="F1155">
            <v>0</v>
          </cell>
          <cell r="G1155">
            <v>0</v>
          </cell>
          <cell r="H1155">
            <v>0</v>
          </cell>
          <cell r="I1155">
            <v>0</v>
          </cell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</row>
        <row r="1156">
          <cell r="A1156">
            <v>8232</v>
          </cell>
          <cell r="B1156">
            <v>0</v>
          </cell>
          <cell r="C1156">
            <v>0</v>
          </cell>
          <cell r="D1156">
            <v>0</v>
          </cell>
          <cell r="E1156">
            <v>0</v>
          </cell>
          <cell r="F1156">
            <v>0</v>
          </cell>
          <cell r="G1156">
            <v>0</v>
          </cell>
          <cell r="H1156">
            <v>0</v>
          </cell>
          <cell r="I1156">
            <v>0</v>
          </cell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</row>
        <row r="1157">
          <cell r="A1157">
            <v>8232</v>
          </cell>
          <cell r="B1157">
            <v>0</v>
          </cell>
          <cell r="C1157">
            <v>0</v>
          </cell>
          <cell r="D1157">
            <v>0</v>
          </cell>
          <cell r="E1157">
            <v>0</v>
          </cell>
          <cell r="F1157">
            <v>0</v>
          </cell>
          <cell r="G1157">
            <v>0</v>
          </cell>
          <cell r="H1157">
            <v>0</v>
          </cell>
          <cell r="I1157">
            <v>0</v>
          </cell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</row>
        <row r="1158">
          <cell r="A1158">
            <v>8270</v>
          </cell>
          <cell r="B1158">
            <v>0</v>
          </cell>
          <cell r="C1158">
            <v>0</v>
          </cell>
          <cell r="D1158">
            <v>0</v>
          </cell>
          <cell r="E1158">
            <v>0</v>
          </cell>
          <cell r="F1158">
            <v>0</v>
          </cell>
          <cell r="G1158">
            <v>0</v>
          </cell>
          <cell r="H1158">
            <v>0</v>
          </cell>
          <cell r="I1158">
            <v>0</v>
          </cell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</row>
        <row r="1159">
          <cell r="A1159">
            <v>8270</v>
          </cell>
          <cell r="B1159">
            <v>0</v>
          </cell>
          <cell r="C1159">
            <v>0</v>
          </cell>
          <cell r="D1159">
            <v>0</v>
          </cell>
          <cell r="E1159">
            <v>0</v>
          </cell>
          <cell r="F1159">
            <v>0</v>
          </cell>
          <cell r="G1159">
            <v>0</v>
          </cell>
          <cell r="H1159">
            <v>0</v>
          </cell>
          <cell r="I1159">
            <v>0</v>
          </cell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</row>
        <row r="1160">
          <cell r="A1160">
            <v>8272</v>
          </cell>
          <cell r="B1160">
            <v>0</v>
          </cell>
          <cell r="C1160">
            <v>0</v>
          </cell>
          <cell r="D1160">
            <v>0</v>
          </cell>
          <cell r="E1160">
            <v>0</v>
          </cell>
          <cell r="F1160">
            <v>0</v>
          </cell>
          <cell r="G1160">
            <v>0</v>
          </cell>
          <cell r="H1160">
            <v>0</v>
          </cell>
          <cell r="I1160">
            <v>0</v>
          </cell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</row>
        <row r="1161">
          <cell r="A1161">
            <v>8272</v>
          </cell>
          <cell r="B1161">
            <v>0</v>
          </cell>
          <cell r="C1161">
            <v>0</v>
          </cell>
          <cell r="D1161">
            <v>0</v>
          </cell>
          <cell r="E1161">
            <v>0</v>
          </cell>
          <cell r="F1161">
            <v>0</v>
          </cell>
          <cell r="G1161">
            <v>0</v>
          </cell>
          <cell r="H1161">
            <v>0</v>
          </cell>
          <cell r="I1161">
            <v>0</v>
          </cell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</row>
        <row r="1162">
          <cell r="A1162">
            <v>8586</v>
          </cell>
          <cell r="B1162">
            <v>0</v>
          </cell>
          <cell r="C1162">
            <v>0</v>
          </cell>
          <cell r="D1162">
            <v>0</v>
          </cell>
          <cell r="E1162">
            <v>0</v>
          </cell>
          <cell r="F1162">
            <v>0</v>
          </cell>
          <cell r="G1162">
            <v>0</v>
          </cell>
          <cell r="H1162">
            <v>0</v>
          </cell>
          <cell r="I1162">
            <v>0</v>
          </cell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</row>
        <row r="1163">
          <cell r="A1163">
            <v>8586</v>
          </cell>
          <cell r="B1163">
            <v>0</v>
          </cell>
          <cell r="C1163">
            <v>0</v>
          </cell>
          <cell r="D1163">
            <v>0</v>
          </cell>
          <cell r="E1163">
            <v>0</v>
          </cell>
          <cell r="F1163">
            <v>0</v>
          </cell>
          <cell r="G1163">
            <v>0</v>
          </cell>
          <cell r="H1163">
            <v>0</v>
          </cell>
          <cell r="I1163">
            <v>0</v>
          </cell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</row>
        <row r="1164">
          <cell r="A1164">
            <v>9176</v>
          </cell>
          <cell r="B1164">
            <v>0</v>
          </cell>
          <cell r="C1164">
            <v>0</v>
          </cell>
          <cell r="D1164">
            <v>0</v>
          </cell>
          <cell r="E1164">
            <v>0</v>
          </cell>
          <cell r="F1164">
            <v>0</v>
          </cell>
          <cell r="G1164">
            <v>0</v>
          </cell>
          <cell r="H1164">
            <v>0</v>
          </cell>
          <cell r="I1164">
            <v>0</v>
          </cell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</row>
        <row r="1165">
          <cell r="A1165">
            <v>9176</v>
          </cell>
          <cell r="B1165">
            <v>0</v>
          </cell>
          <cell r="C1165">
            <v>0</v>
          </cell>
          <cell r="D1165">
            <v>0</v>
          </cell>
          <cell r="E1165">
            <v>0</v>
          </cell>
          <cell r="F1165">
            <v>0</v>
          </cell>
          <cell r="G1165">
            <v>0</v>
          </cell>
          <cell r="H1165">
            <v>0</v>
          </cell>
          <cell r="I1165">
            <v>0</v>
          </cell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</row>
        <row r="1166">
          <cell r="A1166">
            <v>9571</v>
          </cell>
          <cell r="B1166">
            <v>0</v>
          </cell>
          <cell r="C1166">
            <v>0</v>
          </cell>
          <cell r="D1166">
            <v>0</v>
          </cell>
          <cell r="E1166">
            <v>0</v>
          </cell>
          <cell r="F1166">
            <v>0</v>
          </cell>
          <cell r="G1166">
            <v>0</v>
          </cell>
          <cell r="H1166">
            <v>0</v>
          </cell>
          <cell r="I1166">
            <v>0</v>
          </cell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</row>
        <row r="1167">
          <cell r="A1167">
            <v>9571</v>
          </cell>
          <cell r="B1167">
            <v>0</v>
          </cell>
          <cell r="C1167">
            <v>0</v>
          </cell>
          <cell r="D1167">
            <v>0</v>
          </cell>
          <cell r="E1167">
            <v>0</v>
          </cell>
          <cell r="F1167">
            <v>0</v>
          </cell>
          <cell r="G1167">
            <v>0</v>
          </cell>
          <cell r="H1167">
            <v>0</v>
          </cell>
          <cell r="I1167">
            <v>0</v>
          </cell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</row>
        <row r="1168">
          <cell r="A1168">
            <v>9572</v>
          </cell>
          <cell r="B1168">
            <v>0</v>
          </cell>
          <cell r="C1168">
            <v>0</v>
          </cell>
          <cell r="D1168">
            <v>0</v>
          </cell>
          <cell r="E1168">
            <v>0</v>
          </cell>
          <cell r="F1168">
            <v>0</v>
          </cell>
          <cell r="G1168">
            <v>0</v>
          </cell>
          <cell r="H1168">
            <v>0</v>
          </cell>
          <cell r="I1168">
            <v>0</v>
          </cell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</row>
        <row r="1169">
          <cell r="A1169">
            <v>9572</v>
          </cell>
          <cell r="B1169">
            <v>0</v>
          </cell>
          <cell r="C1169">
            <v>0</v>
          </cell>
          <cell r="D1169">
            <v>0</v>
          </cell>
          <cell r="E1169">
            <v>0</v>
          </cell>
          <cell r="F1169">
            <v>0</v>
          </cell>
          <cell r="G1169">
            <v>0</v>
          </cell>
          <cell r="H1169">
            <v>0</v>
          </cell>
          <cell r="I1169">
            <v>0</v>
          </cell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</row>
        <row r="1170">
          <cell r="A1170">
            <v>9596</v>
          </cell>
          <cell r="B1170">
            <v>0</v>
          </cell>
          <cell r="C1170">
            <v>0</v>
          </cell>
          <cell r="D1170">
            <v>0</v>
          </cell>
          <cell r="E1170">
            <v>0</v>
          </cell>
          <cell r="F1170">
            <v>0</v>
          </cell>
          <cell r="G1170">
            <v>0</v>
          </cell>
          <cell r="H1170">
            <v>0</v>
          </cell>
          <cell r="I1170">
            <v>0</v>
          </cell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</row>
        <row r="1171">
          <cell r="A1171">
            <v>9596</v>
          </cell>
          <cell r="B1171">
            <v>0</v>
          </cell>
          <cell r="C1171">
            <v>0</v>
          </cell>
          <cell r="D1171">
            <v>0</v>
          </cell>
          <cell r="E1171">
            <v>0</v>
          </cell>
          <cell r="F1171">
            <v>0</v>
          </cell>
          <cell r="G1171">
            <v>0</v>
          </cell>
          <cell r="H1171">
            <v>0</v>
          </cell>
          <cell r="I1171">
            <v>0</v>
          </cell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</row>
        <row r="1172">
          <cell r="A1172">
            <v>10066</v>
          </cell>
          <cell r="B1172">
            <v>0</v>
          </cell>
          <cell r="C1172">
            <v>0</v>
          </cell>
          <cell r="D1172">
            <v>0</v>
          </cell>
          <cell r="E1172">
            <v>0</v>
          </cell>
          <cell r="F1172">
            <v>0</v>
          </cell>
          <cell r="G1172">
            <v>0</v>
          </cell>
          <cell r="H1172">
            <v>0</v>
          </cell>
          <cell r="I1172">
            <v>0</v>
          </cell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</row>
        <row r="1173">
          <cell r="A1173">
            <v>10066</v>
          </cell>
          <cell r="B1173">
            <v>0</v>
          </cell>
          <cell r="C1173">
            <v>0</v>
          </cell>
          <cell r="D1173">
            <v>0</v>
          </cell>
          <cell r="E1173">
            <v>0</v>
          </cell>
          <cell r="F1173">
            <v>0</v>
          </cell>
          <cell r="G1173">
            <v>0</v>
          </cell>
          <cell r="H1173">
            <v>0</v>
          </cell>
          <cell r="I1173">
            <v>0</v>
          </cell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</row>
        <row r="1174">
          <cell r="A1174">
            <v>11100</v>
          </cell>
          <cell r="B1174">
            <v>0</v>
          </cell>
          <cell r="C1174">
            <v>0</v>
          </cell>
          <cell r="D1174">
            <v>0</v>
          </cell>
          <cell r="E1174">
            <v>0</v>
          </cell>
          <cell r="F1174">
            <v>0</v>
          </cell>
          <cell r="G1174">
            <v>0</v>
          </cell>
          <cell r="H1174">
            <v>0</v>
          </cell>
          <cell r="I1174">
            <v>0</v>
          </cell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</row>
        <row r="1175">
          <cell r="A1175">
            <v>11100</v>
          </cell>
          <cell r="B1175">
            <v>0</v>
          </cell>
          <cell r="C1175">
            <v>0</v>
          </cell>
          <cell r="D1175">
            <v>0</v>
          </cell>
          <cell r="E1175">
            <v>0</v>
          </cell>
          <cell r="F1175">
            <v>0</v>
          </cell>
          <cell r="G1175">
            <v>0</v>
          </cell>
          <cell r="H1175">
            <v>0</v>
          </cell>
          <cell r="I1175">
            <v>0</v>
          </cell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</row>
        <row r="1176">
          <cell r="A1176" t="str">
            <v>136 (39)</v>
          </cell>
          <cell r="B1176">
            <v>0</v>
          </cell>
          <cell r="C1176">
            <v>0</v>
          </cell>
          <cell r="D1176">
            <v>0</v>
          </cell>
          <cell r="E1176">
            <v>0</v>
          </cell>
          <cell r="F1176">
            <v>0</v>
          </cell>
          <cell r="G1176">
            <v>0</v>
          </cell>
          <cell r="H1176">
            <v>0</v>
          </cell>
          <cell r="I1176">
            <v>0</v>
          </cell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</row>
        <row r="1177">
          <cell r="A1177" t="str">
            <v>136 (39)</v>
          </cell>
          <cell r="B1177">
            <v>0</v>
          </cell>
          <cell r="C1177">
            <v>0</v>
          </cell>
          <cell r="D1177">
            <v>0</v>
          </cell>
          <cell r="E1177">
            <v>0</v>
          </cell>
          <cell r="F1177">
            <v>0</v>
          </cell>
          <cell r="G1177">
            <v>0</v>
          </cell>
          <cell r="H1177">
            <v>0</v>
          </cell>
          <cell r="I1177">
            <v>0</v>
          </cell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</row>
        <row r="1178">
          <cell r="A1178" t="str">
            <v>M1043-0</v>
          </cell>
          <cell r="B1178">
            <v>0</v>
          </cell>
          <cell r="C1178">
            <v>0</v>
          </cell>
          <cell r="D1178">
            <v>0</v>
          </cell>
          <cell r="E1178">
            <v>0</v>
          </cell>
          <cell r="F1178">
            <v>0</v>
          </cell>
          <cell r="G1178">
            <v>0</v>
          </cell>
          <cell r="H1178">
            <v>0</v>
          </cell>
          <cell r="I1178">
            <v>0</v>
          </cell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</row>
        <row r="1179">
          <cell r="A1179" t="str">
            <v>M1043-0</v>
          </cell>
          <cell r="B1179">
            <v>0</v>
          </cell>
          <cell r="C1179">
            <v>0</v>
          </cell>
          <cell r="D1179">
            <v>0</v>
          </cell>
          <cell r="E1179">
            <v>0</v>
          </cell>
          <cell r="F1179">
            <v>0</v>
          </cell>
          <cell r="G1179">
            <v>0</v>
          </cell>
          <cell r="H1179">
            <v>0</v>
          </cell>
          <cell r="I1179">
            <v>0</v>
          </cell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</row>
        <row r="1180">
          <cell r="A1180" t="str">
            <v>M1044-0</v>
          </cell>
          <cell r="B1180">
            <v>0</v>
          </cell>
          <cell r="C1180">
            <v>0</v>
          </cell>
          <cell r="D1180">
            <v>0</v>
          </cell>
          <cell r="E1180">
            <v>0</v>
          </cell>
          <cell r="F1180">
            <v>0</v>
          </cell>
          <cell r="G1180">
            <v>0</v>
          </cell>
          <cell r="H1180">
            <v>0</v>
          </cell>
          <cell r="I1180">
            <v>0</v>
          </cell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</row>
        <row r="1181">
          <cell r="A1181" t="str">
            <v>M1044-0</v>
          </cell>
          <cell r="B1181">
            <v>0</v>
          </cell>
          <cell r="C1181">
            <v>0</v>
          </cell>
          <cell r="D1181">
            <v>0</v>
          </cell>
          <cell r="E1181">
            <v>0</v>
          </cell>
          <cell r="F1181">
            <v>0</v>
          </cell>
          <cell r="G1181">
            <v>0</v>
          </cell>
          <cell r="H1181">
            <v>0</v>
          </cell>
          <cell r="I1181">
            <v>0</v>
          </cell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</row>
        <row r="1182">
          <cell r="A1182" t="str">
            <v>M5051-0</v>
          </cell>
          <cell r="B1182">
            <v>0</v>
          </cell>
          <cell r="C1182">
            <v>0</v>
          </cell>
          <cell r="D1182">
            <v>0</v>
          </cell>
          <cell r="E1182">
            <v>0</v>
          </cell>
          <cell r="F1182">
            <v>0</v>
          </cell>
          <cell r="G1182">
            <v>0</v>
          </cell>
          <cell r="H1182">
            <v>0</v>
          </cell>
          <cell r="I1182">
            <v>0</v>
          </cell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</row>
        <row r="1183">
          <cell r="A1183" t="str">
            <v>M5051-0</v>
          </cell>
          <cell r="B1183">
            <v>0</v>
          </cell>
          <cell r="C1183">
            <v>0</v>
          </cell>
          <cell r="D1183">
            <v>0</v>
          </cell>
          <cell r="E1183">
            <v>0</v>
          </cell>
          <cell r="F1183">
            <v>0</v>
          </cell>
          <cell r="G1183">
            <v>0</v>
          </cell>
          <cell r="H1183">
            <v>0</v>
          </cell>
          <cell r="I1183">
            <v>0</v>
          </cell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</row>
        <row r="1184">
          <cell r="A1184">
            <v>11153</v>
          </cell>
          <cell r="B1184">
            <v>0</v>
          </cell>
          <cell r="C1184">
            <v>0</v>
          </cell>
          <cell r="D1184">
            <v>0</v>
          </cell>
          <cell r="E1184">
            <v>0</v>
          </cell>
          <cell r="F1184">
            <v>0</v>
          </cell>
          <cell r="G1184">
            <v>0</v>
          </cell>
          <cell r="H1184">
            <v>0</v>
          </cell>
          <cell r="I1184">
            <v>0</v>
          </cell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</row>
        <row r="1185">
          <cell r="A1185">
            <v>11153</v>
          </cell>
          <cell r="B1185">
            <v>0</v>
          </cell>
          <cell r="C1185">
            <v>0</v>
          </cell>
          <cell r="D1185">
            <v>0</v>
          </cell>
          <cell r="E1185">
            <v>0</v>
          </cell>
          <cell r="F1185">
            <v>0</v>
          </cell>
          <cell r="G1185">
            <v>0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</row>
        <row r="1186">
          <cell r="A1186">
            <v>9615</v>
          </cell>
          <cell r="B1186">
            <v>0</v>
          </cell>
          <cell r="C1186">
            <v>0</v>
          </cell>
          <cell r="D1186">
            <v>0</v>
          </cell>
          <cell r="E1186">
            <v>0</v>
          </cell>
          <cell r="F1186">
            <v>0</v>
          </cell>
          <cell r="G1186">
            <v>0</v>
          </cell>
          <cell r="H1186">
            <v>0</v>
          </cell>
          <cell r="I1186">
            <v>0</v>
          </cell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</row>
        <row r="1187">
          <cell r="A1187">
            <v>9615</v>
          </cell>
          <cell r="B1187">
            <v>0</v>
          </cell>
          <cell r="C1187">
            <v>0</v>
          </cell>
          <cell r="D1187">
            <v>0</v>
          </cell>
          <cell r="E1187">
            <v>0</v>
          </cell>
          <cell r="F1187">
            <v>0</v>
          </cell>
          <cell r="G1187">
            <v>0</v>
          </cell>
          <cell r="H1187">
            <v>0</v>
          </cell>
          <cell r="I1187">
            <v>0</v>
          </cell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</row>
        <row r="1188">
          <cell r="A1188" t="str">
            <v>Total général</v>
          </cell>
          <cell r="B1188">
            <v>0</v>
          </cell>
          <cell r="C1188">
            <v>0</v>
          </cell>
          <cell r="D1188">
            <v>28749</v>
          </cell>
          <cell r="E1188">
            <v>28514</v>
          </cell>
          <cell r="F1188">
            <v>33632</v>
          </cell>
          <cell r="G1188">
            <v>44402</v>
          </cell>
          <cell r="H1188">
            <v>36338</v>
          </cell>
          <cell r="I1188">
            <v>36139</v>
          </cell>
          <cell r="J1188">
            <v>42138</v>
          </cell>
          <cell r="K1188">
            <v>0</v>
          </cell>
          <cell r="L1188">
            <v>0</v>
          </cell>
          <cell r="M1188">
            <v>0</v>
          </cell>
          <cell r="N1188">
            <v>249912</v>
          </cell>
          <cell r="O1188">
            <v>35701.714285714283</v>
          </cell>
          <cell r="P1188">
            <v>1190.0571428571429</v>
          </cell>
        </row>
        <row r="1189">
          <cell r="A1189" t="str">
            <v>Total général</v>
          </cell>
          <cell r="B1189">
            <v>0</v>
          </cell>
          <cell r="C1189">
            <v>0</v>
          </cell>
          <cell r="D1189">
            <v>0.11503649284548161</v>
          </cell>
          <cell r="E1189">
            <v>0.11409616184897084</v>
          </cell>
          <cell r="F1189">
            <v>0.1345753705304267</v>
          </cell>
          <cell r="G1189">
            <v>0.17767054003009058</v>
          </cell>
          <cell r="H1189">
            <v>0.14540318192003585</v>
          </cell>
          <cell r="I1189">
            <v>0.14460690162937354</v>
          </cell>
          <cell r="J1189">
            <v>0.16861135119562085</v>
          </cell>
          <cell r="K1189">
            <v>0</v>
          </cell>
          <cell r="L1189">
            <v>0</v>
          </cell>
          <cell r="M1189">
            <v>0</v>
          </cell>
          <cell r="N1189">
            <v>1</v>
          </cell>
          <cell r="O1189">
            <v>1</v>
          </cell>
          <cell r="P1189">
            <v>4.7619047619047623E-3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GASIN-IDEA" refreshedDate="43403.480358449073" createdVersion="6" refreshedVersion="6" minRefreshableVersion="3" recordCount="875">
  <cacheSource type="worksheet">
    <worksheetSource name="Le_Journal"/>
  </cacheSource>
  <cacheFields count="8">
    <cacheField name="N°" numFmtId="0">
      <sharedItems containsSemiMixedTypes="0" containsString="0" containsNumber="1" containsInteger="1" minValue="1" maxValue="875"/>
    </cacheField>
    <cacheField name="Date d'entrée / sortie" numFmtId="14">
      <sharedItems containsSemiMixedTypes="0" containsNonDate="0" containsDate="1" containsString="0" minDate="2018-10-01T00:00:00" maxDate="2018-10-26T00:00:00" count="23">
        <d v="2018-10-25T00:00:00"/>
        <d v="2018-10-24T00:00:00"/>
        <d v="2018-10-23T00:00:00"/>
        <d v="2018-10-22T00:00:00"/>
        <d v="2018-10-21T00:00:00"/>
        <d v="2018-10-19T00:00:00"/>
        <d v="2018-10-18T00:00:00"/>
        <d v="2018-10-17T00:00:00"/>
        <d v="2018-10-16T00:00:00"/>
        <d v="2018-10-15T00:00:00"/>
        <d v="2018-10-14T00:00:00"/>
        <d v="2018-10-13T00:00:00"/>
        <d v="2018-10-12T00:00:00"/>
        <d v="2018-10-11T00:00:00"/>
        <d v="2018-10-10T00:00:00"/>
        <d v="2018-10-09T00:00:00"/>
        <d v="2018-10-08T00:00:00"/>
        <d v="2018-10-06T00:00:00"/>
        <d v="2018-10-05T00:00:00"/>
        <d v="2018-10-04T00:00:00"/>
        <d v="2018-10-03T00:00:00"/>
        <d v="2018-10-02T00:00:00"/>
        <d v="2018-10-01T00:00:00"/>
      </sharedItems>
    </cacheField>
    <cacheField name="Article" numFmtId="166">
      <sharedItems/>
    </cacheField>
    <cacheField name="Référence_x000a_Article" numFmtId="0">
      <sharedItems containsMixedTypes="1" containsNumber="1" containsInteger="1" minValue="79" maxValue="11153" count="285">
        <n v="256"/>
        <n v="7933"/>
        <n v="374"/>
        <n v="236"/>
        <n v="364"/>
        <n v="366"/>
        <n v="1467"/>
        <n v="155"/>
        <n v="705"/>
        <n v="8764"/>
        <n v="2234"/>
        <n v="8957"/>
        <n v="482"/>
        <n v="4738"/>
        <n v="470"/>
        <n v="1592"/>
        <n v="1583"/>
        <n v="1304"/>
        <n v="1305"/>
        <n v="1589"/>
        <n v="1597"/>
        <n v="912"/>
        <n v="1614"/>
        <n v="1615"/>
        <n v="580"/>
        <n v="579"/>
        <n v="7366"/>
        <n v="537"/>
        <n v="608"/>
        <n v="8385"/>
        <n v="5064"/>
        <n v="8825"/>
        <n v="8824"/>
        <n v="7094"/>
        <n v="7825"/>
        <n v="874"/>
        <n v="4523"/>
        <n v="1587"/>
        <n v="700"/>
        <n v="450"/>
        <n v="916"/>
        <n v="7934"/>
        <n v="918"/>
        <n v="3625"/>
        <n v="1006"/>
        <n v="8844"/>
        <n v="4864"/>
        <n v="7360"/>
        <n v="7359"/>
        <n v="842"/>
        <n v="820"/>
        <n v="3600"/>
        <n v="1335"/>
        <n v="983"/>
        <n v="982"/>
        <n v="980"/>
        <n v="9525"/>
        <n v="9524"/>
        <n v="8690"/>
        <n v="8563"/>
        <n v="8232"/>
        <n v="8207"/>
        <n v="8013"/>
        <n v="8012"/>
        <n v="8011"/>
        <n v="8009"/>
        <n v="8008"/>
        <n v="8007"/>
        <n v="8004"/>
        <n v="4520"/>
        <n v="4519"/>
        <n v="3153"/>
        <n v="3152"/>
        <n v="3151"/>
        <n v="2191"/>
        <n v="2189"/>
        <n v="2126"/>
        <n v="1910"/>
        <n v="1425"/>
        <n v="932"/>
        <n v="645"/>
        <n v="643"/>
        <n v="615"/>
        <n v="145"/>
        <n v="797"/>
        <n v="445"/>
        <n v="9701"/>
        <n v="10343"/>
        <n v="1445"/>
        <n v="9702"/>
        <n v="4330"/>
        <n v="9546"/>
        <n v="765"/>
        <n v="855"/>
        <n v="372"/>
        <n v="371"/>
        <n v="1038"/>
        <n v="5119"/>
        <n v="5121"/>
        <n v="5020"/>
        <n v="4916"/>
        <n v="4388"/>
        <n v="365"/>
        <n v="10194"/>
        <n v="11100"/>
        <s v="139 (46)"/>
        <n v="4278"/>
        <n v="332"/>
        <n v="334"/>
        <n v="151"/>
        <n v="8464"/>
        <n v="1429"/>
        <n v="727"/>
        <n v="4907"/>
        <n v="187"/>
        <n v="331"/>
        <s v="275 (45)"/>
        <s v="275 (44)"/>
        <s v="8827 (43)"/>
        <n v="304"/>
        <n v="174"/>
        <n v="8921"/>
        <n v="8310"/>
        <n v="1469"/>
        <n v="1508"/>
        <n v="611"/>
        <n v="610"/>
        <n v="609"/>
        <n v="476"/>
        <n v="527"/>
        <n v="1428"/>
        <n v="1007"/>
        <s v="275 (43)"/>
        <n v="188"/>
        <n v="4277"/>
        <n v="728"/>
        <n v="4910"/>
        <n v="7932"/>
        <n v="189"/>
        <n v="981"/>
        <n v="434"/>
        <n v="392"/>
        <n v="549"/>
        <n v="3638"/>
        <n v="741"/>
        <n v="8823"/>
        <n v="7085"/>
        <n v="520"/>
        <n v="4524"/>
        <n v="5709"/>
        <n v="276"/>
        <n v="7623"/>
        <n v="4634"/>
        <n v="309"/>
        <n v="7358"/>
        <s v="275 (41)"/>
        <s v="8827 (44)"/>
        <s v="137 (38)"/>
        <s v="136 (41)"/>
        <n v="4893"/>
        <n v="305"/>
        <n v="4909"/>
        <n v="4787"/>
        <n v="3002"/>
        <n v="3001"/>
        <n v="3629"/>
        <n v="3631"/>
        <n v="9695"/>
        <n v="175"/>
        <n v="1442"/>
        <n v="8822"/>
        <n v="8914"/>
        <n v="7093"/>
        <n v="1426"/>
        <n v="180"/>
        <s v="275 (42)"/>
        <s v="139 (45)"/>
        <s v="136 (39)"/>
        <n v="7084"/>
        <n v="7087"/>
        <n v="726"/>
        <n v="8986"/>
        <n v="1435"/>
        <n v="4911"/>
        <n v="4866"/>
        <n v="1465"/>
        <n v="9337"/>
        <n v="1444"/>
        <n v="4280"/>
        <n v="178"/>
        <n v="4525"/>
        <n v="7979"/>
        <n v="681"/>
        <n v="10711"/>
        <n v="7998"/>
        <n v="10057"/>
        <n v="5120"/>
        <n v="369"/>
        <n v="8465"/>
        <n v="1119"/>
        <n v="289"/>
        <n v="8000"/>
        <n v="7999"/>
        <n v="979"/>
        <n v="1298"/>
        <n v="8214"/>
        <n v="8002"/>
        <n v="156"/>
        <n v="419"/>
        <n v="7088"/>
        <s v="8827 (40)"/>
        <n v="7080"/>
        <n v="5112"/>
        <n v="821"/>
        <n v="1602"/>
        <n v="9527"/>
        <n v="9526"/>
        <n v="3622"/>
        <n v="913"/>
        <n v="333"/>
        <s v="137 (39)"/>
        <n v="1494"/>
        <n v="4275"/>
        <n v="79"/>
        <n v="8506"/>
        <n v="8063"/>
        <n v="268"/>
        <n v="7081"/>
        <n v="702"/>
        <n v="5082"/>
        <n v="1446"/>
        <n v="904"/>
        <n v="588"/>
        <n v="2233"/>
        <n v="7956"/>
        <s v="139 (43)"/>
        <s v="8827 (41)"/>
        <n v="4908"/>
        <n v="308"/>
        <n v="4350"/>
        <n v="238"/>
        <n v="3104"/>
        <s v="137 (40)"/>
        <n v="5679"/>
        <n v="5678"/>
        <n v="1584"/>
        <n v="892"/>
        <n v="917"/>
        <n v="433"/>
        <n v="1002"/>
        <n v="367"/>
        <s v="139 (39)"/>
        <n v="11153"/>
        <s v="139 (42)"/>
        <s v="139 (44)"/>
        <n v="10709"/>
        <n v="468"/>
        <n v="4863"/>
        <n v="2031"/>
        <n v="1554"/>
        <n v="796"/>
        <n v="676"/>
        <n v="10034"/>
        <n v="1906"/>
        <n v="1907"/>
        <n v="400"/>
        <n v="1575"/>
        <n v="9738"/>
        <n v="8397"/>
        <n v="10838"/>
        <n v="9949"/>
        <n v="7079"/>
        <n v="768"/>
        <n v="767"/>
        <n v="9382"/>
        <n v="911"/>
        <n v="5729"/>
        <n v="5728"/>
        <n v="798"/>
        <n v="9650"/>
        <n v="8061"/>
        <n v="10094"/>
        <n v="10712"/>
        <n v="8166"/>
        <n v="2269"/>
      </sharedItems>
    </cacheField>
    <cacheField name="Quantité_x000a_Entrée" numFmtId="0">
      <sharedItems containsString="0" containsBlank="1" containsNumber="1" containsInteger="1" minValue="1" maxValue="2000"/>
    </cacheField>
    <cacheField name="Quantité_x000a_Sortie" numFmtId="0">
      <sharedItems containsString="0" containsBlank="1" containsNumber="1" containsInteger="1" minValue="1" maxValue="2000"/>
    </cacheField>
    <cacheField name="Site d'imputation" numFmtId="0">
      <sharedItems containsBlank="1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5">
  <r>
    <n v="875"/>
    <x v="0"/>
    <s v="Divers consommable"/>
    <x v="0"/>
    <n v="4"/>
    <m/>
    <m/>
    <s v="Jeu de chasse goupilles"/>
  </r>
  <r>
    <n v="874"/>
    <x v="0"/>
    <s v="Ultrane 551 T08"/>
    <x v="1"/>
    <m/>
    <n v="1"/>
    <s v="p"/>
    <m/>
  </r>
  <r>
    <n v="873"/>
    <x v="0"/>
    <s v="Boite tirette brun 330x100x100"/>
    <x v="2"/>
    <n v="1700"/>
    <m/>
    <m/>
    <m/>
  </r>
  <r>
    <n v="872"/>
    <x v="0"/>
    <s v="Feuille à bulle b80 d10 400x1200mm"/>
    <x v="3"/>
    <n v="1000"/>
    <m/>
    <m/>
    <m/>
  </r>
  <r>
    <n v="871"/>
    <x v="0"/>
    <s v="caisse 300x200x170"/>
    <x v="4"/>
    <m/>
    <n v="50"/>
    <s v="p"/>
    <m/>
  </r>
  <r>
    <n v="870"/>
    <x v="0"/>
    <s v="caisse 200x200x140"/>
    <x v="5"/>
    <m/>
    <n v="50"/>
    <s v="p"/>
    <m/>
  </r>
  <r>
    <n v="869"/>
    <x v="0"/>
    <s v="Lampe stylo 836"/>
    <x v="6"/>
    <m/>
    <n v="7"/>
    <s v="p"/>
    <m/>
  </r>
  <r>
    <n v="868"/>
    <x v="1"/>
    <s v="Fraise lime Ogive D003.00 ref 365501/24203"/>
    <x v="7"/>
    <m/>
    <n v="3"/>
    <s v="p"/>
    <m/>
  </r>
  <r>
    <n v="867"/>
    <x v="1"/>
    <s v="fraise lime com D003.00/365544"/>
    <x v="8"/>
    <m/>
    <n v="2"/>
    <s v="p"/>
    <m/>
  </r>
  <r>
    <n v="866"/>
    <x v="1"/>
    <s v="Lunette MIRA"/>
    <x v="9"/>
    <m/>
    <n v="1"/>
    <s v="p"/>
    <m/>
  </r>
  <r>
    <n v="865"/>
    <x v="1"/>
    <s v="Lampe stylo 836"/>
    <x v="6"/>
    <n v="2"/>
    <m/>
    <m/>
    <m/>
  </r>
  <r>
    <n v="864"/>
    <x v="1"/>
    <s v="Lampe stylo 836"/>
    <x v="6"/>
    <m/>
    <n v="10"/>
    <s v="p"/>
    <m/>
  </r>
  <r>
    <n v="863"/>
    <x v="1"/>
    <s v="Recharge tampon noir ER17"/>
    <x v="10"/>
    <m/>
    <n v="20"/>
    <s v="e"/>
    <m/>
  </r>
  <r>
    <n v="862"/>
    <x v="1"/>
    <s v="Lampe stylo 836"/>
    <x v="6"/>
    <m/>
    <n v="6"/>
    <s v="i"/>
    <m/>
  </r>
  <r>
    <n v="861"/>
    <x v="1"/>
    <s v="Lampe stylo 836"/>
    <x v="6"/>
    <n v="30"/>
    <m/>
    <m/>
    <m/>
  </r>
  <r>
    <n v="860"/>
    <x v="1"/>
    <s v="OM Boite a outils &quot;STANLEY&quot; 406*184*215 mm - Réf 1-92-766"/>
    <x v="11"/>
    <n v="4"/>
    <m/>
    <m/>
    <m/>
  </r>
  <r>
    <n v="859"/>
    <x v="1"/>
    <s v="Absorbant attapulgite calcinée 20kg"/>
    <x v="12"/>
    <n v="4"/>
    <m/>
    <m/>
    <m/>
  </r>
  <r>
    <n v="858"/>
    <x v="1"/>
    <s v="Papier absorbant blanc 1000S"/>
    <x v="13"/>
    <n v="20"/>
    <m/>
    <m/>
    <m/>
  </r>
  <r>
    <n v="857"/>
    <x v="1"/>
    <s v="Recharge tampon noir ER17"/>
    <x v="10"/>
    <m/>
    <n v="1"/>
    <s v="p"/>
    <m/>
  </r>
  <r>
    <n v="856"/>
    <x v="1"/>
    <s v="Porte disque abrasif diam 10"/>
    <x v="14"/>
    <m/>
    <n v="10"/>
    <s v="e"/>
    <m/>
  </r>
  <r>
    <n v="855"/>
    <x v="1"/>
    <s v="Disque autocollant A2305030120"/>
    <x v="15"/>
    <m/>
    <n v="100"/>
    <s v="e"/>
    <m/>
  </r>
  <r>
    <n v="854"/>
    <x v="1"/>
    <s v="Disque autocollant A2300018080"/>
    <x v="16"/>
    <m/>
    <n v="100"/>
    <s v="e"/>
    <m/>
  </r>
  <r>
    <n v="853"/>
    <x v="1"/>
    <s v="Disque autocollant A2300018180"/>
    <x v="17"/>
    <m/>
    <n v="100"/>
    <s v="e"/>
    <m/>
  </r>
  <r>
    <n v="852"/>
    <x v="1"/>
    <s v="Disque autocollant A2300018240"/>
    <x v="18"/>
    <m/>
    <n v="100"/>
    <s v="e"/>
    <m/>
  </r>
  <r>
    <n v="851"/>
    <x v="1"/>
    <s v="Disque autocollant A2305018080"/>
    <x v="19"/>
    <m/>
    <n v="100"/>
    <s v="e"/>
    <m/>
  </r>
  <r>
    <n v="850"/>
    <x v="1"/>
    <s v="Manchon abrasif double A240001020320"/>
    <x v="20"/>
    <m/>
    <n v="50"/>
    <s v="e"/>
    <m/>
  </r>
  <r>
    <n v="849"/>
    <x v="1"/>
    <s v="Pile Panasonic CR2032 3V platte"/>
    <x v="21"/>
    <m/>
    <n v="1"/>
    <s v="p"/>
    <m/>
  </r>
  <r>
    <n v="848"/>
    <x v="1"/>
    <s v="Support disque d'abrasion A33600380026"/>
    <x v="22"/>
    <m/>
    <n v="1"/>
    <s v="e"/>
    <m/>
  </r>
  <r>
    <n v="847"/>
    <x v="1"/>
    <s v="Support disque d'abrasion A33600500026"/>
    <x v="23"/>
    <m/>
    <n v="1"/>
    <s v="e"/>
    <m/>
  </r>
  <r>
    <n v="846"/>
    <x v="1"/>
    <s v="Disque d'abrasion diam 25 G100"/>
    <x v="24"/>
    <m/>
    <n v="50"/>
    <s v="e"/>
    <m/>
  </r>
  <r>
    <n v="845"/>
    <x v="1"/>
    <s v="Disque d'abrasion diam 25 G080"/>
    <x v="25"/>
    <m/>
    <n v="50"/>
    <s v="e"/>
    <m/>
  </r>
  <r>
    <n v="844"/>
    <x v="1"/>
    <s v="Uvex Whisper +"/>
    <x v="26"/>
    <m/>
    <n v="14"/>
    <s v="p"/>
    <m/>
  </r>
  <r>
    <n v="843"/>
    <x v="1"/>
    <s v="DILUANT DL 151"/>
    <x v="27"/>
    <m/>
    <n v="1"/>
    <s v="i"/>
    <m/>
  </r>
  <r>
    <n v="842"/>
    <x v="1"/>
    <s v="PEINTURE LBY 216 VERT JAUNE 3389 MAT"/>
    <x v="28"/>
    <m/>
    <n v="2"/>
    <s v="i"/>
    <m/>
  </r>
  <r>
    <n v="841"/>
    <x v="1"/>
    <s v="Abra papier abrasif p240 114MMx25M finixa SPFA 0240"/>
    <x v="29"/>
    <m/>
    <n v="1"/>
    <s v="i"/>
    <m/>
  </r>
  <r>
    <n v="840"/>
    <x v="1"/>
    <s v="Eprouvette NC00368 - Type N1-SS PLANEITE 0003 DURETE 73-74,5"/>
    <x v="30"/>
    <m/>
    <n v="4"/>
    <s v="i"/>
    <m/>
  </r>
  <r>
    <n v="839"/>
    <x v="1"/>
    <s v="Nitrile Powder Free XL9-10"/>
    <x v="31"/>
    <m/>
    <n v="5"/>
    <s v="i"/>
    <m/>
  </r>
  <r>
    <n v="838"/>
    <x v="1"/>
    <s v="Nitrile Powder Free L8-9"/>
    <x v="32"/>
    <m/>
    <n v="7"/>
    <s v="i"/>
    <m/>
  </r>
  <r>
    <n v="837"/>
    <x v="1"/>
    <s v="Rouge 9XL"/>
    <x v="33"/>
    <m/>
    <n v="2"/>
    <s v="i"/>
    <m/>
  </r>
  <r>
    <n v="836"/>
    <x v="1"/>
    <s v="Papier absorbant blanc 1000S"/>
    <x v="13"/>
    <m/>
    <n v="2"/>
    <s v="i"/>
    <m/>
  </r>
  <r>
    <n v="835"/>
    <x v="1"/>
    <s v="Wypall Rouleau de 500 feuilles"/>
    <x v="34"/>
    <m/>
    <n v="1"/>
    <s v="i"/>
    <m/>
  </r>
  <r>
    <n v="834"/>
    <x v="1"/>
    <s v="Protection Respiratoire 4255 FFA2P3D"/>
    <x v="35"/>
    <m/>
    <n v="1"/>
    <s v="i"/>
    <m/>
  </r>
  <r>
    <n v="833"/>
    <x v="1"/>
    <s v="Pot plastique multimix 2240ML"/>
    <x v="36"/>
    <m/>
    <n v="20"/>
    <s v="i"/>
    <m/>
  </r>
  <r>
    <n v="832"/>
    <x v="1"/>
    <s v="Disque autocollant A2300075120"/>
    <x v="37"/>
    <m/>
    <n v="2"/>
    <s v="i"/>
    <m/>
  </r>
  <r>
    <n v="831"/>
    <x v="1"/>
    <s v="Uvex Whisper +"/>
    <x v="26"/>
    <m/>
    <n v="10"/>
    <s v="i"/>
    <m/>
  </r>
  <r>
    <n v="830"/>
    <x v="1"/>
    <s v="Scotch papier orange 2525"/>
    <x v="38"/>
    <m/>
    <n v="6"/>
    <s v="i"/>
    <m/>
  </r>
  <r>
    <n v="829"/>
    <x v="1"/>
    <s v="Scotch papier orange car system"/>
    <x v="39"/>
    <m/>
    <n v="3"/>
    <s v="i"/>
    <m/>
  </r>
  <r>
    <n v="828"/>
    <x v="1"/>
    <s v="LAME INDUSTRIELLE N.92 4584*92.66"/>
    <x v="40"/>
    <n v="10"/>
    <m/>
    <m/>
    <m/>
  </r>
  <r>
    <n v="827"/>
    <x v="1"/>
    <s v="Ultrane 551 T09"/>
    <x v="41"/>
    <m/>
    <n v="1"/>
    <s v="p"/>
    <m/>
  </r>
  <r>
    <n v="826"/>
    <x v="1"/>
    <s v="OM CUTTER MATOR DROITIER"/>
    <x v="42"/>
    <n v="10"/>
    <m/>
    <m/>
    <m/>
  </r>
  <r>
    <n v="825"/>
    <x v="1"/>
    <s v="Cadenas de sureté 30mm"/>
    <x v="43"/>
    <n v="20"/>
    <m/>
    <m/>
    <m/>
  </r>
  <r>
    <n v="824"/>
    <x v="1"/>
    <s v="Massette sans rebond embout 40mm"/>
    <x v="44"/>
    <m/>
    <n v="2"/>
    <s v="i"/>
    <m/>
  </r>
  <r>
    <n v="823"/>
    <x v="1"/>
    <s v="Marteau rond horloger 80 art: 632180"/>
    <x v="45"/>
    <m/>
    <n v="1"/>
    <s v="i"/>
    <m/>
  </r>
  <r>
    <n v="822"/>
    <x v="2"/>
    <s v="Ramette papier A4 Jaune"/>
    <x v="46"/>
    <m/>
    <n v="2"/>
    <s v="p"/>
    <m/>
  </r>
  <r>
    <n v="821"/>
    <x v="2"/>
    <s v="TZe-731"/>
    <x v="47"/>
    <n v="15"/>
    <m/>
    <m/>
    <m/>
  </r>
  <r>
    <n v="820"/>
    <x v="2"/>
    <s v="TZe-651"/>
    <x v="48"/>
    <n v="10"/>
    <m/>
    <m/>
    <m/>
  </r>
  <r>
    <n v="819"/>
    <x v="2"/>
    <s v="Scotch Mécafi"/>
    <x v="49"/>
    <m/>
    <n v="3"/>
    <s v="p"/>
    <m/>
  </r>
  <r>
    <n v="818"/>
    <x v="2"/>
    <s v="Papier absorbant blanc 1000S"/>
    <x v="13"/>
    <m/>
    <n v="1"/>
    <s v="p"/>
    <m/>
  </r>
  <r>
    <n v="817"/>
    <x v="2"/>
    <s v="Wypall Rouleau de 500 feuilles"/>
    <x v="34"/>
    <m/>
    <n v="1"/>
    <s v="p"/>
    <m/>
  </r>
  <r>
    <n v="816"/>
    <x v="2"/>
    <s v="Ruban adhésif plomb 50,8mm"/>
    <x v="50"/>
    <n v="1"/>
    <m/>
    <m/>
    <m/>
  </r>
  <r>
    <n v="815"/>
    <x v="2"/>
    <s v="Scotch Mécafi"/>
    <x v="49"/>
    <m/>
    <n v="1"/>
    <s v="p"/>
    <m/>
  </r>
  <r>
    <n v="814"/>
    <x v="2"/>
    <s v="Carton galia A10"/>
    <x v="51"/>
    <n v="200"/>
    <m/>
    <m/>
    <m/>
  </r>
  <r>
    <n v="813"/>
    <x v="2"/>
    <s v="Pile RS SR44 1,5V"/>
    <x v="52"/>
    <m/>
    <n v="1"/>
    <s v="p"/>
    <m/>
  </r>
  <r>
    <n v="812"/>
    <x v="2"/>
    <s v="DILUANT DL 151"/>
    <x v="27"/>
    <n v="10"/>
    <m/>
    <m/>
    <m/>
  </r>
  <r>
    <n v="811"/>
    <x v="2"/>
    <s v="Meule sur tige 4811014"/>
    <x v="53"/>
    <n v="80"/>
    <m/>
    <m/>
    <m/>
  </r>
  <r>
    <n v="810"/>
    <x v="2"/>
    <s v="Meule sur tige 4810914"/>
    <x v="54"/>
    <n v="100"/>
    <m/>
    <m/>
    <m/>
  </r>
  <r>
    <n v="809"/>
    <x v="2"/>
    <s v="Meule sur tige 4810514"/>
    <x v="55"/>
    <n v="400"/>
    <m/>
    <m/>
    <m/>
  </r>
  <r>
    <n v="808"/>
    <x v="2"/>
    <s v="Nitrile Powder Free XL9-10"/>
    <x v="31"/>
    <m/>
    <n v="10"/>
    <s v="e"/>
    <m/>
  </r>
  <r>
    <n v="807"/>
    <x v="2"/>
    <s v="Bande grain trizact 50*6000mm A45"/>
    <x v="56"/>
    <m/>
    <n v="20"/>
    <m/>
    <s v="Régul d'inventaire du 23/10/2018"/>
  </r>
  <r>
    <n v="806"/>
    <x v="2"/>
    <s v="Bande grain trizact 50*6000mm A100"/>
    <x v="57"/>
    <m/>
    <n v="30"/>
    <m/>
    <s v="Régul d'inventaire du 23/10/2018"/>
  </r>
  <r>
    <n v="805"/>
    <x v="2"/>
    <s v="Œillet-pc21 donuts 23mm odx10mm"/>
    <x v="58"/>
    <n v="1"/>
    <m/>
    <m/>
    <s v="Régul d'inventaire du 23/10/2018"/>
  </r>
  <r>
    <n v="804"/>
    <x v="2"/>
    <s v="Découpe plomb 3m420 14 x 7 de rayon"/>
    <x v="59"/>
    <n v="1"/>
    <m/>
    <m/>
    <s v="Régul d'inventaire du 23/10/2018"/>
  </r>
  <r>
    <n v="803"/>
    <x v="2"/>
    <s v="Cartouche filtrante BIG BLUE 5 µm 73837"/>
    <x v="60"/>
    <n v="9"/>
    <m/>
    <m/>
    <s v="Régul d'inventaire du 23/10/2018"/>
  </r>
  <r>
    <n v="802"/>
    <x v="2"/>
    <s v="PC21 46mm discs"/>
    <x v="61"/>
    <n v="1"/>
    <m/>
    <m/>
    <s v="Régul d'inventaire du 23/10/2018"/>
  </r>
  <r>
    <n v="801"/>
    <x v="2"/>
    <s v="PC21 donuts 22mm od x 8mm id"/>
    <x v="62"/>
    <n v="1"/>
    <m/>
    <m/>
    <s v="Régul d'inventaire du 23/10/2018"/>
  </r>
  <r>
    <n v="800"/>
    <x v="2"/>
    <s v="PC21 donuts 21mm od x 8mm id"/>
    <x v="63"/>
    <n v="1"/>
    <m/>
    <m/>
    <s v="Régul d'inventaire du 23/10/2018"/>
  </r>
  <r>
    <n v="799"/>
    <x v="2"/>
    <s v="PC21 50 mm green polyester tape"/>
    <x v="64"/>
    <n v="4"/>
    <m/>
    <m/>
    <s v="Régul d'inventaire du 23/10/2018"/>
  </r>
  <r>
    <n v="798"/>
    <x v="2"/>
    <s v="PC21 21mm dia discs"/>
    <x v="65"/>
    <n v="2"/>
    <m/>
    <m/>
    <s v="Régul d'inventaire du 23/10/2018"/>
  </r>
  <r>
    <n v="797"/>
    <x v="2"/>
    <s v="PC21 x 17mm discs"/>
    <x v="66"/>
    <n v="2"/>
    <m/>
    <m/>
    <s v="Régul d'inventaire du 23/10/2018"/>
  </r>
  <r>
    <n v="796"/>
    <x v="2"/>
    <s v="PC21 x 16mm discs"/>
    <x v="67"/>
    <n v="2"/>
    <m/>
    <m/>
    <s v="Régul d'inventaire du 23/10/2018"/>
  </r>
  <r>
    <n v="795"/>
    <x v="2"/>
    <s v="PC21 x 18mm discs"/>
    <x v="68"/>
    <n v="3"/>
    <m/>
    <m/>
    <s v="Régul d'inventaire du 23/10/2018"/>
  </r>
  <r>
    <n v="794"/>
    <x v="2"/>
    <s v="LBYH 203 noir mat - 5kg"/>
    <x v="69"/>
    <n v="40"/>
    <m/>
    <m/>
    <s v="Régul d'inventaire du 23/10/2018"/>
  </r>
  <r>
    <n v="793"/>
    <x v="2"/>
    <s v="Durcisseur LBYH 200"/>
    <x v="70"/>
    <n v="20"/>
    <m/>
    <m/>
    <s v="Régul d'inventaire du 23/10/2018"/>
  </r>
  <r>
    <n v="792"/>
    <x v="2"/>
    <s v="Filtre à poche taille 2-25aem"/>
    <x v="71"/>
    <m/>
    <n v="3"/>
    <m/>
    <s v="Régul d'inventaire du 23/10/2018"/>
  </r>
  <r>
    <n v="791"/>
    <x v="2"/>
    <s v="Toile filtrante NW50/62/75 25"/>
    <x v="72"/>
    <n v="4"/>
    <m/>
    <m/>
    <s v="Régul d'inventaire du 23/10/2018"/>
  </r>
  <r>
    <n v="790"/>
    <x v="2"/>
    <s v="Toile filtrante NW50/62/75 50"/>
    <x v="73"/>
    <n v="3"/>
    <m/>
    <m/>
    <s v="Régul d'inventaire du 23/10/2018"/>
  </r>
  <r>
    <n v="789"/>
    <x v="2"/>
    <s v="Bouchons BTS 080 315°C 13,5 x 6,4 x 25,4 x 25,4"/>
    <x v="74"/>
    <m/>
    <n v="200"/>
    <m/>
    <s v="Régul d'inventaire du 23/10/2018"/>
  </r>
  <r>
    <n v="788"/>
    <x v="2"/>
    <s v="Bouchons BTS 040 315°C 7 x 32 x 23,4 x 23,8"/>
    <x v="75"/>
    <m/>
    <n v="1000"/>
    <m/>
    <s v="Régul d'inventaire du 23/10/2018"/>
  </r>
  <r>
    <n v="787"/>
    <x v="2"/>
    <s v="Bouchons BS blanc 14,3 x 19,1 x 25,4"/>
    <x v="76"/>
    <m/>
    <n v="1"/>
    <m/>
    <s v="Régul d'inventaire du 23/10/2018"/>
  </r>
  <r>
    <n v="786"/>
    <x v="2"/>
    <s v="Bouchons EPDM noirs 14,3 x 19,1 x 25,4"/>
    <x v="77"/>
    <m/>
    <n v="100"/>
    <m/>
    <s v="Régul d'inventaire du 23/10/2018"/>
  </r>
  <r>
    <n v="785"/>
    <x v="2"/>
    <s v="Cartouche filtrante BIG BLUE 25 µm 73831"/>
    <x v="78"/>
    <m/>
    <n v="1"/>
    <m/>
    <s v="Régul d'inventaire du 23/10/2018"/>
  </r>
  <r>
    <n v="784"/>
    <x v="2"/>
    <s v="PERHP 25 D120"/>
    <x v="79"/>
    <m/>
    <n v="20"/>
    <m/>
    <s v="Régul d'inventaire du 23/10/2018"/>
  </r>
  <r>
    <n v="783"/>
    <x v="2"/>
    <s v="Peinture diluant pour SP350"/>
    <x v="80"/>
    <n v="1"/>
    <m/>
    <m/>
    <s v="Régul d'inventaire du 23/10/2018"/>
  </r>
  <r>
    <n v="782"/>
    <x v="2"/>
    <s v="Peinture SP350"/>
    <x v="81"/>
    <m/>
    <n v="48"/>
    <m/>
    <s v="Régul d'inventaire du 23/10/2018"/>
  </r>
  <r>
    <n v="781"/>
    <x v="2"/>
    <s v="Diluant DL 1511 bidon 5L"/>
    <x v="82"/>
    <m/>
    <n v="1"/>
    <m/>
    <s v="Régul d'inventaire du 23/10/2018"/>
  </r>
  <r>
    <n v="780"/>
    <x v="2"/>
    <s v="Ruban adhésif bleu 204°C"/>
    <x v="83"/>
    <m/>
    <n v="2"/>
    <m/>
    <s v="Régul d'inventaire du 23/10/2018"/>
  </r>
  <r>
    <n v="779"/>
    <x v="2"/>
    <s v="Recharge tampon noir ER17"/>
    <x v="10"/>
    <m/>
    <n v="18"/>
    <m/>
    <s v="Régul d'inventaire du 23/10/2018"/>
  </r>
  <r>
    <n v="778"/>
    <x v="2"/>
    <s v="Marqueur V Board Master Rouge"/>
    <x v="84"/>
    <m/>
    <n v="1"/>
    <m/>
    <s v="Régul d'inventaire du 23/10/2018"/>
  </r>
  <r>
    <n v="777"/>
    <x v="2"/>
    <s v="Carte kanban blanche 130241"/>
    <x v="85"/>
    <m/>
    <n v="9"/>
    <s v="A commander"/>
    <s v="Régul d'inventaire du 23/10/2018"/>
  </r>
  <r>
    <n v="776"/>
    <x v="2"/>
    <s v="Ramette papier A4 Jaune"/>
    <x v="46"/>
    <m/>
    <n v="2"/>
    <m/>
    <s v="Régul d'inventaire du 23/10/2018"/>
  </r>
  <r>
    <n v="775"/>
    <x v="2"/>
    <s v="Feuille absorbante tous liquide simple épaisseur 40*50cm"/>
    <x v="86"/>
    <m/>
    <n v="2"/>
    <m/>
    <s v="Régul d'inventaire du 23/10/2018"/>
  </r>
  <r>
    <n v="774"/>
    <x v="2"/>
    <s v="PC21 100mm green polyester tape"/>
    <x v="87"/>
    <n v="3"/>
    <m/>
    <m/>
    <s v="Régul d'inventaire du 23/10/2018"/>
  </r>
  <r>
    <n v="773"/>
    <x v="2"/>
    <s v="Sachet plastique 23 x 32"/>
    <x v="88"/>
    <m/>
    <n v="100"/>
    <m/>
    <s v="Régul d'inventaire du 23/10/2018"/>
  </r>
  <r>
    <n v="772"/>
    <x v="2"/>
    <s v="Feuille absorbante chimique "/>
    <x v="89"/>
    <m/>
    <n v="7"/>
    <s v="p"/>
    <m/>
  </r>
  <r>
    <n v="771"/>
    <x v="2"/>
    <s v="Mandrin 1-8mm 4002"/>
    <x v="90"/>
    <m/>
    <n v="1"/>
    <s v="i"/>
    <m/>
  </r>
  <r>
    <n v="770"/>
    <x v="2"/>
    <s v="Marteau rivoir trimatière 40mm giss 845305"/>
    <x v="91"/>
    <m/>
    <n v="1"/>
    <s v="e"/>
    <m/>
  </r>
  <r>
    <n v="769"/>
    <x v="2"/>
    <s v="Rouleau d'abrasif 38 x 25 ref 62876 P150"/>
    <x v="92"/>
    <m/>
    <n v="1"/>
    <s v="p"/>
    <m/>
  </r>
  <r>
    <n v="768"/>
    <x v="2"/>
    <s v="Papier pad pack LC brun"/>
    <x v="93"/>
    <m/>
    <n v="2"/>
    <s v="p"/>
    <m/>
  </r>
  <r>
    <n v="767"/>
    <x v="2"/>
    <s v="Boite tirette brun 330x100x100"/>
    <x v="2"/>
    <m/>
    <n v="500"/>
    <s v="p"/>
    <m/>
  </r>
  <r>
    <n v="766"/>
    <x v="2"/>
    <s v="Boite tirette ecru brun df10 15"/>
    <x v="94"/>
    <m/>
    <n v="100"/>
    <s v="p"/>
    <m/>
  </r>
  <r>
    <n v="765"/>
    <x v="2"/>
    <s v="Boite tirette brun 100x80x60"/>
    <x v="95"/>
    <n v="1000"/>
    <m/>
    <m/>
    <m/>
  </r>
  <r>
    <n v="764"/>
    <x v="2"/>
    <s v="Boite tirette brun 100x80x60"/>
    <x v="95"/>
    <m/>
    <n v="200"/>
    <s v="p"/>
    <m/>
  </r>
  <r>
    <n v="763"/>
    <x v="2"/>
    <s v="Feuille à bulle b80 d10 400x1200mm"/>
    <x v="3"/>
    <m/>
    <n v="200"/>
    <s v="p"/>
    <m/>
  </r>
  <r>
    <n v="762"/>
    <x v="2"/>
    <s v="Sachet bulle 100x150"/>
    <x v="96"/>
    <m/>
    <n v="1550"/>
    <s v="p"/>
    <m/>
  </r>
  <r>
    <n v="761"/>
    <x v="2"/>
    <s v="Sachet mousse 150x250"/>
    <x v="97"/>
    <m/>
    <n v="600"/>
    <s v="p"/>
    <m/>
  </r>
  <r>
    <n v="760"/>
    <x v="2"/>
    <s v="Sachet mousse esd 10x15 sacm15"/>
    <x v="98"/>
    <m/>
    <n v="400"/>
    <s v="p"/>
    <m/>
  </r>
  <r>
    <n v="759"/>
    <x v="2"/>
    <s v="Caisse 490x285x100"/>
    <x v="99"/>
    <m/>
    <n v="550"/>
    <s v="p"/>
    <m/>
  </r>
  <r>
    <n v="758"/>
    <x v="2"/>
    <s v="Carton galia A10"/>
    <x v="51"/>
    <n v="200"/>
    <m/>
    <m/>
    <m/>
  </r>
  <r>
    <n v="757"/>
    <x v="2"/>
    <s v="Caisse 730x355x330"/>
    <x v="100"/>
    <m/>
    <n v="100"/>
    <s v="p"/>
    <m/>
  </r>
  <r>
    <n v="756"/>
    <x v="2"/>
    <s v="Croisillon 730x355x330"/>
    <x v="101"/>
    <m/>
    <n v="10"/>
    <s v="p"/>
    <m/>
  </r>
  <r>
    <n v="755"/>
    <x v="2"/>
    <s v="caisse 300x200x170"/>
    <x v="4"/>
    <m/>
    <n v="100"/>
    <s v="p"/>
    <m/>
  </r>
  <r>
    <n v="754"/>
    <x v="2"/>
    <s v="caisse 400x300x300"/>
    <x v="102"/>
    <m/>
    <n v="160"/>
    <s v="p"/>
    <m/>
  </r>
  <r>
    <n v="753"/>
    <x v="2"/>
    <s v="caisse 400x300x300"/>
    <x v="102"/>
    <n v="320"/>
    <m/>
    <m/>
    <m/>
  </r>
  <r>
    <n v="752"/>
    <x v="3"/>
    <s v="Scotch Mécafi"/>
    <x v="49"/>
    <m/>
    <n v="1"/>
    <s v="p"/>
    <m/>
  </r>
  <r>
    <n v="751"/>
    <x v="3"/>
    <s v="Sac fermeture zip 120x180"/>
    <x v="103"/>
    <n v="2000"/>
    <m/>
    <m/>
    <m/>
  </r>
  <r>
    <n v="750"/>
    <x v="3"/>
    <s v="Accus AAA 504-6051 "/>
    <x v="104"/>
    <m/>
    <n v="2"/>
    <s v="p"/>
    <m/>
  </r>
  <r>
    <n v="749"/>
    <x v="3"/>
    <s v="Curtis Flex Homme T46"/>
    <x v="105"/>
    <m/>
    <n v="1"/>
    <s v="e"/>
    <m/>
  </r>
  <r>
    <n v="748"/>
    <x v="3"/>
    <s v="Lame d'ébavurage triangulaire réversible 10-778"/>
    <x v="106"/>
    <m/>
    <n v="1"/>
    <s v="p"/>
    <m/>
  </r>
  <r>
    <n v="747"/>
    <x v="3"/>
    <s v="Goupillon BC64M180AO BC 6,4mm"/>
    <x v="107"/>
    <m/>
    <n v="6"/>
    <s v="p"/>
    <m/>
  </r>
  <r>
    <n v="746"/>
    <x v="3"/>
    <s v="Goupillon BC7M180AO BC 7mm"/>
    <x v="108"/>
    <n v="26"/>
    <m/>
    <m/>
    <m/>
  </r>
  <r>
    <n v="745"/>
    <x v="3"/>
    <s v="Goupillon BC4M180AO BC 4mm"/>
    <x v="109"/>
    <n v="26"/>
    <m/>
    <m/>
    <m/>
  </r>
  <r>
    <n v="744"/>
    <x v="3"/>
    <s v="Goupillon BC64M180AO BC 6,4mm"/>
    <x v="107"/>
    <n v="52"/>
    <m/>
    <m/>
    <m/>
  </r>
  <r>
    <n v="743"/>
    <x v="3"/>
    <s v="TZe-651"/>
    <x v="48"/>
    <m/>
    <n v="3"/>
    <s v="e"/>
    <m/>
  </r>
  <r>
    <n v="742"/>
    <x v="3"/>
    <s v="Peinture SP350"/>
    <x v="81"/>
    <m/>
    <n v="6"/>
    <s v="i"/>
    <m/>
  </r>
  <r>
    <n v="741"/>
    <x v="3"/>
    <s v="adhesif tesa kraft 4313"/>
    <x v="110"/>
    <m/>
    <n v="6"/>
    <s v="p"/>
    <m/>
  </r>
  <r>
    <n v="740"/>
    <x v="3"/>
    <s v="Pile Energizer LR03 1,5V"/>
    <x v="111"/>
    <m/>
    <n v="4"/>
    <s v="p"/>
    <m/>
  </r>
  <r>
    <n v="739"/>
    <x v="3"/>
    <s v="Sachet plastique 23 x 32"/>
    <x v="88"/>
    <m/>
    <n v="100"/>
    <s v="p"/>
    <m/>
  </r>
  <r>
    <n v="738"/>
    <x v="3"/>
    <s v="Bande de toile abrasive ref 0476.4777.0120 50 x 2500 P120"/>
    <x v="112"/>
    <m/>
    <n v="1"/>
    <s v="p"/>
    <m/>
  </r>
  <r>
    <n v="737"/>
    <x v="3"/>
    <s v="Uvex Whisper +"/>
    <x v="26"/>
    <m/>
    <n v="2"/>
    <s v="p"/>
    <m/>
  </r>
  <r>
    <n v="736"/>
    <x v="3"/>
    <s v="Lunette MIRA"/>
    <x v="9"/>
    <m/>
    <n v="1"/>
    <s v="p"/>
    <m/>
  </r>
  <r>
    <n v="735"/>
    <x v="3"/>
    <s v="Gant Power Fit Clean end.pu UE 10 T10"/>
    <x v="113"/>
    <m/>
    <n v="10"/>
    <s v="p"/>
    <m/>
  </r>
  <r>
    <n v="734"/>
    <x v="3"/>
    <s v="Roue de polissage 0570966"/>
    <x v="114"/>
    <m/>
    <n v="100"/>
    <s v="p"/>
    <m/>
  </r>
  <r>
    <n v="733"/>
    <x v="3"/>
    <s v="Meule sur tige 4810514"/>
    <x v="55"/>
    <m/>
    <n v="50"/>
    <s v="p"/>
    <m/>
  </r>
  <r>
    <n v="732"/>
    <x v="3"/>
    <s v="Goupillon BC9M180AO BC 9mm"/>
    <x v="115"/>
    <m/>
    <n v="3"/>
    <s v="p"/>
    <m/>
  </r>
  <r>
    <n v="731"/>
    <x v="3"/>
    <s v="Goupillon BC4M180AO BC 4mm"/>
    <x v="109"/>
    <m/>
    <n v="3"/>
    <s v="p"/>
    <m/>
  </r>
  <r>
    <n v="730"/>
    <x v="3"/>
    <s v="Mustang Flex Homme T45"/>
    <x v="116"/>
    <m/>
    <n v="1"/>
    <s v="e"/>
    <m/>
  </r>
  <r>
    <n v="729"/>
    <x v="3"/>
    <s v="Mustang Flex Homme T44"/>
    <x v="117"/>
    <m/>
    <n v="1"/>
    <s v="e"/>
    <m/>
  </r>
  <r>
    <n v="728"/>
    <x v="3"/>
    <s v="Odessa 5804 Homme T43"/>
    <x v="118"/>
    <m/>
    <n v="1"/>
    <s v="p"/>
    <m/>
  </r>
  <r>
    <n v="727"/>
    <x v="3"/>
    <s v="Film noir étirable 450 en 20µ bobine de 300m"/>
    <x v="119"/>
    <m/>
    <n v="1"/>
    <s v="p"/>
    <m/>
  </r>
  <r>
    <n v="726"/>
    <x v="3"/>
    <s v="ADHESIF SOL TESA 50X50 JAUNE 04651"/>
    <x v="120"/>
    <m/>
    <n v="3"/>
    <s v="i"/>
    <m/>
  </r>
  <r>
    <n v="725"/>
    <x v="3"/>
    <s v="Emb bande de garantie en rouleau pp ecolo 50mm*180m ref raja at50lbg"/>
    <x v="121"/>
    <m/>
    <n v="12"/>
    <s v="i"/>
    <m/>
  </r>
  <r>
    <n v="724"/>
    <x v="3"/>
    <s v="Rouleau de feuillard noir"/>
    <x v="122"/>
    <m/>
    <n v="2"/>
    <s v="i"/>
    <m/>
  </r>
  <r>
    <n v="723"/>
    <x v="3"/>
    <s v="Sachet plastique 23 x 32"/>
    <x v="88"/>
    <m/>
    <n v="100"/>
    <m/>
    <m/>
  </r>
  <r>
    <n v="722"/>
    <x v="3"/>
    <s v="Film noir étirable 450 en 20µ bobine de 300m"/>
    <x v="119"/>
    <m/>
    <n v="6"/>
    <s v="i"/>
    <m/>
  </r>
  <r>
    <n v="721"/>
    <x v="3"/>
    <s v="Scotch Mécafi"/>
    <x v="49"/>
    <m/>
    <n v="36"/>
    <s v="i"/>
    <m/>
  </r>
  <r>
    <n v="720"/>
    <x v="3"/>
    <s v="Massette sans rebond embout 40mm"/>
    <x v="44"/>
    <m/>
    <n v="1"/>
    <s v="p"/>
    <m/>
  </r>
  <r>
    <n v="719"/>
    <x v="3"/>
    <s v="Clé male hexagonale 83SH 2,5 ref 0139x83SH2.5"/>
    <x v="123"/>
    <m/>
    <n v="1"/>
    <s v="p"/>
    <m/>
  </r>
  <r>
    <n v="718"/>
    <x v="3"/>
    <s v="Novofil NHS 9906 015 053"/>
    <x v="124"/>
    <m/>
    <n v="2"/>
    <s v="e"/>
    <m/>
  </r>
  <r>
    <n v="717"/>
    <x v="3"/>
    <s v="PC21 100mm green polyester tape"/>
    <x v="87"/>
    <m/>
    <n v="1"/>
    <s v="i"/>
    <m/>
  </r>
  <r>
    <n v="716"/>
    <x v="3"/>
    <s v="Divers consommable"/>
    <x v="0"/>
    <m/>
    <n v="5"/>
    <s v="i"/>
    <s v="Gant jersetlite T8"/>
  </r>
  <r>
    <n v="715"/>
    <x v="3"/>
    <s v="PEINTURE PRIAM PCE 215"/>
    <x v="125"/>
    <m/>
    <n v="4"/>
    <s v="i"/>
    <m/>
  </r>
  <r>
    <n v="714"/>
    <x v="3"/>
    <s v="PEINTURE PRIAM PCE 215 GRIS RAL. 7001"/>
    <x v="126"/>
    <m/>
    <n v="1"/>
    <s v="i"/>
    <m/>
  </r>
  <r>
    <n v="713"/>
    <x v="3"/>
    <s v="PEINTURE LBY 216 MAT"/>
    <x v="127"/>
    <m/>
    <n v="4"/>
    <s v="i"/>
    <m/>
  </r>
  <r>
    <n v="712"/>
    <x v="3"/>
    <s v="PEINTURE LBY 216 VERT JAUNE 3389 MAT"/>
    <x v="28"/>
    <m/>
    <n v="2"/>
    <s v="i"/>
    <m/>
  </r>
  <r>
    <n v="711"/>
    <x v="3"/>
    <s v="Durcisseur LBYH 200"/>
    <x v="70"/>
    <m/>
    <n v="1"/>
    <s v="i"/>
    <m/>
  </r>
  <r>
    <n v="710"/>
    <x v="3"/>
    <s v="LBYH 203 noir mat - 5kg"/>
    <x v="69"/>
    <m/>
    <n v="1"/>
    <s v="i"/>
    <m/>
  </r>
  <r>
    <n v="709"/>
    <x v="3"/>
    <s v="Rouge 9XL"/>
    <x v="33"/>
    <m/>
    <n v="2"/>
    <s v="i"/>
    <m/>
  </r>
  <r>
    <n v="708"/>
    <x v="3"/>
    <s v="Wypall Rouleau de 500 feuilles"/>
    <x v="34"/>
    <m/>
    <n v="2"/>
    <s v="i"/>
    <m/>
  </r>
  <r>
    <n v="707"/>
    <x v="3"/>
    <s v="Protection Respiratoire 4255 FFA2P3D"/>
    <x v="35"/>
    <m/>
    <n v="2"/>
    <s v="i"/>
    <m/>
  </r>
  <r>
    <n v="706"/>
    <x v="3"/>
    <s v="Tampon d'essuyage pour finition"/>
    <x v="128"/>
    <m/>
    <n v="4"/>
    <s v="i"/>
    <m/>
  </r>
  <r>
    <n v="705"/>
    <x v="3"/>
    <s v="Maillet buis"/>
    <x v="129"/>
    <n v="4"/>
    <m/>
    <m/>
    <m/>
  </r>
  <r>
    <n v="704"/>
    <x v="3"/>
    <s v="Ultrane 551 T09"/>
    <x v="41"/>
    <m/>
    <n v="1"/>
    <s v="p"/>
    <m/>
  </r>
  <r>
    <n v="703"/>
    <x v="4"/>
    <s v="Wypall Rouleau de 500 feuilles"/>
    <x v="34"/>
    <m/>
    <n v="1"/>
    <s v="p"/>
    <m/>
  </r>
  <r>
    <n v="702"/>
    <x v="4"/>
    <s v="Pile Energizer LR6 1,5V"/>
    <x v="130"/>
    <m/>
    <n v="2"/>
    <s v="p"/>
    <m/>
  </r>
  <r>
    <n v="701"/>
    <x v="4"/>
    <s v="Lime aiguille 160 mm 847 769"/>
    <x v="131"/>
    <m/>
    <n v="1"/>
    <s v="p"/>
    <m/>
  </r>
  <r>
    <n v="700"/>
    <x v="5"/>
    <s v="Mustang Flex Homme T43"/>
    <x v="132"/>
    <m/>
    <n v="1"/>
    <s v="p"/>
    <m/>
  </r>
  <r>
    <n v="699"/>
    <x v="5"/>
    <s v="Film noir étirable 450 en 20µ bobine de 300m"/>
    <x v="119"/>
    <m/>
    <n v="1"/>
    <s v="p"/>
    <m/>
  </r>
  <r>
    <n v="698"/>
    <x v="5"/>
    <s v="Rouleau de feuillard noir"/>
    <x v="122"/>
    <m/>
    <n v="1"/>
    <s v="e"/>
    <m/>
  </r>
  <r>
    <n v="697"/>
    <x v="5"/>
    <s v="Roue de polissage 0570967"/>
    <x v="133"/>
    <n v="150"/>
    <m/>
    <m/>
    <m/>
  </r>
  <r>
    <n v="696"/>
    <x v="5"/>
    <s v="Gratoir ajustable ref 10361  (lame 10-778)"/>
    <x v="134"/>
    <m/>
    <n v="1"/>
    <s v="p"/>
    <m/>
  </r>
  <r>
    <n v="695"/>
    <x v="5"/>
    <s v="Bande de toile abrasive Siaron 2800 ref 0476.4777.0400 50 x 2500 P400"/>
    <x v="135"/>
    <m/>
    <n v="1"/>
    <s v="p"/>
    <m/>
  </r>
  <r>
    <n v="694"/>
    <x v="5"/>
    <s v="Disque d'abrasion diam 25 G080"/>
    <x v="25"/>
    <m/>
    <n v="50"/>
    <s v="p"/>
    <m/>
  </r>
  <r>
    <n v="693"/>
    <x v="5"/>
    <s v="Disque d'abrasion diam 25 G100"/>
    <x v="24"/>
    <m/>
    <n v="100"/>
    <s v="p"/>
    <m/>
  </r>
  <r>
    <n v="692"/>
    <x v="5"/>
    <s v="Ultrane 551 T09"/>
    <x v="41"/>
    <m/>
    <n v="10"/>
    <s v="p"/>
    <m/>
  </r>
  <r>
    <n v="691"/>
    <x v="5"/>
    <s v="Gant Power Fit Clean end.pu UE 10 T08"/>
    <x v="136"/>
    <m/>
    <n v="12"/>
    <s v="p"/>
    <m/>
  </r>
  <r>
    <n v="690"/>
    <x v="5"/>
    <s v="Ultrane 551 T08"/>
    <x v="1"/>
    <m/>
    <n v="10"/>
    <s v="p"/>
    <m/>
  </r>
  <r>
    <n v="689"/>
    <x v="5"/>
    <s v="Ultrane 551 T07"/>
    <x v="137"/>
    <m/>
    <n v="10"/>
    <s v="p"/>
    <m/>
  </r>
  <r>
    <n v="688"/>
    <x v="5"/>
    <s v="Roue de polissage 0570968"/>
    <x v="138"/>
    <m/>
    <n v="50"/>
    <s v="p"/>
    <m/>
  </r>
  <r>
    <n v="687"/>
    <x v="5"/>
    <s v="Roue de polissage 0570967"/>
    <x v="133"/>
    <m/>
    <n v="50"/>
    <s v="p"/>
    <m/>
  </r>
  <r>
    <n v="686"/>
    <x v="5"/>
    <s v="Roue de polissage 0570966"/>
    <x v="114"/>
    <m/>
    <n v="100"/>
    <s v="p"/>
    <m/>
  </r>
  <r>
    <n v="685"/>
    <x v="5"/>
    <s v="Meule sur tige 4810714"/>
    <x v="139"/>
    <m/>
    <n v="100"/>
    <s v="p"/>
    <m/>
  </r>
  <r>
    <n v="684"/>
    <x v="5"/>
    <s v="Meule sur tige 4810514"/>
    <x v="55"/>
    <m/>
    <n v="100"/>
    <s v="p"/>
    <m/>
  </r>
  <r>
    <n v="683"/>
    <x v="5"/>
    <s v="Goupillon BC9M180AO BC 9mm"/>
    <x v="115"/>
    <m/>
    <n v="4"/>
    <s v="p"/>
    <m/>
  </r>
  <r>
    <n v="682"/>
    <x v="5"/>
    <s v="Goupillon BC4M180AO BC 4mm"/>
    <x v="109"/>
    <m/>
    <n v="4"/>
    <s v="p"/>
    <m/>
  </r>
  <r>
    <n v="681"/>
    <x v="5"/>
    <s v="Scotch brite WR-RL SVFN 100 mm x 10 m"/>
    <x v="140"/>
    <m/>
    <n v="1"/>
    <s v="p"/>
    <m/>
  </r>
  <r>
    <n v="680"/>
    <x v="5"/>
    <s v="Scotch brite CF-RL rouge"/>
    <x v="141"/>
    <m/>
    <n v="1"/>
    <s v="p"/>
    <m/>
  </r>
  <r>
    <n v="679"/>
    <x v="5"/>
    <s v="Gant Power Fit Clean end.pu UE 10 T10"/>
    <x v="113"/>
    <m/>
    <n v="1"/>
    <s v="p"/>
    <m/>
  </r>
  <r>
    <n v="678"/>
    <x v="5"/>
    <s v="DILUANT REACTIF 6940B"/>
    <x v="142"/>
    <n v="6"/>
    <m/>
    <m/>
    <m/>
  </r>
  <r>
    <n v="677"/>
    <x v="5"/>
    <s v="Sac noir 100l 5060"/>
    <x v="143"/>
    <m/>
    <n v="1"/>
    <s v="p"/>
    <m/>
  </r>
  <r>
    <n v="676"/>
    <x v="5"/>
    <s v="Scotch brite CF-RL rouge"/>
    <x v="141"/>
    <m/>
    <n v="1"/>
    <s v="i"/>
    <m/>
  </r>
  <r>
    <n v="675"/>
    <x v="5"/>
    <s v="film pe gaufre blanc 20 micron"/>
    <x v="144"/>
    <m/>
    <n v="1"/>
    <s v="i"/>
    <m/>
  </r>
  <r>
    <n v="674"/>
    <x v="5"/>
    <s v="PEINTURE LBY 216 VERT JAUNE 3389 MAT"/>
    <x v="28"/>
    <m/>
    <n v="2"/>
    <s v="i"/>
    <m/>
  </r>
  <r>
    <n v="673"/>
    <x v="5"/>
    <s v="LBYH 203 noir mat - 5kg"/>
    <x v="69"/>
    <m/>
    <n v="1"/>
    <s v="i"/>
    <m/>
  </r>
  <r>
    <n v="672"/>
    <x v="5"/>
    <s v="Abra papier abrasif p240 114MMx25M finixa SPFA 0240"/>
    <x v="29"/>
    <m/>
    <n v="1"/>
    <s v="i"/>
    <m/>
  </r>
  <r>
    <n v="671"/>
    <x v="5"/>
    <s v="Eprouvette NC00368 - Type N1-SS PLANEITE 0003 DURETE 73-74,5"/>
    <x v="30"/>
    <m/>
    <n v="2"/>
    <s v="i"/>
    <m/>
  </r>
  <r>
    <n v="670"/>
    <x v="5"/>
    <s v="Nitrile Powder Free XL9-10"/>
    <x v="31"/>
    <m/>
    <n v="1"/>
    <s v="i"/>
    <m/>
  </r>
  <r>
    <n v="669"/>
    <x v="5"/>
    <s v="Nitrile Powder Free L8-9"/>
    <x v="32"/>
    <m/>
    <n v="1"/>
    <s v="i"/>
    <m/>
  </r>
  <r>
    <n v="668"/>
    <x v="5"/>
    <s v="Nitrile Powder Free M7-8"/>
    <x v="145"/>
    <m/>
    <n v="2"/>
    <s v="i"/>
    <m/>
  </r>
  <r>
    <n v="667"/>
    <x v="5"/>
    <s v="Bleu 8L réf S722008BLL"/>
    <x v="146"/>
    <m/>
    <n v="2"/>
    <s v="i"/>
    <m/>
  </r>
  <r>
    <n v="666"/>
    <x v="5"/>
    <s v="Wypall Rouleau de 500 feuilles"/>
    <x v="34"/>
    <m/>
    <n v="1"/>
    <s v="i"/>
    <m/>
  </r>
  <r>
    <n v="665"/>
    <x v="5"/>
    <s v="Filtre rond noir"/>
    <x v="147"/>
    <m/>
    <n v="5"/>
    <s v="i"/>
    <m/>
  </r>
  <r>
    <n v="664"/>
    <x v="5"/>
    <s v="Pot plastique multimix 750ML"/>
    <x v="148"/>
    <m/>
    <n v="14"/>
    <s v="i"/>
    <m/>
  </r>
  <r>
    <n v="663"/>
    <x v="5"/>
    <s v="Disque de ponçage vert 307D diam 75 P80"/>
    <x v="149"/>
    <m/>
    <n v="300"/>
    <s v="i"/>
    <m/>
  </r>
  <r>
    <n v="662"/>
    <x v="5"/>
    <s v="Disque autocollant A2300075120"/>
    <x v="37"/>
    <m/>
    <n v="3"/>
    <s v="i"/>
    <m/>
  </r>
  <r>
    <n v="661"/>
    <x v="5"/>
    <s v="Uvex Whisper +"/>
    <x v="26"/>
    <m/>
    <n v="6"/>
    <s v="i"/>
    <m/>
  </r>
  <r>
    <n v="660"/>
    <x v="5"/>
    <s v="Lunettes Axcont AXIS"/>
    <x v="150"/>
    <m/>
    <n v="2"/>
    <s v="i"/>
    <m/>
  </r>
  <r>
    <n v="659"/>
    <x v="5"/>
    <s v="Adhésif masquage lisse 80°C 50MX50MM UC24"/>
    <x v="151"/>
    <m/>
    <n v="6"/>
    <s v="i"/>
    <m/>
  </r>
  <r>
    <n v="658"/>
    <x v="5"/>
    <s v="Absorbant attapulgite calcinée 20kg"/>
    <x v="12"/>
    <m/>
    <n v="1"/>
    <s v="p"/>
    <m/>
  </r>
  <r>
    <n v="657"/>
    <x v="5"/>
    <s v="Massette sans rebond embout 40mm"/>
    <x v="44"/>
    <m/>
    <n v="2"/>
    <s v="p"/>
    <m/>
  </r>
  <r>
    <n v="656"/>
    <x v="5"/>
    <s v="Rouleau de feuillard bleu"/>
    <x v="152"/>
    <m/>
    <n v="1"/>
    <s v="p"/>
    <m/>
  </r>
  <r>
    <n v="655"/>
    <x v="6"/>
    <s v="Brosse a main fil ondulé 787 578"/>
    <x v="153"/>
    <m/>
    <n v="1"/>
    <s v="p"/>
    <m/>
  </r>
  <r>
    <n v="654"/>
    <x v="6"/>
    <s v="TZe-251"/>
    <x v="154"/>
    <m/>
    <n v="1"/>
    <s v="p"/>
    <m/>
  </r>
  <r>
    <n v="653"/>
    <x v="6"/>
    <s v="Mustang Flex Homme T41"/>
    <x v="155"/>
    <n v="2"/>
    <m/>
    <m/>
    <m/>
  </r>
  <r>
    <n v="652"/>
    <x v="6"/>
    <s v="Odessa 5804 Homme T44"/>
    <x v="156"/>
    <n v="1"/>
    <m/>
    <m/>
    <m/>
  </r>
  <r>
    <n v="651"/>
    <x v="6"/>
    <s v="Vitamine haute vert anis T38"/>
    <x v="157"/>
    <n v="2"/>
    <m/>
    <m/>
    <m/>
  </r>
  <r>
    <n v="650"/>
    <x v="6"/>
    <s v="Josia 6804 Femme T41"/>
    <x v="158"/>
    <n v="1"/>
    <m/>
    <m/>
    <m/>
  </r>
  <r>
    <n v="649"/>
    <x v="6"/>
    <s v="Gant Power Fit Clean end.pu UE 10 T08"/>
    <x v="136"/>
    <m/>
    <n v="1"/>
    <s v="p"/>
    <m/>
  </r>
  <r>
    <n v="648"/>
    <x v="6"/>
    <s v="Meule sur tige 4810714"/>
    <x v="139"/>
    <m/>
    <n v="70"/>
    <s v="p"/>
    <m/>
  </r>
  <r>
    <n v="647"/>
    <x v="6"/>
    <s v="Pince CHC3.0 CHC 94030"/>
    <x v="159"/>
    <m/>
    <n v="1"/>
    <s v="p"/>
    <m/>
  </r>
  <r>
    <n v="646"/>
    <x v="6"/>
    <s v="Meule sur tige 4810714"/>
    <x v="139"/>
    <n v="570"/>
    <m/>
    <m/>
    <m/>
  </r>
  <r>
    <n v="645"/>
    <x v="6"/>
    <s v="Meule sur tige 4811014"/>
    <x v="53"/>
    <n v="400"/>
    <m/>
    <m/>
    <m/>
  </r>
  <r>
    <n v="644"/>
    <x v="6"/>
    <s v="Disque abrasif fixation automatique A3375075002"/>
    <x v="160"/>
    <m/>
    <n v="100"/>
    <s v="e"/>
    <m/>
  </r>
  <r>
    <n v="643"/>
    <x v="6"/>
    <s v="Gant Power Fit Clean end.pu UE 10 T10"/>
    <x v="113"/>
    <m/>
    <n v="24"/>
    <s v="e"/>
    <m/>
  </r>
  <r>
    <n v="642"/>
    <x v="6"/>
    <s v="Wypall Rouleau de 500 feuilles"/>
    <x v="34"/>
    <m/>
    <n v="4"/>
    <s v="e"/>
    <m/>
  </r>
  <r>
    <n v="641"/>
    <x v="6"/>
    <s v="Papier absorbant blanc 1000S"/>
    <x v="13"/>
    <m/>
    <n v="4"/>
    <s v="e"/>
    <m/>
  </r>
  <r>
    <n v="640"/>
    <x v="6"/>
    <s v="Gant Power Fit Clean end.pu UE 10 T07"/>
    <x v="161"/>
    <m/>
    <n v="48"/>
    <s v="e"/>
    <m/>
  </r>
  <r>
    <n v="639"/>
    <x v="6"/>
    <s v="Pince de réduction 3 pr"/>
    <x v="162"/>
    <n v="2"/>
    <m/>
    <m/>
    <m/>
  </r>
  <r>
    <n v="638"/>
    <x v="6"/>
    <s v="Fraise orbital D004,40 EDM Service OFCSD10044155"/>
    <x v="163"/>
    <n v="3"/>
    <m/>
    <m/>
    <m/>
  </r>
  <r>
    <n v="637"/>
    <x v="6"/>
    <s v="Fraise orbital D002,70 EDM Service OFCSD10027076"/>
    <x v="164"/>
    <n v="3"/>
    <m/>
    <m/>
    <m/>
  </r>
  <r>
    <n v="636"/>
    <x v="6"/>
    <s v="Balai droit coco 29 cm Coco 29cm DV 845183"/>
    <x v="165"/>
    <m/>
    <n v="1"/>
    <s v="p"/>
    <m/>
  </r>
  <r>
    <n v="635"/>
    <x v="6"/>
    <s v="Manche a balai embout vis 845205"/>
    <x v="166"/>
    <m/>
    <n v="1"/>
    <s v="p"/>
    <m/>
  </r>
  <r>
    <n v="634"/>
    <x v="6"/>
    <s v="OM Boite a outils &quot;STANLEY&quot; 406*184*215 mm - Réf 1-92-766"/>
    <x v="11"/>
    <m/>
    <n v="1"/>
    <s v="p"/>
    <m/>
  </r>
  <r>
    <n v="633"/>
    <x v="6"/>
    <s v="TZe-251"/>
    <x v="154"/>
    <m/>
    <n v="1"/>
    <s v="p"/>
    <m/>
  </r>
  <r>
    <n v="632"/>
    <x v="6"/>
    <s v="Stylet caer bille rubis D 1"/>
    <x v="167"/>
    <n v="4"/>
    <m/>
    <m/>
    <m/>
  </r>
  <r>
    <n v="631"/>
    <x v="6"/>
    <s v="ADHESIF SOL TESA 50X50 Bleu 04651"/>
    <x v="168"/>
    <m/>
    <n v="1"/>
    <s v="p"/>
    <m/>
  </r>
  <r>
    <n v="630"/>
    <x v="6"/>
    <s v="TZe-731"/>
    <x v="47"/>
    <m/>
    <n v="4"/>
    <s v="p"/>
    <m/>
  </r>
  <r>
    <n v="629"/>
    <x v="6"/>
    <s v="Recharge tampon noir ER17"/>
    <x v="10"/>
    <m/>
    <n v="1"/>
    <s v="p"/>
    <m/>
  </r>
  <r>
    <n v="628"/>
    <x v="6"/>
    <s v="Boite tirette brun 330x100x100"/>
    <x v="2"/>
    <m/>
    <n v="300"/>
    <s v="p"/>
    <m/>
  </r>
  <r>
    <n v="627"/>
    <x v="6"/>
    <s v="Feuille à bulle b80 d10 400x1200mm"/>
    <x v="3"/>
    <m/>
    <n v="400"/>
    <s v="p"/>
    <m/>
  </r>
  <r>
    <n v="626"/>
    <x v="6"/>
    <s v="Feuille à bulle b80 d10 400x1200mm"/>
    <x v="3"/>
    <n v="800"/>
    <m/>
    <m/>
    <m/>
  </r>
  <r>
    <n v="625"/>
    <x v="6"/>
    <s v="Caisse pm 521x347x265"/>
    <x v="169"/>
    <n v="115"/>
    <m/>
    <m/>
    <m/>
  </r>
  <r>
    <n v="624"/>
    <x v="6"/>
    <s v="caisse 400x300x300"/>
    <x v="102"/>
    <m/>
    <n v="60"/>
    <s v="p"/>
    <m/>
  </r>
  <r>
    <n v="623"/>
    <x v="6"/>
    <s v="Nitrile Powder Free S6-7"/>
    <x v="170"/>
    <m/>
    <n v="10"/>
    <s v="e"/>
    <m/>
  </r>
  <r>
    <n v="622"/>
    <x v="7"/>
    <s v="Etiquettes tracabilite prisma/idea"/>
    <x v="171"/>
    <m/>
    <n v="1"/>
    <s v="p"/>
    <m/>
  </r>
  <r>
    <n v="621"/>
    <x v="7"/>
    <s v="Pile Energizer LR03 1,5V"/>
    <x v="111"/>
    <m/>
    <n v="20"/>
    <s v="i"/>
    <m/>
  </r>
  <r>
    <n v="620"/>
    <x v="7"/>
    <s v="Toile filtrante NW50/62/75 50"/>
    <x v="73"/>
    <m/>
    <n v="4"/>
    <s v="i"/>
    <m/>
  </r>
  <r>
    <n v="619"/>
    <x v="7"/>
    <s v="Toile filtrante NW50/62/75 25"/>
    <x v="72"/>
    <m/>
    <n v="4"/>
    <s v="i"/>
    <m/>
  </r>
  <r>
    <n v="618"/>
    <x v="7"/>
    <s v="Filtre à poche taille 2-25aem"/>
    <x v="71"/>
    <m/>
    <n v="1"/>
    <s v="i"/>
    <m/>
  </r>
  <r>
    <n v="617"/>
    <x v="7"/>
    <s v="Filtre à poche taille 2-25aem"/>
    <x v="71"/>
    <m/>
    <n v="3"/>
    <s v="i"/>
    <m/>
  </r>
  <r>
    <n v="616"/>
    <x v="7"/>
    <s v="OM Boite a outils &quot;STANLEY&quot; 406*184*215 mm - Réf 1-92-766"/>
    <x v="11"/>
    <n v="2"/>
    <m/>
    <m/>
    <m/>
  </r>
  <r>
    <n v="615"/>
    <x v="7"/>
    <s v="Sac noir 100l 5060"/>
    <x v="143"/>
    <n v="16"/>
    <m/>
    <m/>
    <m/>
  </r>
  <r>
    <n v="614"/>
    <x v="7"/>
    <s v="Nitrile Powder Free XL9-10"/>
    <x v="31"/>
    <n v="9"/>
    <m/>
    <m/>
    <m/>
  </r>
  <r>
    <n v="613"/>
    <x v="7"/>
    <s v="Latex Powered X9-10"/>
    <x v="172"/>
    <m/>
    <n v="9"/>
    <m/>
    <m/>
  </r>
  <r>
    <n v="612"/>
    <x v="7"/>
    <s v="PC21 100mm green polyester tape"/>
    <x v="87"/>
    <m/>
    <n v="2"/>
    <s v="i"/>
    <m/>
  </r>
  <r>
    <n v="611"/>
    <x v="7"/>
    <s v="Pile RS alkaline 9V 744-2202"/>
    <x v="173"/>
    <m/>
    <n v="1"/>
    <s v="i"/>
    <m/>
  </r>
  <r>
    <n v="610"/>
    <x v="7"/>
    <s v="Eprouvette NC00368 - Type N1-SS PLANEITE 0003 DURETE 73-74,5"/>
    <x v="30"/>
    <n v="30"/>
    <m/>
    <m/>
    <m/>
  </r>
  <r>
    <n v="609"/>
    <x v="7"/>
    <s v="Ramette papier A4 Jaune"/>
    <x v="46"/>
    <m/>
    <n v="2"/>
    <s v="p"/>
    <m/>
  </r>
  <r>
    <n v="608"/>
    <x v="7"/>
    <s v="Uvex Whisper +"/>
    <x v="26"/>
    <m/>
    <n v="1"/>
    <s v="p"/>
    <m/>
  </r>
  <r>
    <n v="607"/>
    <x v="7"/>
    <s v="film pe gaufre blanc 20 micron"/>
    <x v="144"/>
    <n v="4"/>
    <m/>
    <m/>
    <m/>
  </r>
  <r>
    <n v="606"/>
    <x v="7"/>
    <s v="Mustang Flex Homme T45"/>
    <x v="116"/>
    <n v="1"/>
    <m/>
    <m/>
    <m/>
  </r>
  <r>
    <n v="605"/>
    <x v="7"/>
    <s v="Ultrane 551 T07"/>
    <x v="137"/>
    <n v="50"/>
    <m/>
    <m/>
    <m/>
  </r>
  <r>
    <n v="604"/>
    <x v="7"/>
    <s v="Ultrane 551 T09"/>
    <x v="41"/>
    <n v="50"/>
    <m/>
    <m/>
    <m/>
  </r>
  <r>
    <n v="603"/>
    <x v="7"/>
    <s v="Protection Respiratoire 5321 M/L"/>
    <x v="174"/>
    <n v="35"/>
    <m/>
    <m/>
    <m/>
  </r>
  <r>
    <n v="602"/>
    <x v="7"/>
    <s v="Nitrile Powder Free XL9-10"/>
    <x v="31"/>
    <n v="20"/>
    <m/>
    <m/>
    <m/>
  </r>
  <r>
    <n v="601"/>
    <x v="7"/>
    <s v="Mustang Flex Homme T42"/>
    <x v="175"/>
    <n v="4"/>
    <m/>
    <m/>
    <m/>
  </r>
  <r>
    <n v="600"/>
    <x v="7"/>
    <s v="Curtis Flex Homme T45"/>
    <x v="176"/>
    <n v="1"/>
    <m/>
    <m/>
    <m/>
  </r>
  <r>
    <n v="599"/>
    <x v="7"/>
    <s v="Curtis Flex Homme T46"/>
    <x v="105"/>
    <n v="1"/>
    <m/>
    <m/>
    <m/>
  </r>
  <r>
    <n v="598"/>
    <x v="7"/>
    <s v="Josia 6804 Femme T39"/>
    <x v="177"/>
    <n v="1"/>
    <m/>
    <m/>
    <m/>
  </r>
  <r>
    <n v="597"/>
    <x v="7"/>
    <s v="Pot plastique multimix 2240ML"/>
    <x v="36"/>
    <m/>
    <n v="10"/>
    <s v="i"/>
    <m/>
  </r>
  <r>
    <n v="596"/>
    <x v="7"/>
    <s v="Adhésif masquage lisse 80°C 50MX50MM UC24"/>
    <x v="151"/>
    <m/>
    <n v="1"/>
    <s v="p"/>
    <m/>
  </r>
  <r>
    <n v="595"/>
    <x v="7"/>
    <s v="DILUANT DL 151"/>
    <x v="27"/>
    <m/>
    <n v="2"/>
    <s v="i"/>
    <m/>
  </r>
  <r>
    <n v="594"/>
    <x v="7"/>
    <s v="PEINTURE PRIAM PCE 215 GRIS RAL. 7001"/>
    <x v="126"/>
    <m/>
    <n v="3"/>
    <s v="i"/>
    <m/>
  </r>
  <r>
    <n v="593"/>
    <x v="7"/>
    <s v="Peinture SP350"/>
    <x v="81"/>
    <m/>
    <n v="1"/>
    <s v="i"/>
    <m/>
  </r>
  <r>
    <n v="592"/>
    <x v="7"/>
    <s v="Durcisseur LBYH 200"/>
    <x v="70"/>
    <m/>
    <n v="1"/>
    <s v="i"/>
    <m/>
  </r>
  <r>
    <n v="591"/>
    <x v="7"/>
    <s v="LBYH 203 noir mat - 5kg"/>
    <x v="69"/>
    <m/>
    <n v="1"/>
    <s v="i"/>
    <m/>
  </r>
  <r>
    <n v="590"/>
    <x v="7"/>
    <s v="Scotch brite CF-RL rouge"/>
    <x v="141"/>
    <m/>
    <n v="1"/>
    <s v="i"/>
    <m/>
  </r>
  <r>
    <n v="589"/>
    <x v="7"/>
    <s v="Latex Powered L8-9"/>
    <x v="178"/>
    <m/>
    <n v="1"/>
    <s v="i"/>
    <m/>
  </r>
  <r>
    <n v="588"/>
    <x v="7"/>
    <s v="Latex Powered M7-8"/>
    <x v="179"/>
    <m/>
    <n v="2"/>
    <s v="i"/>
    <m/>
  </r>
  <r>
    <n v="587"/>
    <x v="7"/>
    <s v="Nitrile Powder Free XL9-10"/>
    <x v="31"/>
    <m/>
    <n v="3"/>
    <s v="i"/>
    <m/>
  </r>
  <r>
    <n v="586"/>
    <x v="7"/>
    <s v="Nitrile Powder Free L8-9"/>
    <x v="32"/>
    <m/>
    <n v="3"/>
    <s v="i"/>
    <m/>
  </r>
  <r>
    <n v="585"/>
    <x v="7"/>
    <s v="Nitrile Powder Free M7-8"/>
    <x v="145"/>
    <m/>
    <n v="3"/>
    <s v="i"/>
    <m/>
  </r>
  <r>
    <n v="584"/>
    <x v="7"/>
    <s v="Wypall Rouleau de 500 feuilles"/>
    <x v="34"/>
    <m/>
    <n v="1"/>
    <s v="i"/>
    <m/>
  </r>
  <r>
    <n v="583"/>
    <x v="7"/>
    <s v="Sachet plastique 23 x 32"/>
    <x v="88"/>
    <m/>
    <n v="1000"/>
    <s v="i"/>
    <m/>
  </r>
  <r>
    <n v="582"/>
    <x v="7"/>
    <s v="Pot plastique multimix 2240ML"/>
    <x v="36"/>
    <m/>
    <n v="20"/>
    <s v="i"/>
    <m/>
  </r>
  <r>
    <n v="581"/>
    <x v="7"/>
    <s v="Disque autocollant A2300075120"/>
    <x v="37"/>
    <m/>
    <n v="1"/>
    <s v="i"/>
    <m/>
  </r>
  <r>
    <n v="580"/>
    <x v="7"/>
    <s v="Tampon d'essuyage pour finition"/>
    <x v="128"/>
    <m/>
    <n v="4"/>
    <s v="i"/>
    <m/>
  </r>
  <r>
    <n v="579"/>
    <x v="7"/>
    <s v="Uvex Whisper +"/>
    <x v="26"/>
    <m/>
    <n v="5"/>
    <s v="p"/>
    <m/>
  </r>
  <r>
    <n v="578"/>
    <x v="7"/>
    <s v="Pile RS SR44 1,5V"/>
    <x v="52"/>
    <m/>
    <n v="1"/>
    <s v="p"/>
    <m/>
  </r>
  <r>
    <n v="577"/>
    <x v="7"/>
    <s v="Casque Peltor Optime 2"/>
    <x v="180"/>
    <m/>
    <n v="1"/>
    <s v="e"/>
    <m/>
  </r>
  <r>
    <n v="576"/>
    <x v="7"/>
    <s v="Lame de scapel inox n°10 bte de 100"/>
    <x v="181"/>
    <m/>
    <n v="3"/>
    <s v="i"/>
    <m/>
  </r>
  <r>
    <n v="575"/>
    <x v="7"/>
    <s v="Reglet 150mm x 13mm"/>
    <x v="182"/>
    <m/>
    <n v="1"/>
    <s v="p"/>
    <m/>
  </r>
  <r>
    <n v="574"/>
    <x v="7"/>
    <s v="Gant Power Fit Clean end.pu UE 10 T09"/>
    <x v="183"/>
    <m/>
    <n v="2"/>
    <s v="p"/>
    <m/>
  </r>
  <r>
    <n v="573"/>
    <x v="7"/>
    <s v="Ramette papier A4 Saumon"/>
    <x v="184"/>
    <m/>
    <n v="2"/>
    <s v="i"/>
    <m/>
  </r>
  <r>
    <n v="572"/>
    <x v="7"/>
    <s v="Scotch Mécafi"/>
    <x v="49"/>
    <m/>
    <n v="2"/>
    <s v="p"/>
    <m/>
  </r>
  <r>
    <n v="571"/>
    <x v="7"/>
    <s v="Lime aiguille 160 mm 847 769"/>
    <x v="131"/>
    <m/>
    <n v="1"/>
    <s v="p"/>
    <m/>
  </r>
  <r>
    <n v="570"/>
    <x v="7"/>
    <s v="Pile Panasonic CR2032 3V platte"/>
    <x v="21"/>
    <m/>
    <n v="1"/>
    <s v="p"/>
    <m/>
  </r>
  <r>
    <n v="569"/>
    <x v="7"/>
    <s v="Pile Panasonic CR2032 3V platte"/>
    <x v="21"/>
    <m/>
    <n v="2"/>
    <s v="p"/>
    <m/>
  </r>
  <r>
    <n v="568"/>
    <x v="8"/>
    <s v="Miroir d'inspection"/>
    <x v="185"/>
    <m/>
    <n v="1"/>
    <s v="p"/>
    <m/>
  </r>
  <r>
    <n v="567"/>
    <x v="8"/>
    <s v="Rouleau d'abrasif 38 x 25 ref 62876 P150"/>
    <x v="92"/>
    <m/>
    <n v="1"/>
    <s v="p"/>
    <m/>
  </r>
  <r>
    <n v="566"/>
    <x v="8"/>
    <s v="Lame de scapel inox n°10 bte de 100"/>
    <x v="181"/>
    <m/>
    <n v="1"/>
    <s v="p"/>
    <m/>
  </r>
  <r>
    <n v="565"/>
    <x v="8"/>
    <s v="Scalpel grafix 23111-54 pour lames N°10 et 424"/>
    <x v="186"/>
    <m/>
    <n v="1"/>
    <s v="p"/>
    <m/>
  </r>
  <r>
    <n v="564"/>
    <x v="8"/>
    <s v="Ultrane 551 T08"/>
    <x v="1"/>
    <m/>
    <n v="1"/>
    <s v="p"/>
    <m/>
  </r>
  <r>
    <n v="563"/>
    <x v="8"/>
    <s v="Pile Energizer LR03 1,5V"/>
    <x v="111"/>
    <m/>
    <n v="30"/>
    <s v="e"/>
    <m/>
  </r>
  <r>
    <n v="562"/>
    <x v="8"/>
    <s v="TZe-651"/>
    <x v="48"/>
    <m/>
    <n v="1"/>
    <s v="p"/>
    <m/>
  </r>
  <r>
    <n v="561"/>
    <x v="8"/>
    <s v="PEINTURE PRIAM PCE 215"/>
    <x v="125"/>
    <n v="40"/>
    <m/>
    <m/>
    <m/>
  </r>
  <r>
    <n v="560"/>
    <x v="8"/>
    <s v="Sachet plastique 60x80"/>
    <x v="187"/>
    <m/>
    <n v="100"/>
    <s v="p"/>
    <m/>
  </r>
  <r>
    <n v="559"/>
    <x v="8"/>
    <s v="Sac fermeture zip 120x180"/>
    <x v="103"/>
    <m/>
    <n v="100"/>
    <s v="p"/>
    <m/>
  </r>
  <r>
    <n v="558"/>
    <x v="8"/>
    <s v="Lame d'ébavurage ref 10041"/>
    <x v="188"/>
    <m/>
    <n v="1"/>
    <s v="p"/>
    <m/>
  </r>
  <r>
    <n v="557"/>
    <x v="8"/>
    <s v="Pile Panasonic CR2032 3V platte"/>
    <x v="21"/>
    <m/>
    <n v="2"/>
    <m/>
    <s v="Régul d'inventaire du 16/10/2018"/>
  </r>
  <r>
    <n v="556"/>
    <x v="8"/>
    <s v="Pile Energizer LR03 1,5V"/>
    <x v="111"/>
    <m/>
    <n v="2"/>
    <m/>
    <s v="Régul d'inventaire du 16/10/2018"/>
  </r>
  <r>
    <n v="555"/>
    <x v="8"/>
    <s v="Pile Energizer LR6 1,5V"/>
    <x v="130"/>
    <m/>
    <n v="8"/>
    <m/>
    <s v="Régul d'inventaire du 16/10/2018"/>
  </r>
  <r>
    <n v="554"/>
    <x v="8"/>
    <s v="Goupillon BC9M180AO BC 9mm"/>
    <x v="115"/>
    <n v="1"/>
    <m/>
    <m/>
    <s v="Régul d'inventaire du 16/10/2018"/>
  </r>
  <r>
    <n v="553"/>
    <x v="8"/>
    <s v="Scotch papier orange 2525"/>
    <x v="38"/>
    <m/>
    <n v="5"/>
    <m/>
    <s v="Régul d'inventaire du 16/10/2018"/>
  </r>
  <r>
    <n v="552"/>
    <x v="8"/>
    <s v="Scotch papier orange car system"/>
    <x v="39"/>
    <m/>
    <n v="10"/>
    <m/>
    <s v="Régul d'inventaire du 16/10/2018"/>
  </r>
  <r>
    <n v="551"/>
    <x v="8"/>
    <s v="ADHESIF SOL TESA 50X50 VERT 04651  "/>
    <x v="189"/>
    <m/>
    <n v="1"/>
    <m/>
    <s v="Régul d'inventaire du 16/10/2018"/>
  </r>
  <r>
    <n v="550"/>
    <x v="8"/>
    <s v="Couvercle pour pot plastique multimix 750ml"/>
    <x v="190"/>
    <m/>
    <n v="4"/>
    <m/>
    <s v="Régul d'inventaire du 16/10/2018"/>
  </r>
  <r>
    <n v="549"/>
    <x v="8"/>
    <s v="Pot plastique multimix 750ML"/>
    <x v="148"/>
    <m/>
    <n v="229"/>
    <m/>
    <s v="Régul d'inventaire du 16/10/2018"/>
  </r>
  <r>
    <n v="548"/>
    <x v="8"/>
    <s v="EH-608"/>
    <x v="191"/>
    <n v="2"/>
    <m/>
    <m/>
    <s v="Régul d'inventaire du 16/10/2018"/>
  </r>
  <r>
    <n v="547"/>
    <x v="8"/>
    <s v="fraise lime SPH D005.00/365788"/>
    <x v="192"/>
    <m/>
    <n v="4"/>
    <m/>
    <s v="Régul d'inventaire du 16/10/2018"/>
  </r>
  <r>
    <n v="546"/>
    <x v="8"/>
    <s v="Fraise lime Ogive D003.00 ref 365501/24203"/>
    <x v="7"/>
    <m/>
    <n v="20"/>
    <m/>
    <s v="Régul d'inventaire du 16/10/2018"/>
  </r>
  <r>
    <n v="545"/>
    <x v="8"/>
    <s v="Lime aiguille 160 mm 847 769"/>
    <x v="131"/>
    <m/>
    <n v="1"/>
    <m/>
    <s v="Régul d'inventaire du 16/10/2018"/>
  </r>
  <r>
    <n v="544"/>
    <x v="8"/>
    <s v="Gratoir ajustable ref 10361  (lame 10-778)"/>
    <x v="134"/>
    <m/>
    <n v="1"/>
    <m/>
    <s v="Régul d'inventaire du 16/10/2018"/>
  </r>
  <r>
    <n v="543"/>
    <x v="8"/>
    <s v="Miroir d'inspection"/>
    <x v="185"/>
    <n v="2"/>
    <m/>
    <m/>
    <s v="Régul d'inventaire du 16/10/2018"/>
  </r>
  <r>
    <n v="542"/>
    <x v="8"/>
    <s v="Reglet 150mm x 13mm"/>
    <x v="182"/>
    <m/>
    <n v="1"/>
    <m/>
    <s v="Régul d'inventaire du 16/10/2018"/>
  </r>
  <r>
    <n v="541"/>
    <x v="8"/>
    <s v="Clé male long tete sphérique GISS 827032"/>
    <x v="193"/>
    <n v="1"/>
    <m/>
    <m/>
    <s v="Régul d'inventaire du 16/10/2018"/>
  </r>
  <r>
    <n v="540"/>
    <x v="8"/>
    <s v="Clé male hexagonale 83SH 2,5 ref 0139x83SH2.5"/>
    <x v="123"/>
    <m/>
    <n v="2"/>
    <m/>
    <s v="Régul d'inventaire du 16/10/2018"/>
  </r>
  <r>
    <n v="539"/>
    <x v="8"/>
    <s v="Papier absorbant blanc 1000S"/>
    <x v="13"/>
    <m/>
    <n v="1"/>
    <s v="p"/>
    <m/>
  </r>
  <r>
    <n v="538"/>
    <x v="8"/>
    <s v="TZe-651"/>
    <x v="48"/>
    <m/>
    <n v="1"/>
    <s v="p"/>
    <m/>
  </r>
  <r>
    <n v="537"/>
    <x v="8"/>
    <s v="SHOWA T7"/>
    <x v="194"/>
    <m/>
    <n v="20"/>
    <s v="p"/>
    <m/>
  </r>
  <r>
    <n v="536"/>
    <x v="8"/>
    <s v="SHOWA T7"/>
    <x v="194"/>
    <n v="120"/>
    <m/>
    <m/>
    <m/>
  </r>
  <r>
    <n v="535"/>
    <x v="8"/>
    <s v="Jeu de 6 fraises à ébavurer"/>
    <x v="195"/>
    <n v="5"/>
    <m/>
    <m/>
    <m/>
  </r>
  <r>
    <n v="534"/>
    <x v="8"/>
    <s v="Carte kanban blanche 130241"/>
    <x v="85"/>
    <m/>
    <n v="10"/>
    <s v="p"/>
    <m/>
  </r>
  <r>
    <n v="533"/>
    <x v="8"/>
    <s v="Papier absorbant blanc 1000S"/>
    <x v="13"/>
    <m/>
    <n v="1"/>
    <s v="p"/>
    <m/>
  </r>
  <r>
    <n v="532"/>
    <x v="8"/>
    <s v="Uvex Whisper +"/>
    <x v="26"/>
    <m/>
    <n v="1"/>
    <s v="p"/>
    <m/>
  </r>
  <r>
    <n v="531"/>
    <x v="8"/>
    <s v="Pile Energizer LR6 1,5V"/>
    <x v="130"/>
    <m/>
    <n v="18"/>
    <s v="p"/>
    <m/>
  </r>
  <r>
    <n v="530"/>
    <x v="8"/>
    <s v="Papier absorbant blanc 1000S"/>
    <x v="13"/>
    <m/>
    <n v="1"/>
    <s v="p"/>
    <m/>
  </r>
  <r>
    <n v="529"/>
    <x v="8"/>
    <s v="Scotch papier orange car system"/>
    <x v="39"/>
    <m/>
    <n v="1"/>
    <s v="p"/>
    <m/>
  </r>
  <r>
    <n v="528"/>
    <x v="8"/>
    <s v="Boite tirette brun 330x100x100"/>
    <x v="2"/>
    <m/>
    <n v="150"/>
    <s v="p"/>
    <m/>
  </r>
  <r>
    <n v="527"/>
    <x v="8"/>
    <s v="Sachet mousse 250x400 M06"/>
    <x v="196"/>
    <m/>
    <n v="800"/>
    <s v="p"/>
    <m/>
  </r>
  <r>
    <n v="526"/>
    <x v="8"/>
    <s v="Carton galia A10"/>
    <x v="51"/>
    <m/>
    <n v="100"/>
    <s v="p"/>
    <m/>
  </r>
  <r>
    <n v="525"/>
    <x v="8"/>
    <s v="Ca 650x600x600 dd30"/>
    <x v="197"/>
    <m/>
    <n v="80"/>
    <s v="p"/>
    <m/>
  </r>
  <r>
    <n v="524"/>
    <x v="8"/>
    <s v="Caisse pm 521x347x265"/>
    <x v="169"/>
    <m/>
    <n v="115"/>
    <s v="p"/>
    <m/>
  </r>
  <r>
    <n v="523"/>
    <x v="9"/>
    <s v="Pile Energizer LR6 1,5V"/>
    <x v="130"/>
    <m/>
    <n v="2"/>
    <s v="p"/>
    <m/>
  </r>
  <r>
    <n v="522"/>
    <x v="9"/>
    <s v="Miroir d'inspection"/>
    <x v="185"/>
    <m/>
    <n v="2"/>
    <s v="p"/>
    <m/>
  </r>
  <r>
    <n v="521"/>
    <x v="9"/>
    <s v="Absorbant attapulgite calcinée 20kg"/>
    <x v="12"/>
    <m/>
    <n v="1"/>
    <s v="p"/>
    <m/>
  </r>
  <r>
    <n v="520"/>
    <x v="9"/>
    <s v="SACHET SOUFFLET CRAFT 16*30*10CM (COLIS DE 1000)"/>
    <x v="198"/>
    <m/>
    <n v="1"/>
    <s v="p"/>
    <m/>
  </r>
  <r>
    <n v="519"/>
    <x v="9"/>
    <s v="Sachet plastique 23 x 32"/>
    <x v="88"/>
    <m/>
    <n v="100"/>
    <s v="p"/>
    <m/>
  </r>
  <r>
    <n v="518"/>
    <x v="9"/>
    <s v="abra meuleuse NSK KC-300 45°"/>
    <x v="199"/>
    <m/>
    <n v="1"/>
    <s v="p"/>
    <m/>
  </r>
  <r>
    <n v="517"/>
    <x v="9"/>
    <s v="petrole desaromatise bidon 5L"/>
    <x v="200"/>
    <m/>
    <n v="5"/>
    <s v="i"/>
    <m/>
  </r>
  <r>
    <n v="516"/>
    <x v="9"/>
    <s v="Cadenas de sureté 30mm"/>
    <x v="43"/>
    <m/>
    <n v="2"/>
    <s v="p"/>
    <m/>
  </r>
  <r>
    <n v="515"/>
    <x v="9"/>
    <s v="Pot plastique multimix 2240ML"/>
    <x v="36"/>
    <n v="240"/>
    <m/>
    <m/>
    <m/>
  </r>
  <r>
    <n v="514"/>
    <x v="9"/>
    <s v="Mandrin 1-8mm 4002"/>
    <x v="90"/>
    <m/>
    <n v="1"/>
    <s v="p"/>
    <m/>
  </r>
  <r>
    <n v="513"/>
    <x v="9"/>
    <s v="Feuille absorbante chimique "/>
    <x v="89"/>
    <m/>
    <n v="3"/>
    <s v="p"/>
    <m/>
  </r>
  <r>
    <n v="512"/>
    <x v="9"/>
    <s v="Feuille absorbante tous liquide simple épaisseur 40*50cm"/>
    <x v="86"/>
    <m/>
    <n v="2"/>
    <s v="p"/>
    <m/>
  </r>
  <r>
    <n v="511"/>
    <x v="9"/>
    <s v="OM CUTTER MATOR DROITIER"/>
    <x v="42"/>
    <m/>
    <n v="1"/>
    <s v="p"/>
    <m/>
  </r>
  <r>
    <n v="510"/>
    <x v="9"/>
    <s v="Bande de toile abrasive Siaron 2800 ref 0476.4777.0400 50 x 2500 P400"/>
    <x v="135"/>
    <n v="7"/>
    <m/>
    <m/>
    <m/>
  </r>
  <r>
    <n v="509"/>
    <x v="9"/>
    <s v="Sac noir 100l 5060"/>
    <x v="143"/>
    <m/>
    <n v="1"/>
    <s v="p"/>
    <m/>
  </r>
  <r>
    <n v="508"/>
    <x v="9"/>
    <s v="Meule sur tige 4810714"/>
    <x v="139"/>
    <m/>
    <n v="65"/>
    <s v="p"/>
    <m/>
  </r>
  <r>
    <n v="507"/>
    <x v="9"/>
    <s v="Meule sur tige 4810714"/>
    <x v="139"/>
    <n v="65"/>
    <m/>
    <m/>
    <m/>
  </r>
  <r>
    <n v="506"/>
    <x v="9"/>
    <s v="Gant Power Fit Clean end.pu UE 10 T09"/>
    <x v="183"/>
    <m/>
    <n v="12"/>
    <s v="p"/>
    <m/>
  </r>
  <r>
    <n v="505"/>
    <x v="9"/>
    <s v="SHOWA T9"/>
    <x v="201"/>
    <m/>
    <n v="10"/>
    <s v="p"/>
    <m/>
  </r>
  <r>
    <n v="504"/>
    <x v="9"/>
    <s v="SHOWA T8"/>
    <x v="202"/>
    <m/>
    <n v="10"/>
    <s v="p"/>
    <m/>
  </r>
  <r>
    <n v="503"/>
    <x v="9"/>
    <s v="Ultrane 551 T09"/>
    <x v="41"/>
    <m/>
    <n v="10"/>
    <s v="p"/>
    <m/>
  </r>
  <r>
    <n v="502"/>
    <x v="9"/>
    <s v="Gant Power Fit Clean end.pu UE 10 T08"/>
    <x v="136"/>
    <m/>
    <n v="12"/>
    <s v="p"/>
    <m/>
  </r>
  <r>
    <n v="501"/>
    <x v="9"/>
    <s v="Roue de polissage 0570968"/>
    <x v="138"/>
    <m/>
    <n v="50"/>
    <s v="p"/>
    <m/>
  </r>
  <r>
    <n v="500"/>
    <x v="9"/>
    <s v="Roue de polissage 0570967"/>
    <x v="133"/>
    <m/>
    <n v="50"/>
    <s v="p"/>
    <m/>
  </r>
  <r>
    <n v="499"/>
    <x v="9"/>
    <s v="Roue de polissage 0570966"/>
    <x v="114"/>
    <m/>
    <n v="100"/>
    <s v="p"/>
    <m/>
  </r>
  <r>
    <n v="498"/>
    <x v="9"/>
    <s v="Meule sur tige 4810914"/>
    <x v="54"/>
    <m/>
    <n v="50"/>
    <s v="p"/>
    <m/>
  </r>
  <r>
    <n v="497"/>
    <x v="9"/>
    <s v="Meule sur tige 4810514"/>
    <x v="55"/>
    <m/>
    <n v="50"/>
    <s v="p"/>
    <m/>
  </r>
  <r>
    <n v="496"/>
    <x v="9"/>
    <s v="Meule sur tige 4810414"/>
    <x v="203"/>
    <m/>
    <n v="50"/>
    <s v="p"/>
    <m/>
  </r>
  <r>
    <n v="495"/>
    <x v="9"/>
    <s v="Goupillon BC7M180AO BC 7mm"/>
    <x v="108"/>
    <m/>
    <n v="1"/>
    <s v="p"/>
    <m/>
  </r>
  <r>
    <n v="494"/>
    <x v="9"/>
    <s v="Goupillon BC64M180AO BC 6,4mm"/>
    <x v="107"/>
    <m/>
    <n v="1"/>
    <s v="p"/>
    <m/>
  </r>
  <r>
    <n v="493"/>
    <x v="9"/>
    <s v="Goupillon BC9M180AO BC 9mm"/>
    <x v="115"/>
    <m/>
    <n v="1"/>
    <s v="p"/>
    <m/>
  </r>
  <r>
    <n v="492"/>
    <x v="9"/>
    <s v="Goupillon BC4M180AO BC 4mm"/>
    <x v="109"/>
    <m/>
    <n v="2"/>
    <s v="p"/>
    <m/>
  </r>
  <r>
    <n v="491"/>
    <x v="9"/>
    <s v="Sachet plastique 23 x 32"/>
    <x v="88"/>
    <m/>
    <n v="100"/>
    <s v="p"/>
    <m/>
  </r>
  <r>
    <n v="490"/>
    <x v="9"/>
    <s v="TZe-251"/>
    <x v="154"/>
    <m/>
    <n v="1"/>
    <s v="p"/>
    <m/>
  </r>
  <r>
    <n v="489"/>
    <x v="9"/>
    <s v="Gant Power Fit Clean end.pu UE 10 T09"/>
    <x v="183"/>
    <m/>
    <n v="1"/>
    <s v="p"/>
    <m/>
  </r>
  <r>
    <n v="488"/>
    <x v="9"/>
    <s v="Adhésif masquage lisse 80°C 50MX50MM UC24"/>
    <x v="151"/>
    <m/>
    <n v="1"/>
    <s v="p"/>
    <m/>
  </r>
  <r>
    <n v="487"/>
    <x v="9"/>
    <s v="Rapide coupe spray 70-03 400ml"/>
    <x v="204"/>
    <m/>
    <n v="2"/>
    <s v="p"/>
    <m/>
  </r>
  <r>
    <n v="486"/>
    <x v="9"/>
    <s v="Reglet 150mm x 13mm"/>
    <x v="182"/>
    <m/>
    <n v="4"/>
    <s v="p"/>
    <m/>
  </r>
  <r>
    <n v="485"/>
    <x v="9"/>
    <s v="Scotch Mécafi"/>
    <x v="49"/>
    <m/>
    <n v="5"/>
    <s v="p"/>
    <m/>
  </r>
  <r>
    <n v="484"/>
    <x v="9"/>
    <s v="Eprouvette essai brouillard salin"/>
    <x v="205"/>
    <m/>
    <n v="20"/>
    <s v="i"/>
    <m/>
  </r>
  <r>
    <n v="483"/>
    <x v="9"/>
    <s v="PC21 x 13,m discs"/>
    <x v="206"/>
    <m/>
    <n v="2"/>
    <s v="i"/>
    <m/>
  </r>
  <r>
    <n v="482"/>
    <x v="9"/>
    <s v="PC21 x 13,m discs"/>
    <x v="206"/>
    <n v="1"/>
    <m/>
    <m/>
    <m/>
  </r>
  <r>
    <n v="481"/>
    <x v="9"/>
    <s v="LBYH 203 noir mat - 5kg"/>
    <x v="69"/>
    <m/>
    <n v="1"/>
    <s v="i"/>
    <m/>
  </r>
  <r>
    <n v="480"/>
    <x v="9"/>
    <s v="Fraise lime sph D012.70  367217"/>
    <x v="207"/>
    <m/>
    <n v="1"/>
    <s v="p"/>
    <m/>
  </r>
  <r>
    <n v="479"/>
    <x v="9"/>
    <s v="Pochette porte document RLT05 22 x 16"/>
    <x v="208"/>
    <m/>
    <n v="1"/>
    <s v="e"/>
    <m/>
  </r>
  <r>
    <n v="478"/>
    <x v="9"/>
    <s v="Scotch Mécafi"/>
    <x v="49"/>
    <m/>
    <n v="36"/>
    <s v="e"/>
    <m/>
  </r>
  <r>
    <n v="477"/>
    <x v="9"/>
    <s v="Pile Energizer LR6 1,5V"/>
    <x v="130"/>
    <m/>
    <n v="4"/>
    <s v="p"/>
    <m/>
  </r>
  <r>
    <n v="476"/>
    <x v="9"/>
    <s v="Rouge 9XL"/>
    <x v="33"/>
    <m/>
    <n v="10"/>
    <s v="e"/>
    <m/>
  </r>
  <r>
    <n v="475"/>
    <x v="9"/>
    <s v="Bleu 8L réf S722008BLL"/>
    <x v="146"/>
    <m/>
    <n v="10"/>
    <s v="e"/>
    <m/>
  </r>
  <r>
    <n v="474"/>
    <x v="9"/>
    <s v="Vert 7M"/>
    <x v="209"/>
    <m/>
    <n v="10"/>
    <s v="e"/>
    <m/>
  </r>
  <r>
    <n v="473"/>
    <x v="9"/>
    <s v="Pile Energizer LR03 1,5V"/>
    <x v="111"/>
    <m/>
    <n v="1"/>
    <s v="p"/>
    <m/>
  </r>
  <r>
    <n v="472"/>
    <x v="9"/>
    <s v="Papier absorbant blanc 1000S"/>
    <x v="13"/>
    <m/>
    <n v="1"/>
    <s v="p"/>
    <m/>
  </r>
  <r>
    <n v="471"/>
    <x v="10"/>
    <s v="Miroir d'inspection"/>
    <x v="185"/>
    <m/>
    <n v="2"/>
    <s v="p"/>
    <m/>
  </r>
  <r>
    <n v="470"/>
    <x v="10"/>
    <s v="Gratoir ajustable ref 10361  (lame 10-778)"/>
    <x v="134"/>
    <m/>
    <n v="1"/>
    <s v="p"/>
    <m/>
  </r>
  <r>
    <n v="469"/>
    <x v="11"/>
    <s v="Pile Energizer LR6 1,5V"/>
    <x v="130"/>
    <m/>
    <n v="2"/>
    <s v="p"/>
    <m/>
  </r>
  <r>
    <n v="468"/>
    <x v="12"/>
    <s v="Gant Power Fit Clean end.pu UE 10 T07"/>
    <x v="161"/>
    <m/>
    <n v="12"/>
    <s v="p"/>
    <m/>
  </r>
  <r>
    <n v="467"/>
    <x v="12"/>
    <s v="ADHESIF SOL TESA 50X50 JAUNE 04651"/>
    <x v="120"/>
    <m/>
    <n v="6"/>
    <s v="e"/>
    <m/>
  </r>
  <r>
    <n v="466"/>
    <x v="12"/>
    <s v="Nitrile Powder Free XL9-10"/>
    <x v="31"/>
    <m/>
    <n v="5"/>
    <s v="e"/>
    <m/>
  </r>
  <r>
    <n v="465"/>
    <x v="12"/>
    <s v="Gant Power Fit Clean end.pu UE 10 T10"/>
    <x v="113"/>
    <m/>
    <n v="36"/>
    <s v="e"/>
    <m/>
  </r>
  <r>
    <n v="464"/>
    <x v="12"/>
    <s v="Gant Power Fit Clean end.pu UE 10 T09"/>
    <x v="183"/>
    <m/>
    <n v="24"/>
    <s v="e"/>
    <m/>
  </r>
  <r>
    <n v="463"/>
    <x v="12"/>
    <s v="Gant Power Fit Clean end.pu UE 10 T08"/>
    <x v="136"/>
    <m/>
    <n v="36"/>
    <s v="e"/>
    <m/>
  </r>
  <r>
    <n v="462"/>
    <x v="12"/>
    <s v="Gant Power Fit Clean end.pu UE 10 T07"/>
    <x v="161"/>
    <m/>
    <n v="60"/>
    <s v="e"/>
    <m/>
  </r>
  <r>
    <n v="461"/>
    <x v="12"/>
    <s v="Papier absorbant blanc 1000S"/>
    <x v="13"/>
    <m/>
    <n v="8"/>
    <s v="e"/>
    <m/>
  </r>
  <r>
    <n v="460"/>
    <x v="12"/>
    <s v="Odessa 1804 Femme T40"/>
    <x v="210"/>
    <m/>
    <n v="1"/>
    <s v="p"/>
    <m/>
  </r>
  <r>
    <n v="459"/>
    <x v="12"/>
    <s v="RGT 888 T08"/>
    <x v="211"/>
    <m/>
    <n v="2"/>
    <s v="i"/>
    <m/>
  </r>
  <r>
    <n v="458"/>
    <x v="12"/>
    <s v="Sachet plastique 23 x 32"/>
    <x v="88"/>
    <m/>
    <n v="1000"/>
    <s v="i"/>
    <m/>
  </r>
  <r>
    <n v="457"/>
    <x v="12"/>
    <s v="Crème de protection pour les mains "/>
    <x v="212"/>
    <m/>
    <n v="1"/>
    <s v="i"/>
    <m/>
  </r>
  <r>
    <n v="456"/>
    <x v="12"/>
    <s v="Feuille polishing 3M 481Q 30 Y 216*280"/>
    <x v="213"/>
    <m/>
    <n v="19"/>
    <s v="i"/>
    <m/>
  </r>
  <r>
    <n v="455"/>
    <x v="12"/>
    <s v="Papier absorbant blanc 1000S"/>
    <x v="13"/>
    <m/>
    <n v="1"/>
    <s v="p"/>
    <m/>
  </r>
  <r>
    <n v="454"/>
    <x v="12"/>
    <s v="Rouge 9XL"/>
    <x v="33"/>
    <n v="3"/>
    <m/>
    <m/>
    <m/>
  </r>
  <r>
    <n v="453"/>
    <x v="12"/>
    <s v="Disque abrasif fixation automatique A3375075002"/>
    <x v="160"/>
    <m/>
    <n v="25"/>
    <s v="p"/>
    <m/>
  </r>
  <r>
    <n v="452"/>
    <x v="12"/>
    <s v="Disque de ponçage vert 307D diam 75 P80"/>
    <x v="149"/>
    <m/>
    <n v="200"/>
    <s v="p"/>
    <m/>
  </r>
  <r>
    <n v="451"/>
    <x v="12"/>
    <s v="Manchon abrasif double A240401025150"/>
    <x v="214"/>
    <m/>
    <n v="100"/>
    <s v="p"/>
    <m/>
  </r>
  <r>
    <n v="450"/>
    <x v="12"/>
    <s v="Gant Power Fit Clean end.pu UE 10 T09"/>
    <x v="183"/>
    <m/>
    <n v="12"/>
    <s v="p"/>
    <m/>
  </r>
  <r>
    <n v="449"/>
    <x v="12"/>
    <s v="SHOWA T8"/>
    <x v="202"/>
    <m/>
    <n v="10"/>
    <s v="p"/>
    <m/>
  </r>
  <r>
    <n v="448"/>
    <x v="12"/>
    <s v="Gant Power Fit Clean end.pu UE 10 T10"/>
    <x v="113"/>
    <m/>
    <n v="12"/>
    <s v="p"/>
    <m/>
  </r>
  <r>
    <n v="447"/>
    <x v="12"/>
    <s v="Gant Power Fit Clean end.pu UE 10 T08"/>
    <x v="136"/>
    <m/>
    <n v="12"/>
    <s v="p"/>
    <m/>
  </r>
  <r>
    <n v="446"/>
    <x v="12"/>
    <s v="Roue de polissage 0570968"/>
    <x v="138"/>
    <m/>
    <n v="50"/>
    <s v="p"/>
    <m/>
  </r>
  <r>
    <n v="445"/>
    <x v="12"/>
    <s v="Roue de polissage 0570967"/>
    <x v="133"/>
    <m/>
    <n v="50"/>
    <s v="p"/>
    <m/>
  </r>
  <r>
    <n v="444"/>
    <x v="12"/>
    <s v="Roue de polissage 0570966"/>
    <x v="114"/>
    <m/>
    <n v="50"/>
    <s v="p"/>
    <m/>
  </r>
  <r>
    <n v="443"/>
    <x v="12"/>
    <s v="Meule sur tige 4810514"/>
    <x v="55"/>
    <m/>
    <n v="50"/>
    <s v="p"/>
    <m/>
  </r>
  <r>
    <n v="442"/>
    <x v="12"/>
    <s v="Goupillon BC7M180AO BC 7mm"/>
    <x v="108"/>
    <m/>
    <n v="1"/>
    <s v="p"/>
    <m/>
  </r>
  <r>
    <n v="441"/>
    <x v="12"/>
    <s v="Goupillon BC64M180AO BC 6,4mm"/>
    <x v="107"/>
    <m/>
    <n v="1"/>
    <s v="p"/>
    <m/>
  </r>
  <r>
    <n v="440"/>
    <x v="12"/>
    <s v="Goupillon BC9M180AO BC 9mm"/>
    <x v="115"/>
    <m/>
    <n v="1"/>
    <s v="p"/>
    <m/>
  </r>
  <r>
    <n v="439"/>
    <x v="12"/>
    <s v="Goupillon BC4M180AO BC 4mm"/>
    <x v="109"/>
    <m/>
    <n v="1"/>
    <s v="p"/>
    <m/>
  </r>
  <r>
    <n v="438"/>
    <x v="12"/>
    <s v="Scotch brite CF-RL rouge"/>
    <x v="141"/>
    <m/>
    <n v="1"/>
    <s v="p"/>
    <m/>
  </r>
  <r>
    <n v="437"/>
    <x v="12"/>
    <s v="TZe-251"/>
    <x v="154"/>
    <m/>
    <n v="1"/>
    <s v="p"/>
    <m/>
  </r>
  <r>
    <n v="436"/>
    <x v="12"/>
    <s v="Scotch brite CF-RL rouge"/>
    <x v="141"/>
    <m/>
    <n v="1"/>
    <s v="i"/>
    <m/>
  </r>
  <r>
    <n v="435"/>
    <x v="12"/>
    <s v="Abra norten norax U254 x45 50*6000mm"/>
    <x v="215"/>
    <m/>
    <n v="10"/>
    <s v="i"/>
    <m/>
  </r>
  <r>
    <n v="434"/>
    <x v="12"/>
    <s v="Abra norten-norax u254 bande grain qualité x100 50*6000mmm"/>
    <x v="216"/>
    <m/>
    <n v="10"/>
    <s v="i"/>
    <m/>
  </r>
  <r>
    <n v="433"/>
    <x v="12"/>
    <s v="Nitrile Powder Free XL9-10"/>
    <x v="31"/>
    <m/>
    <n v="2"/>
    <s v="i"/>
    <m/>
  </r>
  <r>
    <n v="432"/>
    <x v="12"/>
    <s v="Nitrile Powder Free L8-9"/>
    <x v="32"/>
    <m/>
    <n v="1"/>
    <s v="i"/>
    <m/>
  </r>
  <r>
    <n v="431"/>
    <x v="12"/>
    <s v="Rouge 9XL"/>
    <x v="33"/>
    <m/>
    <n v="5"/>
    <s v="i"/>
    <m/>
  </r>
  <r>
    <n v="430"/>
    <x v="12"/>
    <s v="Papier absorbant blanc 1000S"/>
    <x v="13"/>
    <m/>
    <n v="1"/>
    <s v="i"/>
    <m/>
  </r>
  <r>
    <n v="429"/>
    <x v="12"/>
    <s v="Pot plastique multimix 2240ML"/>
    <x v="36"/>
    <m/>
    <n v="10"/>
    <s v="i"/>
    <m/>
  </r>
  <r>
    <n v="428"/>
    <x v="12"/>
    <s v="Casque Peltor Optime 2"/>
    <x v="180"/>
    <m/>
    <n v="1"/>
    <s v="i"/>
    <m/>
  </r>
  <r>
    <n v="427"/>
    <x v="12"/>
    <s v="Uvex Whisper +"/>
    <x v="26"/>
    <m/>
    <n v="6"/>
    <s v="i"/>
    <m/>
  </r>
  <r>
    <n v="426"/>
    <x v="12"/>
    <s v="Lunette MIRA"/>
    <x v="9"/>
    <m/>
    <n v="1"/>
    <s v="i"/>
    <m/>
  </r>
  <r>
    <n v="425"/>
    <x v="12"/>
    <s v="Adhésif masquage lisse 80°C 50MX19MM UC48"/>
    <x v="217"/>
    <m/>
    <n v="12"/>
    <s v="i"/>
    <m/>
  </r>
  <r>
    <n v="424"/>
    <x v="12"/>
    <s v="Adhésif masquage lisse 80°C 50MX50MM UC24"/>
    <x v="151"/>
    <m/>
    <n v="6"/>
    <s v="i"/>
    <m/>
  </r>
  <r>
    <n v="423"/>
    <x v="12"/>
    <s v="Mustang Flex Homme T43"/>
    <x v="132"/>
    <m/>
    <n v="1"/>
    <s v="e"/>
    <m/>
  </r>
  <r>
    <n v="422"/>
    <x v="12"/>
    <s v="Sachet plastique 23 x 32"/>
    <x v="88"/>
    <m/>
    <n v="100"/>
    <s v="p"/>
    <m/>
  </r>
  <r>
    <n v="421"/>
    <x v="12"/>
    <s v="Pile Energizer LR03 1,5V"/>
    <x v="111"/>
    <m/>
    <n v="1"/>
    <s v="p"/>
    <m/>
  </r>
  <r>
    <n v="420"/>
    <x v="13"/>
    <s v="Pile Panasonic CR2 3V lithium"/>
    <x v="218"/>
    <m/>
    <n v="2"/>
    <s v="p"/>
    <m/>
  </r>
  <r>
    <n v="419"/>
    <x v="13"/>
    <s v="Goupillon BC7M180AO BC 7mm"/>
    <x v="108"/>
    <m/>
    <n v="4"/>
    <s v="p"/>
    <m/>
  </r>
  <r>
    <n v="418"/>
    <x v="13"/>
    <s v="Goupillon BC8M180AO BC 8mm"/>
    <x v="219"/>
    <m/>
    <n v="4"/>
    <s v="p"/>
    <m/>
  </r>
  <r>
    <n v="417"/>
    <x v="13"/>
    <s v="Goupillon BC64M180AO BC 6,4mm"/>
    <x v="107"/>
    <m/>
    <n v="4"/>
    <s v="p"/>
    <m/>
  </r>
  <r>
    <n v="416"/>
    <x v="13"/>
    <s v="Goupillon BC9M180AO BC 9mm"/>
    <x v="115"/>
    <m/>
    <n v="4"/>
    <s v="p"/>
    <m/>
  </r>
  <r>
    <n v="415"/>
    <x v="13"/>
    <s v="Meule sur tige 4810514"/>
    <x v="55"/>
    <m/>
    <n v="50"/>
    <s v="p"/>
    <m/>
  </r>
  <r>
    <n v="414"/>
    <x v="13"/>
    <s v="Roue de polissage 0570966"/>
    <x v="114"/>
    <m/>
    <n v="100"/>
    <s v="p"/>
    <m/>
  </r>
  <r>
    <n v="413"/>
    <x v="13"/>
    <s v="Goupillon BC9M180AO BC 9mm"/>
    <x v="115"/>
    <n v="33"/>
    <m/>
    <m/>
    <m/>
  </r>
  <r>
    <n v="412"/>
    <x v="13"/>
    <s v="Goupillon BC7M180AO BC 7mm"/>
    <x v="108"/>
    <n v="7"/>
    <m/>
    <m/>
    <m/>
  </r>
  <r>
    <n v="411"/>
    <x v="13"/>
    <s v="Goupillon BC8M180AO BC 8mm"/>
    <x v="219"/>
    <n v="33"/>
    <m/>
    <m/>
    <m/>
  </r>
  <r>
    <n v="410"/>
    <x v="13"/>
    <s v="Goupillon BC4M180AO BC 4mm"/>
    <x v="109"/>
    <n v="7"/>
    <m/>
    <m/>
    <m/>
  </r>
  <r>
    <n v="409"/>
    <x v="13"/>
    <s v="Vitamine haute vert anis T38"/>
    <x v="157"/>
    <n v="1"/>
    <m/>
    <m/>
    <m/>
  </r>
  <r>
    <n v="408"/>
    <x v="13"/>
    <s v="Vitamine haute vert anis T39"/>
    <x v="220"/>
    <m/>
    <n v="1"/>
    <s v="e"/>
    <m/>
  </r>
  <r>
    <n v="407"/>
    <x v="13"/>
    <s v="Pile RS SR44 1,5V"/>
    <x v="52"/>
    <m/>
    <n v="1"/>
    <s v="p"/>
    <m/>
  </r>
  <r>
    <n v="406"/>
    <x v="13"/>
    <s v="Absorbant attapulgite calcinée 20kg"/>
    <x v="12"/>
    <m/>
    <n v="1"/>
    <s v="p"/>
    <m/>
  </r>
  <r>
    <n v="405"/>
    <x v="13"/>
    <s v="Cadenas de sureté 30mm"/>
    <x v="43"/>
    <m/>
    <n v="1"/>
    <s v="p"/>
    <m/>
  </r>
  <r>
    <n v="404"/>
    <x v="13"/>
    <s v="Miroir d'inspection"/>
    <x v="185"/>
    <m/>
    <n v="1"/>
    <s v="p"/>
    <m/>
  </r>
  <r>
    <n v="403"/>
    <x v="13"/>
    <s v="OM CUTTER MATOR DROITIER"/>
    <x v="42"/>
    <m/>
    <n v="1"/>
    <s v="p"/>
    <m/>
  </r>
  <r>
    <n v="402"/>
    <x v="13"/>
    <s v="Mètre ruban 2m 706134"/>
    <x v="221"/>
    <m/>
    <n v="1"/>
    <s v="p"/>
    <m/>
  </r>
  <r>
    <n v="401"/>
    <x v="13"/>
    <s v="Ebavureur a lame ref 10104"/>
    <x v="222"/>
    <m/>
    <n v="1"/>
    <s v="p"/>
    <m/>
  </r>
  <r>
    <n v="400"/>
    <x v="13"/>
    <s v="Gratoir ajustable ref 10361  (lame 10-778)"/>
    <x v="134"/>
    <m/>
    <n v="1"/>
    <s v="p"/>
    <m/>
  </r>
  <r>
    <n v="399"/>
    <x v="13"/>
    <s v="Reglet 150mm x 13mm"/>
    <x v="182"/>
    <m/>
    <n v="1"/>
    <s v="p"/>
    <m/>
  </r>
  <r>
    <n v="398"/>
    <x v="13"/>
    <s v="Film noir étirable 450 en 20µ bobine de 300m"/>
    <x v="119"/>
    <m/>
    <n v="6"/>
    <s v="i"/>
    <m/>
  </r>
  <r>
    <n v="397"/>
    <x v="13"/>
    <s v="Scotch Mécafi"/>
    <x v="49"/>
    <m/>
    <n v="1"/>
    <s v="p"/>
    <m/>
  </r>
  <r>
    <n v="396"/>
    <x v="13"/>
    <s v="Rouleau etique zebra800262-125 57,15 x 31,75"/>
    <x v="223"/>
    <m/>
    <n v="2"/>
    <s v="i"/>
    <m/>
  </r>
  <r>
    <n v="395"/>
    <x v="13"/>
    <s v="Rouleau etique zebra800262-125 57,15 x 31,75"/>
    <x v="223"/>
    <n v="5"/>
    <m/>
    <m/>
    <m/>
  </r>
  <r>
    <n v="394"/>
    <x v="13"/>
    <s v="Rouleau etique zebra800262-125 57,15 x 31,75"/>
    <x v="223"/>
    <n v="24"/>
    <m/>
    <m/>
    <m/>
  </r>
  <r>
    <n v="393"/>
    <x v="13"/>
    <s v="adhesif tesa kraft 4313"/>
    <x v="110"/>
    <m/>
    <n v="6"/>
    <s v="p"/>
    <m/>
  </r>
  <r>
    <n v="392"/>
    <x v="13"/>
    <s v="Stylet tige carbone bille dubis D 2 L14"/>
    <x v="224"/>
    <n v="4"/>
    <m/>
    <m/>
    <m/>
  </r>
  <r>
    <n v="391"/>
    <x v="13"/>
    <s v="Palpeur TP200 capteur seul sans module"/>
    <x v="225"/>
    <m/>
    <n v="1"/>
    <s v="e"/>
    <m/>
  </r>
  <r>
    <n v="390"/>
    <x v="13"/>
    <s v="Uvex Whisper +"/>
    <x v="26"/>
    <m/>
    <n v="1"/>
    <s v="p"/>
    <m/>
  </r>
  <r>
    <n v="389"/>
    <x v="13"/>
    <s v="Pile Energizer LR03 1,5V"/>
    <x v="111"/>
    <m/>
    <n v="2"/>
    <s v="p"/>
    <m/>
  </r>
  <r>
    <n v="388"/>
    <x v="13"/>
    <s v="Coton-tige"/>
    <x v="226"/>
    <m/>
    <n v="1"/>
    <s v="p"/>
    <m/>
  </r>
  <r>
    <n v="387"/>
    <x v="13"/>
    <s v="RGT 888 T09"/>
    <x v="227"/>
    <m/>
    <n v="10"/>
    <s v="i"/>
    <m/>
  </r>
  <r>
    <n v="386"/>
    <x v="13"/>
    <s v="Rouleau d'abrasif 38 x 25 ref 62876 P150"/>
    <x v="92"/>
    <m/>
    <n v="1"/>
    <s v="p"/>
    <m/>
  </r>
  <r>
    <n v="385"/>
    <x v="13"/>
    <s v="Fraise orbital D004,40 EDM Service OFCSD10044155"/>
    <x v="163"/>
    <m/>
    <n v="1"/>
    <s v="p"/>
    <m/>
  </r>
  <r>
    <n v="384"/>
    <x v="13"/>
    <s v="Fraise orbital D002,70 EDM Service OFCSD10027076"/>
    <x v="164"/>
    <m/>
    <n v="1"/>
    <s v="p"/>
    <m/>
  </r>
  <r>
    <n v="383"/>
    <x v="13"/>
    <s v="Boite tirette brun 330x100x100"/>
    <x v="2"/>
    <m/>
    <n v="150"/>
    <s v="p"/>
    <m/>
  </r>
  <r>
    <n v="382"/>
    <x v="13"/>
    <s v="Feuille à bulle b80 d10 400x1200mm"/>
    <x v="3"/>
    <m/>
    <n v="200"/>
    <s v="p"/>
    <m/>
  </r>
  <r>
    <n v="381"/>
    <x v="13"/>
    <s v="Caisse 730x355x330"/>
    <x v="100"/>
    <m/>
    <n v="230"/>
    <s v="p"/>
    <m/>
  </r>
  <r>
    <n v="380"/>
    <x v="13"/>
    <s v="Caisse 730x355x330"/>
    <x v="100"/>
    <n v="230"/>
    <m/>
    <m/>
    <m/>
  </r>
  <r>
    <n v="379"/>
    <x v="13"/>
    <s v="Croisillon 730x355x330"/>
    <x v="101"/>
    <n v="230"/>
    <m/>
    <m/>
    <m/>
  </r>
  <r>
    <n v="378"/>
    <x v="13"/>
    <s v="Croisillon 730x355x330"/>
    <x v="101"/>
    <m/>
    <n v="115"/>
    <s v="p"/>
    <m/>
  </r>
  <r>
    <n v="377"/>
    <x v="13"/>
    <s v="caisse 400x300x300"/>
    <x v="102"/>
    <m/>
    <n v="160"/>
    <s v="p"/>
    <m/>
  </r>
  <r>
    <n v="376"/>
    <x v="13"/>
    <s v="Uvex Whisper +"/>
    <x v="26"/>
    <m/>
    <n v="1"/>
    <s v="p"/>
    <m/>
  </r>
  <r>
    <n v="375"/>
    <x v="13"/>
    <s v="Nitrile Powder Free XL9-10"/>
    <x v="31"/>
    <m/>
    <n v="10"/>
    <s v="e"/>
    <m/>
  </r>
  <r>
    <n v="374"/>
    <x v="13"/>
    <s v="Pile Panasonic CR2 3V lithium"/>
    <x v="218"/>
    <m/>
    <n v="2"/>
    <s v="p"/>
    <m/>
  </r>
  <r>
    <n v="373"/>
    <x v="14"/>
    <s v="Pile Panasonic CR2032 3V platte"/>
    <x v="21"/>
    <m/>
    <n v="1"/>
    <s v="p"/>
    <m/>
  </r>
  <r>
    <n v="372"/>
    <x v="14"/>
    <s v="Papier absorbant blanc 1000S"/>
    <x v="13"/>
    <m/>
    <n v="1"/>
    <s v="p"/>
    <m/>
  </r>
  <r>
    <n v="371"/>
    <x v="14"/>
    <s v="Cartouche filtrante BIG BLUE 25 µm 73831"/>
    <x v="78"/>
    <m/>
    <n v="2"/>
    <s v="i"/>
    <m/>
  </r>
  <r>
    <n v="370"/>
    <x v="14"/>
    <s v="Cartouche filt BIG BLUE 50 µm 255496-3"/>
    <x v="228"/>
    <m/>
    <n v="2"/>
    <s v="i"/>
    <m/>
  </r>
  <r>
    <n v="369"/>
    <x v="14"/>
    <s v="Filtre à poche taille 2-25aem"/>
    <x v="71"/>
    <m/>
    <n v="2"/>
    <s v="i"/>
    <m/>
  </r>
  <r>
    <n v="368"/>
    <x v="14"/>
    <s v="Clé male long tete sphérique GISS 827032"/>
    <x v="193"/>
    <m/>
    <n v="1"/>
    <s v="i"/>
    <m/>
  </r>
  <r>
    <n v="367"/>
    <x v="14"/>
    <s v="Pochette plastique 160 x 220"/>
    <x v="229"/>
    <m/>
    <n v="250"/>
    <s v="i"/>
    <m/>
  </r>
  <r>
    <n v="366"/>
    <x v="14"/>
    <s v="Sachet plastique 80 x 120"/>
    <x v="230"/>
    <m/>
    <n v="1000"/>
    <s v="i"/>
    <m/>
  </r>
  <r>
    <n v="365"/>
    <x v="14"/>
    <s v="Jeu de 6 fraises à ébavurer"/>
    <x v="195"/>
    <m/>
    <n v="4"/>
    <s v="i"/>
    <m/>
  </r>
  <r>
    <n v="364"/>
    <x v="14"/>
    <s v="Mandrin 1-8mm 4002"/>
    <x v="90"/>
    <m/>
    <n v="4"/>
    <s v="i"/>
    <m/>
  </r>
  <r>
    <n v="363"/>
    <x v="14"/>
    <s v="Clé male long tete sphérique GISS 827032"/>
    <x v="193"/>
    <m/>
    <n v="3"/>
    <s v="i"/>
    <m/>
  </r>
  <r>
    <n v="362"/>
    <x v="14"/>
    <s v="Jeu de 12 clés mixtes facom 440.JP12A"/>
    <x v="231"/>
    <m/>
    <n v="2"/>
    <s v="i"/>
    <m/>
  </r>
  <r>
    <n v="361"/>
    <x v="14"/>
    <s v="OM PINCE MULTIPRISE STANDARD 170,A25"/>
    <x v="232"/>
    <m/>
    <n v="3"/>
    <s v="i"/>
    <m/>
  </r>
  <r>
    <n v="360"/>
    <x v="14"/>
    <s v="Mètre ruban 2m 706134"/>
    <x v="221"/>
    <m/>
    <n v="3"/>
    <s v="i"/>
    <m/>
  </r>
  <r>
    <n v="359"/>
    <x v="14"/>
    <s v="Marteau rond horloger 80 art: 632180"/>
    <x v="45"/>
    <m/>
    <n v="2"/>
    <s v="i"/>
    <m/>
  </r>
  <r>
    <n v="358"/>
    <x v="14"/>
    <s v="Sac fermeture zip 120x180"/>
    <x v="103"/>
    <m/>
    <n v="2000"/>
    <s v="i"/>
    <m/>
  </r>
  <r>
    <n v="357"/>
    <x v="14"/>
    <s v="Sachet plastique 60x80"/>
    <x v="187"/>
    <m/>
    <n v="2000"/>
    <s v="i"/>
    <m/>
  </r>
  <r>
    <n v="356"/>
    <x v="14"/>
    <s v="Pile Panasonic CR2032 3V platte"/>
    <x v="21"/>
    <m/>
    <n v="1"/>
    <s v="p"/>
    <m/>
  </r>
  <r>
    <n v="355"/>
    <x v="14"/>
    <s v="Casque Peltor Optime 2"/>
    <x v="180"/>
    <m/>
    <n v="1"/>
    <s v="e"/>
    <m/>
  </r>
  <r>
    <n v="354"/>
    <x v="14"/>
    <s v="Recharge tampon blanc ER17"/>
    <x v="233"/>
    <m/>
    <n v="1"/>
    <s v="p"/>
    <m/>
  </r>
  <r>
    <n v="353"/>
    <x v="14"/>
    <s v="Encre indélébile Couleur Bleu"/>
    <x v="234"/>
    <m/>
    <n v="1"/>
    <s v="p"/>
    <m/>
  </r>
  <r>
    <n v="352"/>
    <x v="14"/>
    <s v="Curtis Flex Homme T43"/>
    <x v="235"/>
    <n v="2"/>
    <m/>
    <m/>
    <m/>
  </r>
  <r>
    <n v="351"/>
    <x v="14"/>
    <s v="Mustang Flex Homme T44"/>
    <x v="117"/>
    <n v="2"/>
    <m/>
    <m/>
    <m/>
  </r>
  <r>
    <n v="350"/>
    <x v="14"/>
    <s v="Mustang Flex Homme T42"/>
    <x v="175"/>
    <n v="4"/>
    <m/>
    <m/>
    <m/>
  </r>
  <r>
    <n v="349"/>
    <x v="14"/>
    <s v="Odessa 5804 Homme T41"/>
    <x v="236"/>
    <n v="2"/>
    <m/>
    <m/>
    <m/>
  </r>
  <r>
    <n v="348"/>
    <x v="14"/>
    <s v="Gant Power Fit Clean end.pu UE 10 T07"/>
    <x v="161"/>
    <n v="72"/>
    <m/>
    <m/>
    <m/>
  </r>
  <r>
    <n v="347"/>
    <x v="14"/>
    <s v="Gant Power Fit Clean end.pu UE 10 T06"/>
    <x v="237"/>
    <n v="36"/>
    <m/>
    <m/>
    <m/>
  </r>
  <r>
    <n v="346"/>
    <x v="14"/>
    <s v="Bouchons Oreille Orange"/>
    <x v="238"/>
    <n v="6"/>
    <m/>
    <m/>
    <m/>
  </r>
  <r>
    <n v="345"/>
    <x v="14"/>
    <s v="Scotch papier orange car system"/>
    <x v="39"/>
    <m/>
    <n v="1"/>
    <s v="p"/>
    <m/>
  </r>
  <r>
    <n v="344"/>
    <x v="14"/>
    <s v="ADHESIF SOL TESA 50X50 JAUNE 04651"/>
    <x v="120"/>
    <m/>
    <n v="1"/>
    <s v="p"/>
    <m/>
  </r>
  <r>
    <n v="343"/>
    <x v="14"/>
    <s v="ADHESIF SOL TESA 50X50 VERT 04651  "/>
    <x v="189"/>
    <n v="15"/>
    <m/>
    <m/>
    <m/>
  </r>
  <r>
    <n v="342"/>
    <x v="14"/>
    <s v="Colle 406"/>
    <x v="239"/>
    <m/>
    <n v="1"/>
    <s v="p"/>
    <m/>
  </r>
  <r>
    <n v="341"/>
    <x v="14"/>
    <s v="Fraise orbital D002,70 EDM Service OFCSD10027076"/>
    <x v="164"/>
    <m/>
    <n v="1"/>
    <s v="p"/>
    <m/>
  </r>
  <r>
    <n v="340"/>
    <x v="14"/>
    <s v="Pince de réduction 3 pr"/>
    <x v="162"/>
    <m/>
    <n v="1"/>
    <s v="p"/>
    <m/>
  </r>
  <r>
    <n v="339"/>
    <x v="14"/>
    <s v="Mustang Flex Homme T44"/>
    <x v="117"/>
    <m/>
    <n v="1"/>
    <s v="p"/>
    <m/>
  </r>
  <r>
    <n v="338"/>
    <x v="14"/>
    <s v="Scotch Mécafi"/>
    <x v="49"/>
    <m/>
    <n v="2"/>
    <s v="p"/>
    <m/>
  </r>
  <r>
    <n v="337"/>
    <x v="14"/>
    <s v="Papier absorbant blanc 1000S"/>
    <x v="13"/>
    <m/>
    <n v="1"/>
    <s v="p"/>
    <m/>
  </r>
  <r>
    <n v="336"/>
    <x v="14"/>
    <s v="Cadenas de sureté 30mm"/>
    <x v="43"/>
    <m/>
    <n v="6"/>
    <s v="i"/>
    <m/>
  </r>
  <r>
    <n v="335"/>
    <x v="14"/>
    <s v="Rapide coupe spray 70-03 400ml"/>
    <x v="204"/>
    <m/>
    <n v="1"/>
    <s v="p"/>
    <m/>
  </r>
  <r>
    <n v="334"/>
    <x v="14"/>
    <s v="DILUANT DL 151"/>
    <x v="27"/>
    <m/>
    <n v="1"/>
    <s v="i"/>
    <m/>
  </r>
  <r>
    <n v="333"/>
    <x v="14"/>
    <s v="PEINTURE PRIAM PCE 215 GRIS RAL. 7001"/>
    <x v="126"/>
    <m/>
    <n v="1"/>
    <s v="i"/>
    <m/>
  </r>
  <r>
    <n v="332"/>
    <x v="14"/>
    <s v="Durcisseur LBYH 200"/>
    <x v="70"/>
    <m/>
    <n v="1"/>
    <s v="i"/>
    <m/>
  </r>
  <r>
    <n v="331"/>
    <x v="14"/>
    <s v="LBYH 203 noir mat - 5kg"/>
    <x v="69"/>
    <m/>
    <n v="1"/>
    <s v="i"/>
    <m/>
  </r>
  <r>
    <n v="330"/>
    <x v="14"/>
    <s v="Abra papier abrasif p240 114MMx25M finixa SPFA 0240"/>
    <x v="29"/>
    <m/>
    <n v="1"/>
    <s v="i"/>
    <m/>
  </r>
  <r>
    <n v="329"/>
    <x v="14"/>
    <s v="Latex Powered M7-8"/>
    <x v="179"/>
    <m/>
    <n v="1"/>
    <s v="i"/>
    <m/>
  </r>
  <r>
    <n v="328"/>
    <x v="14"/>
    <s v="Nitrile Powder Free XL9-10"/>
    <x v="31"/>
    <m/>
    <n v="1"/>
    <s v="i"/>
    <m/>
  </r>
  <r>
    <n v="327"/>
    <x v="14"/>
    <s v="Rouge 9XL"/>
    <x v="33"/>
    <m/>
    <n v="1"/>
    <s v="i"/>
    <m/>
  </r>
  <r>
    <n v="326"/>
    <x v="14"/>
    <s v="Bleu 8L réf S722008BLL"/>
    <x v="146"/>
    <m/>
    <n v="4"/>
    <s v="i"/>
    <m/>
  </r>
  <r>
    <n v="325"/>
    <x v="14"/>
    <s v="Wypall Rouleau de 500 feuilles"/>
    <x v="34"/>
    <m/>
    <n v="1"/>
    <s v="i"/>
    <m/>
  </r>
  <r>
    <n v="324"/>
    <x v="14"/>
    <s v="Filtre peinture 190µ jaune"/>
    <x v="240"/>
    <m/>
    <n v="250"/>
    <s v="i"/>
    <m/>
  </r>
  <r>
    <n v="323"/>
    <x v="14"/>
    <s v="Pot plastique multimix 2240ML"/>
    <x v="36"/>
    <m/>
    <n v="10"/>
    <s v="i"/>
    <m/>
  </r>
  <r>
    <n v="322"/>
    <x v="14"/>
    <s v="Disque autocollant A2300075120"/>
    <x v="37"/>
    <m/>
    <n v="2"/>
    <s v="i"/>
    <m/>
  </r>
  <r>
    <n v="321"/>
    <x v="14"/>
    <s v="Tampon d'essuyage pour finition"/>
    <x v="128"/>
    <m/>
    <n v="4"/>
    <s v="i"/>
    <m/>
  </r>
  <r>
    <n v="320"/>
    <x v="14"/>
    <s v="Sachet plastique 23 x 32"/>
    <x v="88"/>
    <m/>
    <n v="100"/>
    <s v="p"/>
    <m/>
  </r>
  <r>
    <n v="319"/>
    <x v="14"/>
    <s v="Adhésif masquage lisse 80°C 50MX50MM UC24"/>
    <x v="151"/>
    <m/>
    <n v="6"/>
    <s v="i"/>
    <m/>
  </r>
  <r>
    <n v="318"/>
    <x v="14"/>
    <s v="Meule sur tige 4810514"/>
    <x v="55"/>
    <m/>
    <n v="50"/>
    <s v="i"/>
    <m/>
  </r>
  <r>
    <n v="317"/>
    <x v="14"/>
    <s v="Meule sur tige 4810414"/>
    <x v="203"/>
    <m/>
    <n v="50"/>
    <s v="i"/>
    <m/>
  </r>
  <r>
    <n v="316"/>
    <x v="14"/>
    <s v="Rajalabel ES4 Blanc"/>
    <x v="241"/>
    <m/>
    <n v="1"/>
    <s v="p"/>
    <m/>
  </r>
  <r>
    <n v="315"/>
    <x v="14"/>
    <s v="Gant Power Fit Clean end.pu UE 10 T09"/>
    <x v="183"/>
    <m/>
    <n v="1"/>
    <s v="p"/>
    <m/>
  </r>
  <r>
    <n v="314"/>
    <x v="14"/>
    <s v="Gant Power Fit Clean end.pu UE 10 T09"/>
    <x v="183"/>
    <m/>
    <n v="1"/>
    <s v="p"/>
    <m/>
  </r>
  <r>
    <n v="313"/>
    <x v="14"/>
    <s v="Vitamine haute vert anis T38"/>
    <x v="157"/>
    <m/>
    <n v="1"/>
    <s v="e"/>
    <m/>
  </r>
  <r>
    <n v="312"/>
    <x v="15"/>
    <s v="Nitrile Powder Free L8-9"/>
    <x v="32"/>
    <m/>
    <n v="10"/>
    <s v="e"/>
    <m/>
  </r>
  <r>
    <n v="311"/>
    <x v="15"/>
    <s v="Vitamine haute vert anis T40"/>
    <x v="242"/>
    <m/>
    <n v="1"/>
    <s v="p"/>
    <m/>
  </r>
  <r>
    <n v="310"/>
    <x v="15"/>
    <s v="Casque Peltor Optime 2"/>
    <x v="180"/>
    <m/>
    <n v="1"/>
    <s v="p"/>
    <m/>
  </r>
  <r>
    <n v="309"/>
    <x v="15"/>
    <s v="Mustang Flex Homme T43"/>
    <x v="132"/>
    <m/>
    <n v="1"/>
    <s v="p"/>
    <m/>
  </r>
  <r>
    <n v="308"/>
    <x v="15"/>
    <s v="Recharge tampon noir ER17"/>
    <x v="10"/>
    <m/>
    <n v="1"/>
    <s v="p"/>
    <m/>
  </r>
  <r>
    <n v="307"/>
    <x v="15"/>
    <s v="OM PINCE MULTIPRISE STANDARD 170,A25"/>
    <x v="232"/>
    <m/>
    <n v="1"/>
    <s v="p"/>
    <m/>
  </r>
  <r>
    <n v="306"/>
    <x v="15"/>
    <s v="Gant Power Fit Clean end.pu UE 10 T10"/>
    <x v="113"/>
    <m/>
    <n v="1"/>
    <s v="p"/>
    <m/>
  </r>
  <r>
    <n v="305"/>
    <x v="15"/>
    <s v="RONDELLE CUIVRE RECUITE Diametre 6,2 x 10 x 1,5"/>
    <x v="243"/>
    <m/>
    <n v="60"/>
    <m/>
    <s v="Régul d'inventaire du 09/10/2018"/>
  </r>
  <r>
    <n v="304"/>
    <x v="15"/>
    <s v="RONDELLE CUIVRE RECUITE Diametre 5,2 x 8,5 x 1,5"/>
    <x v="244"/>
    <n v="100"/>
    <m/>
    <m/>
    <s v="Régul d'inventaire du 09/10/2018"/>
  </r>
  <r>
    <n v="303"/>
    <x v="15"/>
    <s v="Disque d'abrasion diam 25 G080"/>
    <x v="25"/>
    <n v="10"/>
    <m/>
    <m/>
    <s v="Régul d'inventaire du 09/10/2018"/>
  </r>
  <r>
    <n v="302"/>
    <x v="15"/>
    <s v="Disque autocollant A2300018120"/>
    <x v="245"/>
    <n v="1"/>
    <m/>
    <m/>
    <s v="Régul d'inventaire du 09/10/2018"/>
  </r>
  <r>
    <n v="301"/>
    <x v="15"/>
    <s v="Abra norten-norax u254 bande grain qualité x100 50*6000mmm"/>
    <x v="216"/>
    <m/>
    <n v="20"/>
    <m/>
    <s v="Régul d'inventaire du 09/10/2018"/>
  </r>
  <r>
    <n v="300"/>
    <x v="15"/>
    <s v="Feuille polishing 3M 481Q 30 Y 216*280"/>
    <x v="213"/>
    <m/>
    <n v="1"/>
    <m/>
    <s v="Régul d'inventaire du 09/10/2018"/>
  </r>
  <r>
    <n v="299"/>
    <x v="15"/>
    <s v="Abra norten norax U254 x45 50*6000mm"/>
    <x v="215"/>
    <m/>
    <n v="25"/>
    <m/>
    <s v="Régul d'inventaire du 09/10/2018"/>
  </r>
  <r>
    <n v="298"/>
    <x v="15"/>
    <s v="OM CUTTER MATOR DROITIER"/>
    <x v="42"/>
    <m/>
    <n v="10"/>
    <s v="i"/>
    <m/>
  </r>
  <r>
    <n v="297"/>
    <x v="15"/>
    <s v="Recharge tampon noir ER17"/>
    <x v="10"/>
    <m/>
    <n v="10"/>
    <s v="i"/>
    <m/>
  </r>
  <r>
    <n v="296"/>
    <x v="15"/>
    <s v="OM Boite a outils &quot;STANLEY&quot; 406*184*215 mm - Réf 1-92-766"/>
    <x v="11"/>
    <m/>
    <n v="3"/>
    <s v="i"/>
    <m/>
  </r>
  <r>
    <n v="295"/>
    <x v="15"/>
    <s v="Cadenas de sureté 30mm"/>
    <x v="43"/>
    <m/>
    <n v="1"/>
    <s v="p"/>
    <m/>
  </r>
  <r>
    <n v="294"/>
    <x v="15"/>
    <s v="RONDELLE CUIVRE RECUITE Diametre 6,2 x 10 x 1,5"/>
    <x v="243"/>
    <m/>
    <n v="40"/>
    <s v="p"/>
    <m/>
  </r>
  <r>
    <n v="293"/>
    <x v="15"/>
    <s v="Protection Respiratoire 4279 FFABEK1P3D idea pienture"/>
    <x v="246"/>
    <m/>
    <n v="5"/>
    <s v="e"/>
    <m/>
  </r>
  <r>
    <n v="292"/>
    <x v="15"/>
    <s v="Protection Respiratoire 4255 FFA2P3D"/>
    <x v="35"/>
    <m/>
    <n v="5"/>
    <s v="e"/>
    <m/>
  </r>
  <r>
    <n v="291"/>
    <x v="15"/>
    <s v="Pile Energizer LR6 1,5V"/>
    <x v="130"/>
    <m/>
    <n v="4"/>
    <s v="p"/>
    <m/>
  </r>
  <r>
    <n v="290"/>
    <x v="15"/>
    <s v="Wypall Rouleau de 500 feuilles"/>
    <x v="34"/>
    <m/>
    <n v="1"/>
    <s v="p"/>
    <m/>
  </r>
  <r>
    <n v="289"/>
    <x v="15"/>
    <s v="Rouleau d'abrasif 38 x 25 ref 62876 P150"/>
    <x v="92"/>
    <m/>
    <n v="2"/>
    <s v="p"/>
    <m/>
  </r>
  <r>
    <n v="288"/>
    <x v="15"/>
    <s v="Ramette papier A4 Jaune"/>
    <x v="46"/>
    <m/>
    <n v="1"/>
    <s v="p"/>
    <m/>
  </r>
  <r>
    <n v="287"/>
    <x v="15"/>
    <s v="TZe-651"/>
    <x v="48"/>
    <m/>
    <n v="3"/>
    <s v="e"/>
    <m/>
  </r>
  <r>
    <n v="286"/>
    <x v="15"/>
    <s v="Goupillon BC64M180AO BC 6,4mm"/>
    <x v="107"/>
    <m/>
    <n v="7"/>
    <s v="p"/>
    <m/>
  </r>
  <r>
    <n v="285"/>
    <x v="15"/>
    <s v="Goupillon BC64M180AO BC 6,4mm"/>
    <x v="107"/>
    <n v="13"/>
    <m/>
    <m/>
    <m/>
  </r>
  <r>
    <n v="284"/>
    <x v="15"/>
    <s v="Ramette papier A4 Jaune"/>
    <x v="46"/>
    <m/>
    <n v="1"/>
    <s v="p"/>
    <m/>
  </r>
  <r>
    <n v="283"/>
    <x v="15"/>
    <s v="OM LAME TRAPEZE MARTOR ALLFIT"/>
    <x v="247"/>
    <m/>
    <n v="1"/>
    <s v="p"/>
    <m/>
  </r>
  <r>
    <n v="282"/>
    <x v="15"/>
    <s v="Papier absorbant blanc 1000S"/>
    <x v="13"/>
    <m/>
    <n v="1"/>
    <s v="p"/>
    <m/>
  </r>
  <r>
    <n v="281"/>
    <x v="15"/>
    <s v="Pile Panasonic CR2032 3V platte"/>
    <x v="21"/>
    <m/>
    <n v="1"/>
    <s v="p"/>
    <m/>
  </r>
  <r>
    <n v="280"/>
    <x v="15"/>
    <s v="Abra tige de 6 plateau roloc"/>
    <x v="248"/>
    <m/>
    <n v="2"/>
    <s v="p"/>
    <m/>
  </r>
  <r>
    <n v="279"/>
    <x v="15"/>
    <s v="Fraise lime Ogive D003.00 ref 365501/24203"/>
    <x v="7"/>
    <m/>
    <n v="1"/>
    <s v="p"/>
    <m/>
  </r>
  <r>
    <n v="278"/>
    <x v="15"/>
    <s v="Sac fermeture zip 120x180"/>
    <x v="103"/>
    <m/>
    <n v="100"/>
    <s v="p"/>
    <m/>
  </r>
  <r>
    <n v="277"/>
    <x v="15"/>
    <s v="hyg bidon avec pulverisateur"/>
    <x v="249"/>
    <m/>
    <n v="1"/>
    <s v="p"/>
    <m/>
  </r>
  <r>
    <n v="276"/>
    <x v="15"/>
    <s v="Fraise lime Ogive D003.00 ref 365501/24203"/>
    <x v="7"/>
    <m/>
    <n v="1"/>
    <s v="p"/>
    <m/>
  </r>
  <r>
    <n v="275"/>
    <x v="15"/>
    <s v="Boite tirette ecru brun df10 15"/>
    <x v="94"/>
    <m/>
    <n v="50"/>
    <s v="p"/>
    <m/>
  </r>
  <r>
    <n v="274"/>
    <x v="15"/>
    <s v="Sachet mousse 250x400 M06"/>
    <x v="196"/>
    <m/>
    <n v="400"/>
    <s v="p"/>
    <m/>
  </r>
  <r>
    <n v="273"/>
    <x v="15"/>
    <s v="Caisse 730x355x330"/>
    <x v="100"/>
    <m/>
    <n v="30"/>
    <s v="p"/>
    <m/>
  </r>
  <r>
    <n v="272"/>
    <x v="15"/>
    <s v="Croisillon 730x355x330"/>
    <x v="101"/>
    <m/>
    <n v="30"/>
    <s v="p"/>
    <m/>
  </r>
  <r>
    <n v="271"/>
    <x v="15"/>
    <s v="Ca-dd lne 2m 600x400x400mm"/>
    <x v="250"/>
    <m/>
    <n v="30"/>
    <s v="p"/>
    <m/>
  </r>
  <r>
    <n v="270"/>
    <x v="15"/>
    <s v="caisse 400x300x300"/>
    <x v="102"/>
    <m/>
    <n v="40"/>
    <s v="p"/>
    <m/>
  </r>
  <r>
    <n v="269"/>
    <x v="15"/>
    <s v="caisse 200x200x140"/>
    <x v="5"/>
    <m/>
    <n v="60"/>
    <s v="p"/>
    <m/>
  </r>
  <r>
    <n v="268"/>
    <x v="15"/>
    <s v="Absorbant attapulgite calcinée 20kg"/>
    <x v="12"/>
    <m/>
    <n v="1"/>
    <s v="p"/>
    <m/>
  </r>
  <r>
    <n v="267"/>
    <x v="15"/>
    <s v="RONDELLE CUIVRE RECUITE Diametre 6,2 x 10 x 1,5"/>
    <x v="243"/>
    <m/>
    <n v="20"/>
    <s v="p"/>
    <m/>
  </r>
  <r>
    <n v="266"/>
    <x v="16"/>
    <s v="OM Boite a outils &quot;STANLEY&quot; 406*184*215 mm - Réf 1-92-766"/>
    <x v="11"/>
    <m/>
    <n v="1"/>
    <s v="p"/>
    <m/>
  </r>
  <r>
    <n v="265"/>
    <x v="16"/>
    <s v="Crème de protection pour les mains "/>
    <x v="212"/>
    <m/>
    <n v="1"/>
    <s v="p"/>
    <m/>
  </r>
  <r>
    <n v="264"/>
    <x v="16"/>
    <s v="Curtis Flex Homme T39"/>
    <x v="251"/>
    <m/>
    <n v="1"/>
    <s v="e"/>
    <m/>
  </r>
  <r>
    <n v="263"/>
    <x v="16"/>
    <s v="Vitamine haute vert anis T38"/>
    <x v="157"/>
    <n v="1"/>
    <m/>
    <m/>
    <m/>
  </r>
  <r>
    <n v="262"/>
    <x v="16"/>
    <s v="Lunette MIRA"/>
    <x v="9"/>
    <m/>
    <n v="1"/>
    <s v="p"/>
    <m/>
  </r>
  <r>
    <n v="261"/>
    <x v="16"/>
    <s v="Scotch Mécafi"/>
    <x v="49"/>
    <m/>
    <n v="2"/>
    <s v="p"/>
    <m/>
  </r>
  <r>
    <n v="260"/>
    <x v="16"/>
    <s v="Josia 6804 Femme T39"/>
    <x v="177"/>
    <m/>
    <n v="1"/>
    <s v="p"/>
    <m/>
  </r>
  <r>
    <n v="259"/>
    <x v="16"/>
    <s v="Cléf male 6 pans à rotule en pouce ref 83SH.3/16"/>
    <x v="252"/>
    <n v="5"/>
    <m/>
    <m/>
    <m/>
  </r>
  <r>
    <n v="258"/>
    <x v="16"/>
    <s v="Mandrin 1-8mm 4002"/>
    <x v="90"/>
    <m/>
    <n v="2"/>
    <s v="i"/>
    <m/>
  </r>
  <r>
    <n v="257"/>
    <x v="16"/>
    <s v="Bande de toile abrasive Siaron 2800 ref 0476.4777.0400 50 x 2500 P400"/>
    <x v="135"/>
    <m/>
    <n v="1"/>
    <s v="p"/>
    <m/>
  </r>
  <r>
    <n v="256"/>
    <x v="16"/>
    <s v="Disque abrasif fixation automatique A3375075002"/>
    <x v="160"/>
    <m/>
    <n v="25"/>
    <s v="p"/>
    <m/>
  </r>
  <r>
    <n v="255"/>
    <x v="16"/>
    <s v="Uvex Whisper +"/>
    <x v="26"/>
    <m/>
    <n v="5"/>
    <s v="p"/>
    <m/>
  </r>
  <r>
    <n v="254"/>
    <x v="16"/>
    <s v="Lunette MIRA"/>
    <x v="9"/>
    <m/>
    <n v="2"/>
    <s v="p"/>
    <m/>
  </r>
  <r>
    <n v="253"/>
    <x v="16"/>
    <s v="Gant Power Fit Clean end.pu UE 10 T09"/>
    <x v="183"/>
    <m/>
    <n v="12"/>
    <s v="p"/>
    <m/>
  </r>
  <r>
    <n v="252"/>
    <x v="16"/>
    <s v="Gant Power Fit Clean end.pu UE 10 T08"/>
    <x v="136"/>
    <m/>
    <n v="12"/>
    <s v="p"/>
    <m/>
  </r>
  <r>
    <n v="251"/>
    <x v="16"/>
    <s v="Roue de polissage 0570968"/>
    <x v="138"/>
    <m/>
    <n v="50"/>
    <s v="p"/>
    <m/>
  </r>
  <r>
    <n v="250"/>
    <x v="16"/>
    <s v="Roue de polissage 0570967"/>
    <x v="133"/>
    <m/>
    <n v="50"/>
    <s v="p"/>
    <m/>
  </r>
  <r>
    <n v="249"/>
    <x v="16"/>
    <s v="Roue de polissage 0570966"/>
    <x v="114"/>
    <m/>
    <n v="50"/>
    <s v="p"/>
    <m/>
  </r>
  <r>
    <n v="248"/>
    <x v="16"/>
    <s v="Meule sur tige 4810514"/>
    <x v="55"/>
    <m/>
    <n v="50"/>
    <s v="p"/>
    <m/>
  </r>
  <r>
    <n v="247"/>
    <x v="16"/>
    <s v="Meule sur tige 4810414"/>
    <x v="203"/>
    <m/>
    <n v="50"/>
    <s v="p"/>
    <m/>
  </r>
  <r>
    <n v="246"/>
    <x v="16"/>
    <s v="Goupillon BC7M180AO BC 7mm"/>
    <x v="108"/>
    <m/>
    <n v="1"/>
    <s v="p"/>
    <m/>
  </r>
  <r>
    <n v="245"/>
    <x v="16"/>
    <s v="Goupillon BC9M180AO BC 9mm"/>
    <x v="115"/>
    <m/>
    <n v="4"/>
    <s v="p"/>
    <m/>
  </r>
  <r>
    <n v="244"/>
    <x v="16"/>
    <s v="Goupillon BC4M180AO BC 4mm"/>
    <x v="109"/>
    <m/>
    <n v="1"/>
    <s v="p"/>
    <m/>
  </r>
  <r>
    <n v="243"/>
    <x v="16"/>
    <s v="Vitamine haute vert anis T38"/>
    <x v="157"/>
    <m/>
    <n v="1"/>
    <s v="p"/>
    <m/>
  </r>
  <r>
    <n v="242"/>
    <x v="16"/>
    <s v="Curtis Flex Homme T42"/>
    <x v="253"/>
    <m/>
    <n v="1"/>
    <s v="e"/>
    <m/>
  </r>
  <r>
    <n v="241"/>
    <x v="16"/>
    <s v="Curtis Flex Homme T46"/>
    <x v="105"/>
    <m/>
    <n v="1"/>
    <s v="e"/>
    <m/>
  </r>
  <r>
    <n v="240"/>
    <x v="16"/>
    <s v="Curtis Flex Homme T44"/>
    <x v="254"/>
    <m/>
    <n v="1"/>
    <s v="e"/>
    <m/>
  </r>
  <r>
    <n v="239"/>
    <x v="16"/>
    <s v="Mustang Flex Homme T42"/>
    <x v="175"/>
    <m/>
    <n v="1"/>
    <s v="p"/>
    <m/>
  </r>
  <r>
    <n v="238"/>
    <x v="16"/>
    <s v="PEINTURE PRIAM PCE 215"/>
    <x v="125"/>
    <m/>
    <n v="4"/>
    <s v="i"/>
    <m/>
  </r>
  <r>
    <n v="237"/>
    <x v="16"/>
    <s v="PEINTURE PRIAM PCE 215 GRIS RAL. 7001"/>
    <x v="126"/>
    <m/>
    <n v="1"/>
    <s v="i"/>
    <m/>
  </r>
  <r>
    <n v="236"/>
    <x v="16"/>
    <s v="PEINTURE LBY 216 MAT"/>
    <x v="127"/>
    <m/>
    <n v="2"/>
    <s v="i"/>
    <m/>
  </r>
  <r>
    <n v="235"/>
    <x v="16"/>
    <s v="PEINTURE LBY 216 VERT JAUNE 3389 MAT"/>
    <x v="28"/>
    <m/>
    <n v="4"/>
    <s v="i"/>
    <m/>
  </r>
  <r>
    <n v="234"/>
    <x v="16"/>
    <s v="Nitrile Powder Free XL9-10"/>
    <x v="31"/>
    <m/>
    <n v="1"/>
    <s v="i"/>
    <m/>
  </r>
  <r>
    <n v="233"/>
    <x v="16"/>
    <s v="Nitrile Powder Free M7-8"/>
    <x v="145"/>
    <m/>
    <n v="1"/>
    <s v="i"/>
    <m/>
  </r>
  <r>
    <n v="232"/>
    <x v="16"/>
    <s v="Protection Respiratoire 4255 FFA2P3D"/>
    <x v="35"/>
    <m/>
    <n v="1"/>
    <s v="i"/>
    <m/>
  </r>
  <r>
    <n v="231"/>
    <x v="16"/>
    <s v="Casque Peltor Optime 2"/>
    <x v="180"/>
    <m/>
    <n v="1"/>
    <s v="i"/>
    <m/>
  </r>
  <r>
    <n v="230"/>
    <x v="16"/>
    <s v="Uvex Whisper +"/>
    <x v="26"/>
    <n v="100"/>
    <m/>
    <m/>
    <m/>
  </r>
  <r>
    <n v="229"/>
    <x v="16"/>
    <s v="Eprouvette essai brouillard salin"/>
    <x v="205"/>
    <m/>
    <n v="5"/>
    <s v="i"/>
    <m/>
  </r>
  <r>
    <n v="228"/>
    <x v="16"/>
    <s v="PC21 100mm green polyester tape"/>
    <x v="87"/>
    <m/>
    <n v="1"/>
    <s v="i"/>
    <m/>
  </r>
  <r>
    <n v="227"/>
    <x v="16"/>
    <s v="Pile Energizer LR03 1,5V"/>
    <x v="111"/>
    <m/>
    <n v="2"/>
    <s v="p"/>
    <m/>
  </r>
  <r>
    <n v="226"/>
    <x v="16"/>
    <s v="Mustang Flex Homme T45"/>
    <x v="116"/>
    <m/>
    <n v="1"/>
    <s v="e"/>
    <m/>
  </r>
  <r>
    <n v="225"/>
    <x v="16"/>
    <s v="OM CUTTER MATOR DROITIER"/>
    <x v="42"/>
    <m/>
    <n v="1"/>
    <s v="p"/>
    <m/>
  </r>
  <r>
    <n v="224"/>
    <x v="17"/>
    <s v="Recharge tampon noir ER17"/>
    <x v="10"/>
    <m/>
    <n v="5"/>
    <m/>
    <m/>
  </r>
  <r>
    <n v="223"/>
    <x v="17"/>
    <s v="Lunette MIRA"/>
    <x v="9"/>
    <m/>
    <n v="1"/>
    <m/>
    <m/>
  </r>
  <r>
    <n v="222"/>
    <x v="17"/>
    <s v="Embout dynano torque GISS 840414"/>
    <x v="255"/>
    <m/>
    <n v="1"/>
    <m/>
    <m/>
  </r>
  <r>
    <n v="221"/>
    <x v="18"/>
    <s v="Gant Power Fit Clean end.pu UE 10 T09"/>
    <x v="183"/>
    <m/>
    <n v="4"/>
    <s v="p"/>
    <m/>
  </r>
  <r>
    <n v="220"/>
    <x v="18"/>
    <s v="Meule sur tige 4810414"/>
    <x v="203"/>
    <n v="100"/>
    <m/>
    <m/>
    <m/>
  </r>
  <r>
    <n v="219"/>
    <x v="18"/>
    <s v="Meule sur tige 4810514"/>
    <x v="55"/>
    <n v="300"/>
    <m/>
    <m/>
    <m/>
  </r>
  <r>
    <n v="218"/>
    <x v="18"/>
    <s v="Film noir étirable 450 en 20µ bobine de 300m"/>
    <x v="119"/>
    <m/>
    <n v="1"/>
    <s v="p"/>
    <m/>
  </r>
  <r>
    <n v="217"/>
    <x v="18"/>
    <s v="boucle acier pour feuillard 16mm"/>
    <x v="256"/>
    <m/>
    <n v="1"/>
    <s v="p"/>
    <m/>
  </r>
  <r>
    <n v="216"/>
    <x v="18"/>
    <s v="Sachet plastique 23 x 32"/>
    <x v="88"/>
    <m/>
    <n v="100"/>
    <s v="p"/>
    <m/>
  </r>
  <r>
    <n v="215"/>
    <x v="18"/>
    <s v="Bouchons Oreille Orange"/>
    <x v="238"/>
    <m/>
    <n v="1"/>
    <s v="p"/>
    <m/>
  </r>
  <r>
    <n v="214"/>
    <x v="18"/>
    <s v="PEINTURE PRIAM PCE 215 GRIS RAL. 7001"/>
    <x v="126"/>
    <m/>
    <n v="2"/>
    <s v="i"/>
    <m/>
  </r>
  <r>
    <n v="213"/>
    <x v="18"/>
    <s v="LBYH 203 noir mat - 5kg"/>
    <x v="69"/>
    <m/>
    <n v="2"/>
    <s v="i"/>
    <m/>
  </r>
  <r>
    <n v="212"/>
    <x v="18"/>
    <s v="Eprouvette NC00368 - Type N1-SS PLANEITE 0003 DURETE 73-74,5"/>
    <x v="30"/>
    <m/>
    <n v="4"/>
    <s v="i"/>
    <m/>
  </r>
  <r>
    <n v="211"/>
    <x v="18"/>
    <s v="Nitrile Powder Free XL9-10"/>
    <x v="31"/>
    <m/>
    <n v="5"/>
    <s v="i"/>
    <m/>
  </r>
  <r>
    <n v="210"/>
    <x v="18"/>
    <s v="Nitrile Powder Free L8-9"/>
    <x v="32"/>
    <m/>
    <n v="1"/>
    <s v="i"/>
    <m/>
  </r>
  <r>
    <n v="209"/>
    <x v="18"/>
    <s v="Gant Power Fit Clean end.pu UE 10 T09"/>
    <x v="183"/>
    <m/>
    <n v="12"/>
    <s v="i"/>
    <m/>
  </r>
  <r>
    <n v="208"/>
    <x v="18"/>
    <s v="Rouge 9XL"/>
    <x v="33"/>
    <m/>
    <n v="4"/>
    <s v="i"/>
    <m/>
  </r>
  <r>
    <n v="207"/>
    <x v="18"/>
    <s v="Pot plastique multimix 2240ML"/>
    <x v="36"/>
    <m/>
    <n v="10"/>
    <s v="i"/>
    <m/>
  </r>
  <r>
    <n v="206"/>
    <x v="18"/>
    <s v="Disque autocollant A2300075120"/>
    <x v="37"/>
    <m/>
    <n v="1"/>
    <s v="i"/>
    <m/>
  </r>
  <r>
    <n v="205"/>
    <x v="18"/>
    <s v="Adhésif masquage lisse 80°C 50MX19MM UC48"/>
    <x v="217"/>
    <m/>
    <n v="12"/>
    <s v="i"/>
    <m/>
  </r>
  <r>
    <n v="204"/>
    <x v="18"/>
    <s v="Adhésif masquage lisse 80°C 50MX50MM UC24"/>
    <x v="151"/>
    <m/>
    <n v="6"/>
    <s v="i"/>
    <m/>
  </r>
  <r>
    <n v="203"/>
    <x v="18"/>
    <s v="Mustang Flex Homme T42"/>
    <x v="175"/>
    <m/>
    <n v="1"/>
    <s v="p"/>
    <m/>
  </r>
  <r>
    <n v="202"/>
    <x v="18"/>
    <s v="Ramette papier A4 Rouge"/>
    <x v="257"/>
    <m/>
    <n v="1"/>
    <s v="p"/>
    <m/>
  </r>
  <r>
    <n v="201"/>
    <x v="19"/>
    <s v="Sachet plastique 60x80"/>
    <x v="187"/>
    <m/>
    <n v="100"/>
    <s v="p"/>
    <m/>
  </r>
  <r>
    <n v="200"/>
    <x v="19"/>
    <s v="Sachet plastique 80 x 120"/>
    <x v="230"/>
    <m/>
    <n v="100"/>
    <s v="p"/>
    <m/>
  </r>
  <r>
    <n v="199"/>
    <x v="19"/>
    <s v="Gant Power Fit Clean end.pu UE 10 T09"/>
    <x v="183"/>
    <m/>
    <n v="1"/>
    <s v="p"/>
    <m/>
  </r>
  <r>
    <n v="198"/>
    <x v="19"/>
    <s v="ABRA ROUE ABRASIF DIAM 200"/>
    <x v="258"/>
    <m/>
    <n v="1"/>
    <s v="e"/>
    <m/>
  </r>
  <r>
    <n v="197"/>
    <x v="19"/>
    <s v="abra roue lamelle scotch brite"/>
    <x v="259"/>
    <m/>
    <n v="1"/>
    <s v="p"/>
    <m/>
  </r>
  <r>
    <n v="196"/>
    <x v="19"/>
    <s v="Pile Energizer LR03 1,5V"/>
    <x v="111"/>
    <m/>
    <n v="10"/>
    <s v="e"/>
    <m/>
  </r>
  <r>
    <n v="195"/>
    <x v="19"/>
    <s v="Novofil NHS 9906 015 053"/>
    <x v="124"/>
    <n v="3"/>
    <m/>
    <m/>
    <m/>
  </r>
  <r>
    <n v="194"/>
    <x v="19"/>
    <s v="Pile RS SR44 1,5V"/>
    <x v="52"/>
    <m/>
    <n v="1"/>
    <s v="p"/>
    <m/>
  </r>
  <r>
    <n v="193"/>
    <x v="19"/>
    <s v="Nitrile Powder Free XL9-10"/>
    <x v="31"/>
    <n v="20"/>
    <m/>
    <m/>
    <m/>
  </r>
  <r>
    <n v="192"/>
    <x v="19"/>
    <s v="Mustang Flex Homme T44"/>
    <x v="117"/>
    <n v="2"/>
    <m/>
    <m/>
    <m/>
  </r>
  <r>
    <n v="191"/>
    <x v="19"/>
    <s v="Curtis Flex Homme T45"/>
    <x v="176"/>
    <n v="1"/>
    <m/>
    <m/>
    <m/>
  </r>
  <r>
    <n v="190"/>
    <x v="19"/>
    <s v="Mustang Flex Homme T42"/>
    <x v="175"/>
    <n v="3"/>
    <m/>
    <m/>
    <m/>
  </r>
  <r>
    <n v="189"/>
    <x v="19"/>
    <s v="Nitrile Powder Free M7-8"/>
    <x v="145"/>
    <n v="20"/>
    <m/>
    <m/>
    <m/>
  </r>
  <r>
    <n v="188"/>
    <x v="19"/>
    <s v="Nitrile Powder Free L8-9"/>
    <x v="32"/>
    <n v="20"/>
    <m/>
    <m/>
    <m/>
  </r>
  <r>
    <n v="187"/>
    <x v="19"/>
    <s v="Odessa 5804 Homme T44"/>
    <x v="156"/>
    <m/>
    <n v="1"/>
    <s v="p"/>
    <m/>
  </r>
  <r>
    <n v="186"/>
    <x v="19"/>
    <s v="Marqueur V Board Master Rouge"/>
    <x v="84"/>
    <m/>
    <n v="1"/>
    <s v="p"/>
    <m/>
  </r>
  <r>
    <n v="185"/>
    <x v="19"/>
    <s v="Marqueur V Board Master Black"/>
    <x v="260"/>
    <m/>
    <n v="1"/>
    <s v="p"/>
    <m/>
  </r>
  <r>
    <n v="184"/>
    <x v="19"/>
    <s v="Gant Power Fit Clean end.pu UE 10 T09"/>
    <x v="183"/>
    <m/>
    <n v="1"/>
    <s v="p"/>
    <m/>
  </r>
  <r>
    <n v="183"/>
    <x v="19"/>
    <s v="Gant Power Fit Clean end.pu UE 10 T07"/>
    <x v="161"/>
    <m/>
    <n v="1"/>
    <s v="p"/>
    <m/>
  </r>
  <r>
    <n v="182"/>
    <x v="19"/>
    <s v="Wypall Rouleau de 500 feuilles"/>
    <x v="34"/>
    <n v="1"/>
    <m/>
    <m/>
    <m/>
  </r>
  <r>
    <n v="181"/>
    <x v="19"/>
    <s v="Papier absorbant blanc 1000S"/>
    <x v="13"/>
    <n v="20"/>
    <m/>
    <m/>
    <m/>
  </r>
  <r>
    <n v="180"/>
    <x v="19"/>
    <s v="Wypall Rouleau de 500 feuilles"/>
    <x v="34"/>
    <n v="15"/>
    <m/>
    <m/>
    <m/>
  </r>
  <r>
    <n v="179"/>
    <x v="19"/>
    <s v="Scotch brite CF-RL rouge"/>
    <x v="141"/>
    <n v="12"/>
    <m/>
    <m/>
    <m/>
  </r>
  <r>
    <n v="178"/>
    <x v="19"/>
    <s v="Fraise Lime 365461/22803"/>
    <x v="261"/>
    <n v="25"/>
    <m/>
    <m/>
    <m/>
  </r>
  <r>
    <n v="177"/>
    <x v="19"/>
    <s v="Embout dynano torque GISS 840414"/>
    <x v="255"/>
    <n v="10"/>
    <m/>
    <m/>
    <m/>
  </r>
  <r>
    <n v="176"/>
    <x v="19"/>
    <s v="Mètre ruban 2m 706134"/>
    <x v="221"/>
    <n v="10"/>
    <m/>
    <m/>
    <m/>
  </r>
  <r>
    <n v="175"/>
    <x v="19"/>
    <s v="Brosse a main fil ondulé 787 578"/>
    <x v="153"/>
    <n v="5"/>
    <m/>
    <m/>
    <m/>
  </r>
  <r>
    <n v="174"/>
    <x v="19"/>
    <s v="Bande de toile abrasive Siaron 2800 ref 0476.4777.0400 50 x 2500 P400"/>
    <x v="135"/>
    <m/>
    <n v="1"/>
    <s v="p"/>
    <m/>
  </r>
  <r>
    <n v="173"/>
    <x v="19"/>
    <s v="abra roue lamelle scotch brite"/>
    <x v="259"/>
    <m/>
    <n v="2"/>
    <s v="p"/>
    <m/>
  </r>
  <r>
    <n v="172"/>
    <x v="19"/>
    <s v="Abra disque klingsport socat 1/4 de tour 400 diam 50 gr 295395"/>
    <x v="262"/>
    <m/>
    <n v="50"/>
    <s v="p"/>
    <m/>
  </r>
  <r>
    <n v="171"/>
    <x v="19"/>
    <s v="BMC 25AY320SC"/>
    <x v="263"/>
    <m/>
    <n v="2"/>
    <s v="p"/>
    <m/>
  </r>
  <r>
    <n v="170"/>
    <x v="19"/>
    <s v="BMC 25AY500SC"/>
    <x v="264"/>
    <m/>
    <n v="2"/>
    <s v="p"/>
    <m/>
  </r>
  <r>
    <n v="169"/>
    <x v="19"/>
    <s v="Korfil-E 1083-2"/>
    <x v="265"/>
    <m/>
    <n v="1"/>
    <s v="p"/>
    <m/>
  </r>
  <r>
    <n v="168"/>
    <x v="19"/>
    <s v="Disque d'abrasion diam 25 G100"/>
    <x v="24"/>
    <m/>
    <n v="50"/>
    <s v="p"/>
    <m/>
  </r>
  <r>
    <n v="167"/>
    <x v="19"/>
    <s v="SHOWA T7"/>
    <x v="194"/>
    <m/>
    <n v="7"/>
    <s v="p"/>
    <m/>
  </r>
  <r>
    <n v="166"/>
    <x v="19"/>
    <s v="Gant Power Fit Clean end.pu UE 10 T10"/>
    <x v="113"/>
    <m/>
    <n v="12"/>
    <s v="p"/>
    <m/>
  </r>
  <r>
    <n v="165"/>
    <x v="19"/>
    <s v="Ultrane 551 T09"/>
    <x v="41"/>
    <m/>
    <n v="10"/>
    <s v="p"/>
    <m/>
  </r>
  <r>
    <n v="164"/>
    <x v="19"/>
    <s v="Gant Power Fit Clean end.pu UE 10 T08"/>
    <x v="136"/>
    <m/>
    <n v="12"/>
    <s v="p"/>
    <m/>
  </r>
  <r>
    <n v="163"/>
    <x v="19"/>
    <s v="Roue de polissage 0570968"/>
    <x v="138"/>
    <m/>
    <n v="100"/>
    <s v="p"/>
    <m/>
  </r>
  <r>
    <n v="162"/>
    <x v="19"/>
    <s v="Roue de polissage 0570967"/>
    <x v="133"/>
    <m/>
    <n v="100"/>
    <s v="p"/>
    <m/>
  </r>
  <r>
    <n v="161"/>
    <x v="19"/>
    <s v="Roue de polissage 0570966"/>
    <x v="114"/>
    <m/>
    <n v="150"/>
    <s v="p"/>
    <m/>
  </r>
  <r>
    <n v="160"/>
    <x v="19"/>
    <s v="Meule sur tige 4810714"/>
    <x v="139"/>
    <m/>
    <n v="150"/>
    <s v="p"/>
    <m/>
  </r>
  <r>
    <n v="159"/>
    <x v="19"/>
    <s v="Meule sur tige 4810514"/>
    <x v="55"/>
    <m/>
    <n v="100"/>
    <s v="p"/>
    <m/>
  </r>
  <r>
    <n v="158"/>
    <x v="19"/>
    <s v="Goupillon BC7M180AO BC 7mm"/>
    <x v="108"/>
    <m/>
    <n v="5"/>
    <s v="p"/>
    <m/>
  </r>
  <r>
    <n v="157"/>
    <x v="19"/>
    <s v="Goupillon BC8M180AO BC 8mm"/>
    <x v="219"/>
    <m/>
    <n v="2"/>
    <s v="p"/>
    <m/>
  </r>
  <r>
    <n v="156"/>
    <x v="19"/>
    <s v="Goupillon BC9M180AO BC 9mm"/>
    <x v="115"/>
    <m/>
    <n v="2"/>
    <s v="p"/>
    <m/>
  </r>
  <r>
    <n v="155"/>
    <x v="19"/>
    <s v="Goupillon BC4M180AO BC 4mm"/>
    <x v="109"/>
    <m/>
    <n v="3"/>
    <s v="p"/>
    <m/>
  </r>
  <r>
    <n v="154"/>
    <x v="19"/>
    <s v="Fraise a lamelles A2200025103150"/>
    <x v="266"/>
    <m/>
    <n v="20"/>
    <s v="p"/>
    <m/>
  </r>
  <r>
    <n v="153"/>
    <x v="19"/>
    <s v="Scotch brite CF-RL rouge"/>
    <x v="141"/>
    <m/>
    <n v="1"/>
    <s v="p"/>
    <m/>
  </r>
  <r>
    <n v="152"/>
    <x v="19"/>
    <s v="ABRA ROUE ABRASIF DIAM 200"/>
    <x v="258"/>
    <m/>
    <n v="3"/>
    <s v="e"/>
    <m/>
  </r>
  <r>
    <n v="151"/>
    <x v="19"/>
    <s v="Sachet mousse 250x400 M06"/>
    <x v="196"/>
    <m/>
    <n v="400"/>
    <s v="p"/>
    <m/>
  </r>
  <r>
    <n v="150"/>
    <x v="19"/>
    <s v="Croisillon 730x355x330"/>
    <x v="101"/>
    <n v="230"/>
    <m/>
    <m/>
    <m/>
  </r>
  <r>
    <n v="149"/>
    <x v="19"/>
    <s v="Croisillon 521x347x265"/>
    <x v="267"/>
    <n v="115"/>
    <m/>
    <m/>
    <m/>
  </r>
  <r>
    <n v="148"/>
    <x v="19"/>
    <s v="Ca-dd lne 2m 600x400x400mm"/>
    <x v="250"/>
    <n v="120"/>
    <m/>
    <m/>
    <m/>
  </r>
  <r>
    <n v="147"/>
    <x v="20"/>
    <s v="Gant Power Fit Clean end.pu UE 10 T09"/>
    <x v="183"/>
    <m/>
    <n v="1"/>
    <s v="p"/>
    <m/>
  </r>
  <r>
    <n v="146"/>
    <x v="20"/>
    <s v="Cadenas de sureté 30mm"/>
    <x v="43"/>
    <m/>
    <n v="1"/>
    <s v="p"/>
    <m/>
  </r>
  <r>
    <n v="145"/>
    <x v="20"/>
    <s v="Divers consommable"/>
    <x v="0"/>
    <m/>
    <n v="1"/>
    <s v="p"/>
    <s v="Jeu de clés 6 pans"/>
  </r>
  <r>
    <n v="144"/>
    <x v="20"/>
    <s v="Accus AAA 504-6051 "/>
    <x v="104"/>
    <m/>
    <n v="8"/>
    <s v="p"/>
    <m/>
  </r>
  <r>
    <n v="143"/>
    <x v="20"/>
    <s v="Epi blouse jetable"/>
    <x v="268"/>
    <m/>
    <n v="12"/>
    <s v="e"/>
    <m/>
  </r>
  <r>
    <n v="142"/>
    <x v="20"/>
    <s v="Lampe stylo 836"/>
    <x v="6"/>
    <m/>
    <n v="1"/>
    <s v="p"/>
    <m/>
  </r>
  <r>
    <n v="141"/>
    <x v="20"/>
    <s v="Divers consommable"/>
    <x v="0"/>
    <m/>
    <n v="1"/>
    <s v="p"/>
    <s v="Pierre à aiguiser"/>
  </r>
  <r>
    <n v="140"/>
    <x v="20"/>
    <s v="TZe-251"/>
    <x v="154"/>
    <m/>
    <n v="4"/>
    <s v="i"/>
    <m/>
  </r>
  <r>
    <n v="139"/>
    <x v="20"/>
    <s v="SHOWA T8"/>
    <x v="202"/>
    <n v="120"/>
    <m/>
    <m/>
    <m/>
  </r>
  <r>
    <n v="138"/>
    <x v="20"/>
    <s v="Lame de scie à main300x13x0,65 12DTS 57BS1232-BGT-50"/>
    <x v="269"/>
    <m/>
    <n v="2"/>
    <m/>
    <s v="Régul d'inventaire du 03/10/2018"/>
  </r>
  <r>
    <n v="137"/>
    <x v="20"/>
    <s v="Paire manchette protection peintre"/>
    <x v="270"/>
    <m/>
    <n v="1"/>
    <s v="p"/>
    <m/>
  </r>
  <r>
    <n v="136"/>
    <x v="20"/>
    <s v="Fraise orbital D002,70 EDM Service OFCSD10027076"/>
    <x v="164"/>
    <m/>
    <n v="1"/>
    <s v="p"/>
    <m/>
  </r>
  <r>
    <n v="135"/>
    <x v="20"/>
    <s v="Uvex Whisper +"/>
    <x v="26"/>
    <m/>
    <n v="1"/>
    <s v="p"/>
    <m/>
  </r>
  <r>
    <n v="134"/>
    <x v="20"/>
    <s v="Marteau rond horloger 80 art: 632180"/>
    <x v="45"/>
    <n v="4"/>
    <m/>
    <m/>
    <m/>
  </r>
  <r>
    <n v="133"/>
    <x v="20"/>
    <s v="Film noir étirable 450 en 20µ bobine de 300m"/>
    <x v="119"/>
    <m/>
    <n v="1"/>
    <s v="p"/>
    <m/>
  </r>
  <r>
    <n v="132"/>
    <x v="20"/>
    <s v="TZe-251"/>
    <x v="154"/>
    <m/>
    <n v="1"/>
    <s v="p"/>
    <m/>
  </r>
  <r>
    <n v="131"/>
    <x v="20"/>
    <s v="Ramette papier A4 Jaune"/>
    <x v="46"/>
    <m/>
    <n v="3"/>
    <s v="p"/>
    <m/>
  </r>
  <r>
    <n v="130"/>
    <x v="20"/>
    <s v="Scalpel grafix 23111-54 pour lames N°10 et 424"/>
    <x v="186"/>
    <m/>
    <n v="5"/>
    <s v="i"/>
    <m/>
  </r>
  <r>
    <n v="129"/>
    <x v="20"/>
    <s v="Pile Energizer LR03 1,5V"/>
    <x v="111"/>
    <m/>
    <n v="20"/>
    <s v="i"/>
    <m/>
  </r>
  <r>
    <n v="128"/>
    <x v="20"/>
    <s v="Mustang Flex Homme T42"/>
    <x v="175"/>
    <m/>
    <n v="1"/>
    <s v="p"/>
    <m/>
  </r>
  <r>
    <n v="127"/>
    <x v="20"/>
    <s v="RGT 888 T07"/>
    <x v="271"/>
    <m/>
    <n v="1"/>
    <s v="p"/>
    <m/>
  </r>
  <r>
    <n v="126"/>
    <x v="20"/>
    <s v="PEINTURE PRIAM PCE 215 GRIS RAL. 7001"/>
    <x v="126"/>
    <m/>
    <n v="1"/>
    <s v="i"/>
    <m/>
  </r>
  <r>
    <n v="125"/>
    <x v="20"/>
    <s v="Diluant DL 1511 bidon 5L"/>
    <x v="82"/>
    <m/>
    <n v="1"/>
    <s v="i"/>
    <m/>
  </r>
  <r>
    <n v="124"/>
    <x v="20"/>
    <s v="LBYH 203 noir mat - 5kg"/>
    <x v="69"/>
    <m/>
    <n v="1"/>
    <s v="i"/>
    <m/>
  </r>
  <r>
    <n v="123"/>
    <x v="20"/>
    <s v="RONDELLE CUIVRE RECUITE Diametre 6,2 x 10 x 1,5"/>
    <x v="243"/>
    <m/>
    <n v="20"/>
    <s v="i"/>
    <m/>
  </r>
  <r>
    <n v="122"/>
    <x v="20"/>
    <s v="Scotch brite CF-RL rouge"/>
    <x v="141"/>
    <m/>
    <n v="1"/>
    <s v="i"/>
    <m/>
  </r>
  <r>
    <n v="121"/>
    <x v="20"/>
    <s v="Abra papier abrasif p240 114MMx25M finixa SPFA 0240"/>
    <x v="29"/>
    <m/>
    <n v="1"/>
    <s v="i"/>
    <m/>
  </r>
  <r>
    <n v="120"/>
    <x v="20"/>
    <s v="Scotch brite WR-RL SVFN 100 mm x 10 m"/>
    <x v="140"/>
    <m/>
    <n v="1"/>
    <s v="i"/>
    <m/>
  </r>
  <r>
    <n v="119"/>
    <x v="20"/>
    <s v="Nitrile Powder Free XL9-10"/>
    <x v="31"/>
    <m/>
    <n v="1"/>
    <s v="i"/>
    <m/>
  </r>
  <r>
    <n v="118"/>
    <x v="20"/>
    <s v="Nitrile Powder Free M7-8"/>
    <x v="145"/>
    <m/>
    <n v="1"/>
    <s v="i"/>
    <m/>
  </r>
  <r>
    <n v="117"/>
    <x v="20"/>
    <s v="Sac noir 100l 5060"/>
    <x v="143"/>
    <m/>
    <n v="8"/>
    <s v="i"/>
    <m/>
  </r>
  <r>
    <n v="116"/>
    <x v="20"/>
    <s v="Wypall Rouleau de 500 feuilles"/>
    <x v="34"/>
    <m/>
    <n v="1"/>
    <s v="i"/>
    <m/>
  </r>
  <r>
    <n v="115"/>
    <x v="20"/>
    <s v="Pot plastique multimix 2240ML"/>
    <x v="36"/>
    <m/>
    <n v="10"/>
    <s v="i"/>
    <m/>
  </r>
  <r>
    <n v="114"/>
    <x v="20"/>
    <s v="Disque autocollant A2300075120"/>
    <x v="37"/>
    <m/>
    <n v="3"/>
    <s v="i"/>
    <m/>
  </r>
  <r>
    <n v="113"/>
    <x v="20"/>
    <s v="Lunette MIRA"/>
    <x v="9"/>
    <m/>
    <n v="1"/>
    <s v="i"/>
    <m/>
  </r>
  <r>
    <n v="112"/>
    <x v="20"/>
    <s v="Lunettes Axcont AXIS"/>
    <x v="150"/>
    <m/>
    <n v="1"/>
    <s v="i"/>
    <m/>
  </r>
  <r>
    <n v="111"/>
    <x v="20"/>
    <s v="Tampon d'essuyage pour finition"/>
    <x v="128"/>
    <m/>
    <n v="4"/>
    <s v="i"/>
    <m/>
  </r>
  <r>
    <n v="110"/>
    <x v="20"/>
    <s v="Scotch papier orange car system"/>
    <x v="39"/>
    <m/>
    <n v="10"/>
    <s v="i"/>
    <m/>
  </r>
  <r>
    <n v="109"/>
    <x v="20"/>
    <s v="Cadenas de sureté 30mm"/>
    <x v="43"/>
    <m/>
    <n v="2"/>
    <s v="i"/>
    <m/>
  </r>
  <r>
    <n v="108"/>
    <x v="20"/>
    <s v="OM Boite a outils &quot;STANLEY&quot; 406*184*215 mm - Réf 1-92-766"/>
    <x v="11"/>
    <m/>
    <n v="2"/>
    <s v="i"/>
    <m/>
  </r>
  <r>
    <n v="107"/>
    <x v="21"/>
    <s v="SHOWA T7"/>
    <x v="194"/>
    <m/>
    <n v="10"/>
    <s v="p"/>
    <m/>
  </r>
  <r>
    <n v="106"/>
    <x v="21"/>
    <s v="Ultrane 551 T07"/>
    <x v="137"/>
    <m/>
    <n v="10"/>
    <s v="p"/>
    <m/>
  </r>
  <r>
    <n v="105"/>
    <x v="21"/>
    <s v="Pile Energizer LR03 1,5V"/>
    <x v="111"/>
    <m/>
    <n v="1"/>
    <s v="p"/>
    <m/>
  </r>
  <r>
    <n v="104"/>
    <x v="21"/>
    <s v="Sachet plastique 23 x 32"/>
    <x v="88"/>
    <m/>
    <n v="100"/>
    <s v="p"/>
    <m/>
  </r>
  <r>
    <n v="103"/>
    <x v="21"/>
    <s v="Toile filtrante NW50/62/75 50"/>
    <x v="73"/>
    <n v="15"/>
    <m/>
    <m/>
    <m/>
  </r>
  <r>
    <n v="102"/>
    <x v="21"/>
    <s v="Toile filtrante NW50/62/75 25"/>
    <x v="72"/>
    <n v="13"/>
    <m/>
    <m/>
    <m/>
  </r>
  <r>
    <n v="101"/>
    <x v="21"/>
    <s v="Filtre à poche taille 2-25aem"/>
    <x v="71"/>
    <n v="67"/>
    <m/>
    <m/>
    <m/>
  </r>
  <r>
    <n v="100"/>
    <x v="21"/>
    <s v="ABRA ROUE ABRASIF DIAM 200"/>
    <x v="258"/>
    <m/>
    <n v="3"/>
    <s v="e"/>
    <m/>
  </r>
  <r>
    <n v="99"/>
    <x v="21"/>
    <s v="Novofil NHS 9906 015 053"/>
    <x v="124"/>
    <m/>
    <n v="1"/>
    <s v="e"/>
    <m/>
  </r>
  <r>
    <n v="98"/>
    <x v="21"/>
    <s v="Fraise lime Ogive D003.00 ref 365501/24203"/>
    <x v="7"/>
    <m/>
    <n v="20"/>
    <s v="e"/>
    <m/>
  </r>
  <r>
    <n v="97"/>
    <x v="21"/>
    <s v="Sachet plastique 23 x 32"/>
    <x v="88"/>
    <m/>
    <n v="100"/>
    <s v="p"/>
    <m/>
  </r>
  <r>
    <n v="96"/>
    <x v="21"/>
    <s v="Odessa 5804 Homme T41"/>
    <x v="236"/>
    <m/>
    <n v="1"/>
    <s v="p"/>
    <m/>
  </r>
  <r>
    <n v="95"/>
    <x v="21"/>
    <s v="Rouleau d'abrasif 38 x 25 ref 62881 P400"/>
    <x v="272"/>
    <m/>
    <n v="1"/>
    <s v="p"/>
    <m/>
  </r>
  <r>
    <n v="94"/>
    <x v="21"/>
    <s v="Rouleau d'abrasif 38 x 25 ref 62879 P240"/>
    <x v="273"/>
    <m/>
    <n v="1"/>
    <s v="p"/>
    <m/>
  </r>
  <r>
    <n v="93"/>
    <x v="21"/>
    <s v="Ca-dd lne 2m 600x400x400mm"/>
    <x v="250"/>
    <n v="1"/>
    <m/>
    <m/>
    <m/>
  </r>
  <r>
    <n v="92"/>
    <x v="21"/>
    <s v="Ca-dd lne 2m 600x400x400mm"/>
    <x v="250"/>
    <m/>
    <n v="1"/>
    <m/>
    <m/>
  </r>
  <r>
    <n v="91"/>
    <x v="21"/>
    <s v="Diluant DL 1511 bidon 5L"/>
    <x v="82"/>
    <n v="15"/>
    <m/>
    <m/>
    <m/>
  </r>
  <r>
    <n v="90"/>
    <x v="21"/>
    <s v="Jeu de 6 fraises à ébavurer"/>
    <x v="195"/>
    <m/>
    <n v="1"/>
    <s v="i"/>
    <m/>
  </r>
  <r>
    <n v="89"/>
    <x v="21"/>
    <s v="Vitamine haute vert anis T39"/>
    <x v="220"/>
    <m/>
    <n v="1"/>
    <s v="p"/>
    <m/>
  </r>
  <r>
    <n v="88"/>
    <x v="21"/>
    <s v="Mustang Flex Homme T43"/>
    <x v="132"/>
    <m/>
    <n v="1"/>
    <s v="p"/>
    <m/>
  </r>
  <r>
    <n v="87"/>
    <x v="21"/>
    <s v="Lampe stylo 836"/>
    <x v="6"/>
    <m/>
    <n v="1"/>
    <s v="p"/>
    <m/>
  </r>
  <r>
    <n v="86"/>
    <x v="21"/>
    <s v="Uvex Whisper +"/>
    <x v="26"/>
    <m/>
    <n v="29"/>
    <s v="e"/>
    <m/>
  </r>
  <r>
    <n v="85"/>
    <x v="21"/>
    <s v="Bouchons Oreille Orange"/>
    <x v="238"/>
    <m/>
    <n v="2"/>
    <s v="e"/>
    <m/>
  </r>
  <r>
    <n v="84"/>
    <x v="21"/>
    <s v="Papier absorbant blanc 1000S"/>
    <x v="13"/>
    <m/>
    <n v="2"/>
    <m/>
    <s v="Régul d'inventaire du 02/10/2018"/>
  </r>
  <r>
    <n v="83"/>
    <x v="21"/>
    <s v="Mustang Flex Homme T41"/>
    <x v="155"/>
    <m/>
    <n v="1"/>
    <m/>
    <s v="Régul d'inventaire du 02/10/2018"/>
  </r>
  <r>
    <n v="82"/>
    <x v="21"/>
    <s v="Curtis Flex Homme T42"/>
    <x v="253"/>
    <m/>
    <n v="1"/>
    <m/>
    <s v="Régul d'inventaire du 02/10/2018"/>
  </r>
  <r>
    <n v="81"/>
    <x v="21"/>
    <s v="Protection Respiratoire 5321 M/L"/>
    <x v="174"/>
    <m/>
    <n v="5"/>
    <m/>
    <s v="Régul d'inventaire du 02/10/2018"/>
  </r>
  <r>
    <n v="80"/>
    <x v="21"/>
    <s v="Lunettes Axcont AXIS"/>
    <x v="150"/>
    <m/>
    <n v="1"/>
    <m/>
    <s v="Régul d'inventaire du 02/10/2018"/>
  </r>
  <r>
    <n v="79"/>
    <x v="21"/>
    <s v="Latex Powered X9-10"/>
    <x v="172"/>
    <m/>
    <n v="1"/>
    <m/>
    <s v="Régul d'inventaire du 02/10/2018"/>
  </r>
  <r>
    <n v="78"/>
    <x v="21"/>
    <s v="Latex Powered L8-9"/>
    <x v="178"/>
    <m/>
    <n v="20"/>
    <m/>
    <s v="Régul d'inventaire du 02/10/2018"/>
  </r>
  <r>
    <n v="77"/>
    <x v="21"/>
    <s v="Bleu 8L réf S722008BLL"/>
    <x v="146"/>
    <n v="20"/>
    <m/>
    <m/>
    <s v="Régul d'inventaire du 02/10/2018"/>
  </r>
  <r>
    <n v="76"/>
    <x v="21"/>
    <s v="Casque Peltor Optime 2"/>
    <x v="180"/>
    <n v="2"/>
    <m/>
    <m/>
    <s v="Régul d'inventaire du 02/10/2018"/>
  </r>
  <r>
    <n v="75"/>
    <x v="21"/>
    <s v="Casque Peltor Optime 2"/>
    <x v="180"/>
    <m/>
    <n v="1"/>
    <m/>
    <s v="Régul d'inventaire du 02/10/2018"/>
  </r>
  <r>
    <n v="74"/>
    <x v="21"/>
    <s v="Josia 6804 Femme T41"/>
    <x v="158"/>
    <m/>
    <n v="1"/>
    <m/>
    <s v="Régul d'inventaire du 02/10/2018"/>
  </r>
  <r>
    <n v="73"/>
    <x v="21"/>
    <s v="Gant Power Fit Clean end.pu UE 10 T09"/>
    <x v="183"/>
    <n v="1"/>
    <m/>
    <m/>
    <s v="Régul d'inventaire du 02/10/2018"/>
  </r>
  <r>
    <n v="72"/>
    <x v="21"/>
    <s v="Gant Power Fit Clean end.pu UE 10 T08"/>
    <x v="136"/>
    <m/>
    <n v="2"/>
    <m/>
    <s v="Régul d'inventaire du 02/10/2018"/>
  </r>
  <r>
    <n v="71"/>
    <x v="21"/>
    <s v="Gant Power Fit Clean end.pu UE 10 T07"/>
    <x v="161"/>
    <m/>
    <n v="3"/>
    <m/>
    <s v="Régul d'inventaire du 02/10/2018"/>
  </r>
  <r>
    <n v="70"/>
    <x v="21"/>
    <s v="Ultrane 551 T08"/>
    <x v="1"/>
    <m/>
    <n v="1"/>
    <m/>
    <s v="Régul d'inventaire du 02/10/2018"/>
  </r>
  <r>
    <n v="69"/>
    <x v="21"/>
    <s v="Ultrane 551 T07"/>
    <x v="137"/>
    <n v="1"/>
    <m/>
    <m/>
    <s v="Régul d'inventaire du 02/10/2018"/>
  </r>
  <r>
    <n v="68"/>
    <x v="21"/>
    <s v="Recharge tampon noir ER17"/>
    <x v="10"/>
    <m/>
    <n v="1"/>
    <s v="p"/>
    <m/>
  </r>
  <r>
    <n v="67"/>
    <x v="21"/>
    <s v="Abra pierre india rect med B8 50*25*200"/>
    <x v="274"/>
    <n v="5"/>
    <m/>
    <m/>
    <m/>
  </r>
  <r>
    <n v="66"/>
    <x v="21"/>
    <s v="Pile Panasonic CR2450 3V platte"/>
    <x v="275"/>
    <m/>
    <n v="1"/>
    <s v="p"/>
    <m/>
  </r>
  <r>
    <n v="65"/>
    <x v="21"/>
    <s v="Vitamine haute vert anis T39"/>
    <x v="220"/>
    <n v="2"/>
    <m/>
    <m/>
    <m/>
  </r>
  <r>
    <n v="64"/>
    <x v="21"/>
    <s v="Stylet tige carbone bille dubis D 2 L14"/>
    <x v="224"/>
    <m/>
    <n v="1"/>
    <s v="p"/>
    <m/>
  </r>
  <r>
    <n v="63"/>
    <x v="21"/>
    <s v="Papier pad pack LC brun"/>
    <x v="93"/>
    <m/>
    <n v="2"/>
    <s v="p"/>
    <m/>
  </r>
  <r>
    <n v="62"/>
    <x v="21"/>
    <s v="Boite tirette ecru brun df10 15"/>
    <x v="94"/>
    <m/>
    <n v="50"/>
    <s v="p"/>
    <m/>
  </r>
  <r>
    <n v="61"/>
    <x v="21"/>
    <s v="Boite tirette brun 100x80x60"/>
    <x v="95"/>
    <m/>
    <n v="100"/>
    <s v="p"/>
    <m/>
  </r>
  <r>
    <n v="60"/>
    <x v="21"/>
    <s v="Feuille à bulle b80 d10 400x1200mm"/>
    <x v="3"/>
    <m/>
    <n v="200"/>
    <s v="p"/>
    <m/>
  </r>
  <r>
    <n v="59"/>
    <x v="21"/>
    <s v="Croisillon 730x355x330"/>
    <x v="101"/>
    <m/>
    <n v="10"/>
    <s v="p"/>
    <m/>
  </r>
  <r>
    <n v="58"/>
    <x v="21"/>
    <s v="Ca-dd lne 2m 600x400x400mm"/>
    <x v="250"/>
    <m/>
    <n v="120"/>
    <s v="p"/>
    <m/>
  </r>
  <r>
    <n v="57"/>
    <x v="22"/>
    <s v="Divers consommable"/>
    <x v="0"/>
    <m/>
    <n v="1"/>
    <s v="p"/>
    <s v="clé 6 pan 83SH4"/>
  </r>
  <r>
    <n v="56"/>
    <x v="22"/>
    <s v="Miroir d'inspection"/>
    <x v="185"/>
    <m/>
    <n v="1"/>
    <s v="p"/>
    <m/>
  </r>
  <r>
    <n v="55"/>
    <x v="22"/>
    <s v="Pile Panasonic CR2032 3V platte"/>
    <x v="21"/>
    <m/>
    <n v="1"/>
    <s v="p"/>
    <m/>
  </r>
  <r>
    <n v="54"/>
    <x v="22"/>
    <s v="Poche A4 OF VERT"/>
    <x v="276"/>
    <m/>
    <n v="6"/>
    <s v="e"/>
    <m/>
  </r>
  <r>
    <n v="53"/>
    <x v="22"/>
    <s v="Poche A4 OF Bleu"/>
    <x v="277"/>
    <m/>
    <n v="6"/>
    <s v="e"/>
    <m/>
  </r>
  <r>
    <n v="52"/>
    <x v="22"/>
    <s v="Nitrile Powder Free XL9-10"/>
    <x v="31"/>
    <m/>
    <n v="6"/>
    <s v="e"/>
    <m/>
  </r>
  <r>
    <n v="51"/>
    <x v="22"/>
    <s v="Poche A4 OF Bleu"/>
    <x v="277"/>
    <n v="6"/>
    <m/>
    <m/>
    <m/>
  </r>
  <r>
    <n v="50"/>
    <x v="22"/>
    <s v="Poche A4 OF VERT"/>
    <x v="276"/>
    <n v="6"/>
    <m/>
    <m/>
    <m/>
  </r>
  <r>
    <n v="49"/>
    <x v="22"/>
    <s v="Pochette plastique 160 x 220"/>
    <x v="229"/>
    <n v="1000"/>
    <m/>
    <m/>
    <m/>
  </r>
  <r>
    <n v="48"/>
    <x v="22"/>
    <s v="Scotch Mécafi"/>
    <x v="49"/>
    <m/>
    <n v="1"/>
    <s v="p"/>
    <m/>
  </r>
  <r>
    <n v="47"/>
    <x v="22"/>
    <s v="Divers consommable"/>
    <x v="0"/>
    <m/>
    <n v="2"/>
    <s v="i"/>
    <s v="Clé male 83SH.7"/>
  </r>
  <r>
    <n v="46"/>
    <x v="22"/>
    <s v="Divers consommable"/>
    <x v="0"/>
    <m/>
    <n v="2"/>
    <s v="i"/>
    <s v="Jeu de clés 6 pans"/>
  </r>
  <r>
    <n v="45"/>
    <x v="22"/>
    <s v="Marqueur V Board Master Bleu"/>
    <x v="278"/>
    <m/>
    <n v="2"/>
    <s v="i"/>
    <m/>
  </r>
  <r>
    <n v="44"/>
    <x v="22"/>
    <s v="Marqueur V Board Master Black"/>
    <x v="260"/>
    <m/>
    <n v="2"/>
    <s v="i"/>
    <m/>
  </r>
  <r>
    <n v="43"/>
    <x v="22"/>
    <s v="RONDELLE CUIVRE RECUITE Diametre 6,2 x 10 x 1,5"/>
    <x v="243"/>
    <m/>
    <n v="10"/>
    <s v="p"/>
    <m/>
  </r>
  <r>
    <n v="42"/>
    <x v="22"/>
    <s v="Gant Power Fit Clean end.pu UE 10 T09"/>
    <x v="183"/>
    <m/>
    <n v="12"/>
    <s v="p"/>
    <m/>
  </r>
  <r>
    <n v="41"/>
    <x v="22"/>
    <s v="PIERRE CARREE 9011 16 X 150"/>
    <x v="279"/>
    <m/>
    <n v="1"/>
    <s v="p"/>
    <m/>
  </r>
  <r>
    <n v="40"/>
    <x v="22"/>
    <s v="Stylet M3 bille nitrure de scilicium D4 L50"/>
    <x v="280"/>
    <n v="2"/>
    <m/>
    <m/>
    <m/>
  </r>
  <r>
    <n v="39"/>
    <x v="22"/>
    <s v="RENI bille rubis D4 L40"/>
    <x v="281"/>
    <n v="2"/>
    <m/>
    <m/>
    <m/>
  </r>
  <r>
    <n v="38"/>
    <x v="22"/>
    <s v="Lunette MIRA"/>
    <x v="9"/>
    <m/>
    <n v="2"/>
    <s v="p"/>
    <m/>
  </r>
  <r>
    <n v="37"/>
    <x v="22"/>
    <s v="Gant Power Fit Clean end.pu UE 10 T09"/>
    <x v="183"/>
    <m/>
    <n v="12"/>
    <s v="p"/>
    <m/>
  </r>
  <r>
    <n v="36"/>
    <x v="22"/>
    <s v="Gant Power Fit Clean end.pu UE 10 T10"/>
    <x v="113"/>
    <m/>
    <n v="12"/>
    <s v="p"/>
    <m/>
  </r>
  <r>
    <n v="35"/>
    <x v="22"/>
    <s v="Gant Power Fit Clean end.pu UE 10 T08"/>
    <x v="136"/>
    <m/>
    <n v="12"/>
    <s v="p"/>
    <m/>
  </r>
  <r>
    <n v="34"/>
    <x v="22"/>
    <s v="Roue de polissage 0570966"/>
    <x v="114"/>
    <m/>
    <n v="50"/>
    <s v="p"/>
    <m/>
  </r>
  <r>
    <n v="33"/>
    <x v="22"/>
    <s v="Goupillon BC9M180AO BC 9mm"/>
    <x v="115"/>
    <m/>
    <n v="1"/>
    <s v="p"/>
    <m/>
  </r>
  <r>
    <n v="32"/>
    <x v="22"/>
    <s v="Scotch brite CF-RL rouge"/>
    <x v="141"/>
    <m/>
    <n v="1"/>
    <s v="p"/>
    <m/>
  </r>
  <r>
    <n v="31"/>
    <x v="22"/>
    <s v="Accus AAA 504-6051 "/>
    <x v="104"/>
    <n v="30"/>
    <m/>
    <s v="p"/>
    <m/>
  </r>
  <r>
    <n v="30"/>
    <x v="22"/>
    <s v="Pile Panasonic CR2032 3V platte"/>
    <x v="21"/>
    <n v="20"/>
    <m/>
    <s v="p"/>
    <m/>
  </r>
  <r>
    <n v="29"/>
    <x v="22"/>
    <s v="Adhésif double face"/>
    <x v="282"/>
    <m/>
    <n v="1"/>
    <s v="p"/>
    <m/>
  </r>
  <r>
    <n v="28"/>
    <x v="22"/>
    <s v="Uvex Whisper +"/>
    <x v="26"/>
    <m/>
    <n v="3"/>
    <s v="p"/>
    <m/>
  </r>
  <r>
    <n v="27"/>
    <x v="22"/>
    <s v="abra plateau poncage triang auto-aggripant"/>
    <x v="283"/>
    <m/>
    <n v="2"/>
    <s v="i"/>
    <m/>
  </r>
  <r>
    <n v="26"/>
    <x v="22"/>
    <s v="Divers consommable"/>
    <x v="0"/>
    <m/>
    <n v="1"/>
    <s v="p"/>
    <s v="Pinceau nylon 40mm"/>
  </r>
  <r>
    <n v="25"/>
    <x v="22"/>
    <s v="Adhésif masquage lisse 80°C 50MX50MM UC24"/>
    <x v="151"/>
    <m/>
    <n v="1"/>
    <s v="p"/>
    <m/>
  </r>
  <r>
    <n v="24"/>
    <x v="22"/>
    <s v="Cartouche filt BIG BLUE 50 µm 255496-3"/>
    <x v="228"/>
    <n v="7"/>
    <m/>
    <s v="i"/>
    <m/>
  </r>
  <r>
    <n v="23"/>
    <x v="22"/>
    <s v="Cartouche filtrante BIG BLUE 25 µm 73831"/>
    <x v="78"/>
    <n v="9"/>
    <m/>
    <s v="i"/>
    <m/>
  </r>
  <r>
    <n v="22"/>
    <x v="22"/>
    <s v="Cartouche filtrante BIG BLUE 5 µm 73837"/>
    <x v="60"/>
    <m/>
    <n v="10"/>
    <s v="i"/>
    <m/>
  </r>
  <r>
    <n v="21"/>
    <x v="22"/>
    <s v="PEINTURE LBY 216 MAT"/>
    <x v="127"/>
    <m/>
    <n v="1"/>
    <s v="i"/>
    <m/>
  </r>
  <r>
    <n v="20"/>
    <x v="22"/>
    <s v="PEINTURE PRIAM PCE 215 GRIS RAL. 7001"/>
    <x v="126"/>
    <m/>
    <n v="3"/>
    <s v="i"/>
    <m/>
  </r>
  <r>
    <n v="19"/>
    <x v="22"/>
    <s v="PEINTURE LBY 216 VERT JAUNE 3389 MAT"/>
    <x v="28"/>
    <m/>
    <n v="1"/>
    <s v="i"/>
    <m/>
  </r>
  <r>
    <n v="18"/>
    <x v="22"/>
    <s v="Durcisseur LBYH 200"/>
    <x v="70"/>
    <m/>
    <n v="1"/>
    <s v="i"/>
    <m/>
  </r>
  <r>
    <n v="17"/>
    <x v="22"/>
    <s v="LBYH 203 noir mat - 5kg"/>
    <x v="69"/>
    <m/>
    <n v="1"/>
    <s v="i"/>
    <m/>
  </r>
  <r>
    <n v="16"/>
    <x v="22"/>
    <s v="Eprouvette NC00368 - Type N1-SS PLANEITE 0003 DURETE 73-74,5"/>
    <x v="30"/>
    <m/>
    <n v="3"/>
    <s v="i"/>
    <m/>
  </r>
  <r>
    <n v="15"/>
    <x v="22"/>
    <s v="Latex Powered M7-8"/>
    <x v="179"/>
    <m/>
    <n v="1"/>
    <s v="i"/>
    <m/>
  </r>
  <r>
    <n v="14"/>
    <x v="22"/>
    <s v="Combinaison taille L"/>
    <x v="284"/>
    <m/>
    <n v="2"/>
    <s v="i"/>
    <m/>
  </r>
  <r>
    <n v="13"/>
    <x v="22"/>
    <s v="Nitrile Powder Free L8-9"/>
    <x v="32"/>
    <m/>
    <n v="2"/>
    <s v="i"/>
    <m/>
  </r>
  <r>
    <n v="12"/>
    <x v="22"/>
    <s v="Nitrile Powder Free M7-8"/>
    <x v="145"/>
    <m/>
    <n v="1"/>
    <s v="i"/>
    <m/>
  </r>
  <r>
    <n v="11"/>
    <x v="22"/>
    <s v="Bleu 8L réf S722008BLL"/>
    <x v="146"/>
    <m/>
    <n v="3"/>
    <s v="i"/>
    <m/>
  </r>
  <r>
    <n v="10"/>
    <x v="22"/>
    <s v="Protection Respiratoire 4255 FFA2P3D"/>
    <x v="35"/>
    <m/>
    <n v="2"/>
    <s v="i"/>
    <m/>
  </r>
  <r>
    <n v="9"/>
    <x v="22"/>
    <s v="Pot plastique multimix 2240ML"/>
    <x v="36"/>
    <m/>
    <n v="10"/>
    <s v="i"/>
    <m/>
  </r>
  <r>
    <n v="8"/>
    <x v="22"/>
    <s v="Casque Peltor Optime 2"/>
    <x v="180"/>
    <m/>
    <n v="1"/>
    <s v="i"/>
    <m/>
  </r>
  <r>
    <n v="7"/>
    <x v="22"/>
    <s v="Uvex Whisper +"/>
    <x v="26"/>
    <m/>
    <n v="5"/>
    <s v="i"/>
    <m/>
  </r>
  <r>
    <n v="6"/>
    <x v="22"/>
    <s v="Adhésif masquage lisse 80°C 50MX50MM UC24"/>
    <x v="151"/>
    <m/>
    <n v="6"/>
    <s v="i"/>
    <m/>
  </r>
  <r>
    <n v="5"/>
    <x v="22"/>
    <s v="Abra norten-norax u254 bande grain qualité x100 50*6000mmm"/>
    <x v="216"/>
    <m/>
    <n v="5"/>
    <s v="i"/>
    <m/>
  </r>
  <r>
    <n v="4"/>
    <x v="22"/>
    <s v="Abra norten norax U254 x45 50*6000mm"/>
    <x v="215"/>
    <m/>
    <n v="5"/>
    <s v="i"/>
    <m/>
  </r>
  <r>
    <n v="3"/>
    <x v="22"/>
    <s v="PC21 100mm green polyester tape"/>
    <x v="87"/>
    <m/>
    <n v="1"/>
    <s v="i"/>
    <m/>
  </r>
  <r>
    <n v="2"/>
    <x v="22"/>
    <s v="Mustang Flex Homme T42"/>
    <x v="175"/>
    <m/>
    <n v="1"/>
    <s v="p"/>
    <m/>
  </r>
  <r>
    <n v="1"/>
    <x v="22"/>
    <s v="Scotch Mécafi"/>
    <x v="49"/>
    <m/>
    <n v="36"/>
    <s v="i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>
  <location ref="A3:AW291" firstHeaderRow="1" firstDataRow="3" firstDataCol="1"/>
  <pivotFields count="8">
    <pivotField showAll="0"/>
    <pivotField axis="axisCol" numFmtId="14" showAll="0">
      <items count="24"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axis="axisRow" showAll="0">
      <items count="286">
        <item x="223"/>
        <item x="83"/>
        <item x="109"/>
        <item x="7"/>
        <item x="207"/>
        <item x="120"/>
        <item x="168"/>
        <item x="189"/>
        <item x="174"/>
        <item x="114"/>
        <item x="133"/>
        <item x="138"/>
        <item x="3"/>
        <item x="240"/>
        <item x="0"/>
        <item x="226"/>
        <item x="150"/>
        <item x="200"/>
        <item x="119"/>
        <item x="160"/>
        <item x="238"/>
        <item x="153"/>
        <item x="115"/>
        <item x="107"/>
        <item x="219"/>
        <item x="108"/>
        <item x="4"/>
        <item x="102"/>
        <item x="5"/>
        <item x="250"/>
        <item x="197"/>
        <item x="95"/>
        <item x="94"/>
        <item x="2"/>
        <item x="141"/>
        <item x="265"/>
        <item x="208"/>
        <item x="248"/>
        <item x="140"/>
        <item x="85"/>
        <item x="39"/>
        <item x="256"/>
        <item x="14"/>
        <item x="128"/>
        <item x="12"/>
        <item x="147"/>
        <item x="129"/>
        <item x="27"/>
        <item x="142"/>
        <item x="25"/>
        <item x="24"/>
        <item x="232"/>
        <item x="28"/>
        <item x="127"/>
        <item x="126"/>
        <item x="125"/>
        <item x="82"/>
        <item x="81"/>
        <item x="80"/>
        <item x="261"/>
        <item x="192"/>
        <item x="38"/>
        <item x="228"/>
        <item x="8"/>
        <item x="180"/>
        <item x="112"/>
        <item x="135"/>
        <item x="144"/>
        <item x="92"/>
        <item x="273"/>
        <item x="272"/>
        <item x="260"/>
        <item x="84"/>
        <item x="278"/>
        <item x="50"/>
        <item x="213"/>
        <item x="49"/>
        <item x="93"/>
        <item x="35"/>
        <item x="246"/>
        <item x="231"/>
        <item x="275"/>
        <item x="21"/>
        <item x="218"/>
        <item x="40"/>
        <item x="247"/>
        <item x="42"/>
        <item x="79"/>
        <item x="203"/>
        <item x="55"/>
        <item x="139"/>
        <item x="54"/>
        <item x="53"/>
        <item x="249"/>
        <item x="44"/>
        <item x="131"/>
        <item x="96"/>
        <item x="199"/>
        <item x="204"/>
        <item x="17"/>
        <item x="18"/>
        <item x="52"/>
        <item x="78"/>
        <item x="173"/>
        <item x="130"/>
        <item x="111"/>
        <item x="182"/>
        <item x="169"/>
        <item x="187"/>
        <item x="88"/>
        <item x="230"/>
        <item x="185"/>
        <item x="6"/>
        <item x="123"/>
        <item x="221"/>
        <item x="124"/>
        <item x="259"/>
        <item x="266"/>
        <item x="16"/>
        <item x="245"/>
        <item x="37"/>
        <item x="19"/>
        <item x="15"/>
        <item x="20"/>
        <item x="214"/>
        <item x="22"/>
        <item x="23"/>
        <item x="263"/>
        <item x="264"/>
        <item x="77"/>
        <item x="258"/>
        <item x="76"/>
        <item x="75"/>
        <item x="74"/>
        <item x="233"/>
        <item x="10"/>
        <item x="284"/>
        <item x="164"/>
        <item x="163"/>
        <item x="241"/>
        <item x="73"/>
        <item x="72"/>
        <item x="71"/>
        <item x="51"/>
        <item x="217"/>
        <item x="43"/>
        <item x="165"/>
        <item x="166"/>
        <item x="143"/>
        <item x="222"/>
        <item x="134"/>
        <item x="106"/>
        <item x="188"/>
        <item x="90"/>
        <item x="239"/>
        <item x="101"/>
        <item x="70"/>
        <item x="69"/>
        <item x="36"/>
        <item x="148"/>
        <item x="190"/>
        <item x="152"/>
        <item x="13"/>
        <item x="162"/>
        <item x="257"/>
        <item x="46"/>
        <item x="184"/>
        <item x="159"/>
        <item x="113"/>
        <item x="237"/>
        <item x="161"/>
        <item x="136"/>
        <item x="183"/>
        <item x="100"/>
        <item x="99"/>
        <item x="30"/>
        <item x="229"/>
        <item x="212"/>
        <item x="97"/>
        <item x="196"/>
        <item x="98"/>
        <item x="244"/>
        <item x="243"/>
        <item x="149"/>
        <item x="277"/>
        <item x="276"/>
        <item x="271"/>
        <item x="211"/>
        <item x="227"/>
        <item x="178"/>
        <item x="146"/>
        <item x="179"/>
        <item x="209"/>
        <item x="172"/>
        <item x="33"/>
        <item x="154"/>
        <item x="48"/>
        <item x="47"/>
        <item x="26"/>
        <item x="151"/>
        <item x="34"/>
        <item x="137"/>
        <item x="1"/>
        <item x="41"/>
        <item x="234"/>
        <item x="191"/>
        <item x="194"/>
        <item x="202"/>
        <item x="201"/>
        <item x="206"/>
        <item x="68"/>
        <item x="67"/>
        <item x="66"/>
        <item x="65"/>
        <item x="64"/>
        <item x="63"/>
        <item x="62"/>
        <item x="280"/>
        <item x="225"/>
        <item x="283"/>
        <item x="61"/>
        <item x="205"/>
        <item x="60"/>
        <item x="122"/>
        <item x="29"/>
        <item x="268"/>
        <item x="110"/>
        <item x="198"/>
        <item x="224"/>
        <item x="59"/>
        <item x="58"/>
        <item x="9"/>
        <item x="170"/>
        <item x="145"/>
        <item x="32"/>
        <item x="31"/>
        <item x="45"/>
        <item x="171"/>
        <item x="121"/>
        <item x="11"/>
        <item x="181"/>
        <item x="186"/>
        <item x="274"/>
        <item x="57"/>
        <item x="56"/>
        <item x="216"/>
        <item x="215"/>
        <item x="91"/>
        <item x="279"/>
        <item x="167"/>
        <item x="86"/>
        <item x="89"/>
        <item x="267"/>
        <item x="270"/>
        <item x="262"/>
        <item x="195"/>
        <item x="281"/>
        <item x="103"/>
        <item x="87"/>
        <item x="255"/>
        <item x="193"/>
        <item x="282"/>
        <item x="269"/>
        <item x="104"/>
        <item x="252"/>
        <item x="177"/>
        <item x="158"/>
        <item x="157"/>
        <item x="220"/>
        <item x="242"/>
        <item x="251"/>
        <item x="253"/>
        <item x="235"/>
        <item x="254"/>
        <item x="176"/>
        <item x="105"/>
        <item x="155"/>
        <item x="175"/>
        <item x="132"/>
        <item x="117"/>
        <item x="116"/>
        <item x="210"/>
        <item x="236"/>
        <item x="118"/>
        <item x="156"/>
        <item t="default"/>
      </items>
    </pivotField>
    <pivotField dataField="1" showAll="0"/>
    <pivotField dataField="1" showAll="0"/>
    <pivotField showAll="0"/>
    <pivotField showAll="0"/>
  </pivotFields>
  <rowFields count="1">
    <field x="3"/>
  </rowFields>
  <rowItems count="2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 t="grand">
      <x/>
    </i>
  </rowItems>
  <colFields count="2">
    <field x="1"/>
    <field x="-2"/>
  </colFields>
  <colItems count="48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1"/>
      <x/>
    </i>
    <i r="1" i="1">
      <x v="1"/>
    </i>
    <i>
      <x v="22"/>
      <x/>
    </i>
    <i r="1" i="1">
      <x v="1"/>
    </i>
    <i t="grand">
      <x/>
    </i>
    <i t="grand" i="1">
      <x/>
    </i>
  </colItems>
  <dataFields count="2">
    <dataField name="Entrées" fld="4" baseField="3" baseItem="3"/>
    <dataField name="Sorties" fld="5" baseField="3" baseItem="3"/>
  </dataFields>
  <formats count="92">
    <format dxfId="234">
      <pivotArea outline="0" collapsedLevelsAreSubtotals="1" fieldPosition="0">
        <references count="2">
          <reference field="4294967294" count="2" selected="0">
            <x v="0"/>
            <x v="1"/>
          </reference>
          <reference field="1" count="0" selected="0"/>
        </references>
      </pivotArea>
    </format>
    <format dxfId="233">
      <pivotArea field="1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232">
      <pivotArea field="3" type="button" dataOnly="0" labelOnly="1" outline="0" axis="axisRow" fieldPosition="0"/>
    </format>
    <format dxfId="231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30">
      <pivotArea dataOnly="0" labelOnly="1" fieldPosition="0">
        <references count="1">
          <reference field="3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29">
      <pivotArea dataOnly="0" labelOnly="1" fieldPosition="0">
        <references count="1">
          <reference field="3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28">
      <pivotArea dataOnly="0" labelOnly="1" fieldPosition="0">
        <references count="1">
          <reference field="3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27">
      <pivotArea dataOnly="0" labelOnly="1" fieldPosition="0">
        <references count="1">
          <reference field="3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226">
      <pivotArea dataOnly="0" labelOnly="1" fieldPosition="0">
        <references count="1">
          <reference field="3" count="35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</reference>
        </references>
      </pivotArea>
    </format>
    <format dxfId="225">
      <pivotArea dataOnly="0" labelOnly="1" grandRow="1" outline="0" fieldPosition="0"/>
    </format>
    <format dxfId="224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223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222">
      <pivotArea outline="0" collapsedLevelsAreSubtotals="1" fieldPosition="0">
        <references count="2">
          <reference field="4294967294" count="2" selected="0">
            <x v="0"/>
            <x v="1"/>
          </reference>
          <reference field="1" count="0" selected="0"/>
        </references>
      </pivotArea>
    </format>
    <format dxfId="221">
      <pivotArea field="1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220">
      <pivotArea field="3" type="button" dataOnly="0" labelOnly="1" outline="0" axis="axisRow" fieldPosition="0"/>
    </format>
    <format dxfId="219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18">
      <pivotArea dataOnly="0" labelOnly="1" fieldPosition="0">
        <references count="1">
          <reference field="3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17">
      <pivotArea dataOnly="0" labelOnly="1" fieldPosition="0">
        <references count="1">
          <reference field="3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16">
      <pivotArea dataOnly="0" labelOnly="1" fieldPosition="0">
        <references count="1">
          <reference field="3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15">
      <pivotArea dataOnly="0" labelOnly="1" fieldPosition="0">
        <references count="1">
          <reference field="3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214">
      <pivotArea dataOnly="0" labelOnly="1" fieldPosition="0">
        <references count="1">
          <reference field="3" count="35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</reference>
        </references>
      </pivotArea>
    </format>
    <format dxfId="213">
      <pivotArea dataOnly="0" labelOnly="1" grandRow="1" outline="0" fieldPosition="0"/>
    </format>
    <format dxfId="212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11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10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209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208">
      <pivotArea outline="0" collapsedLevelsAreSubtotals="1" fieldPosition="0">
        <references count="2">
          <reference field="4294967294" count="2" selected="0">
            <x v="0"/>
            <x v="1"/>
          </reference>
          <reference field="1" count="0" selected="0"/>
        </references>
      </pivotArea>
    </format>
    <format dxfId="207">
      <pivotArea field="1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206">
      <pivotArea field="3" type="button" dataOnly="0" labelOnly="1" outline="0" axis="axisRow" fieldPosition="0"/>
    </format>
    <format dxfId="205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04">
      <pivotArea dataOnly="0" labelOnly="1" fieldPosition="0">
        <references count="1">
          <reference field="3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03">
      <pivotArea dataOnly="0" labelOnly="1" fieldPosition="0">
        <references count="1">
          <reference field="3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02">
      <pivotArea dataOnly="0" labelOnly="1" fieldPosition="0">
        <references count="1">
          <reference field="3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01">
      <pivotArea dataOnly="0" labelOnly="1" fieldPosition="0">
        <references count="1">
          <reference field="3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200">
      <pivotArea dataOnly="0" labelOnly="1" fieldPosition="0">
        <references count="1">
          <reference field="3" count="35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</reference>
        </references>
      </pivotArea>
    </format>
    <format dxfId="199">
      <pivotArea dataOnly="0" labelOnly="1" grandRow="1" outline="0" fieldPosition="0"/>
    </format>
    <format dxfId="198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97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96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195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194">
      <pivotArea field="1" grandCol="1" outline="0" collapsedLevelsAreSubtotals="1" axis="axisCol" fieldPosition="0">
        <references count="1">
          <reference field="4294967294" count="1" selected="0">
            <x v="1"/>
          </reference>
        </references>
      </pivotArea>
    </format>
    <format dxfId="193">
      <pivotArea dataOnly="0" outline="0" fieldPosition="0">
        <references count="1">
          <reference field="4294967294" count="1">
            <x v="0"/>
          </reference>
        </references>
      </pivotArea>
    </format>
    <format dxfId="192">
      <pivotArea dataOnly="0" outline="0" fieldPosition="0">
        <references count="1">
          <reference field="4294967294" count="1">
            <x v="1"/>
          </reference>
        </references>
      </pivotArea>
    </format>
    <format dxfId="191">
      <pivotArea dataOnly="0" outline="0" fieldPosition="0">
        <references count="1">
          <reference field="4294967294" count="1">
            <x v="1"/>
          </reference>
        </references>
      </pivotArea>
    </format>
    <format dxfId="190">
      <pivotArea dataOnly="0" outline="0" fieldPosition="0">
        <references count="1">
          <reference field="4294967294" count="1">
            <x v="0"/>
          </reference>
        </references>
      </pivotArea>
    </format>
    <format dxfId="189">
      <pivotArea dataOnly="0" outline="0" fieldPosition="0">
        <references count="1">
          <reference field="1" count="1">
            <x v="0"/>
          </reference>
        </references>
      </pivotArea>
    </format>
    <format dxfId="188">
      <pivotArea dataOnly="0" outline="0" fieldPosition="0">
        <references count="1">
          <reference field="1" count="1">
            <x v="1"/>
          </reference>
        </references>
      </pivotArea>
    </format>
    <format dxfId="187">
      <pivotArea outline="0" collapsedLevelsAreSubtotals="1" fieldPosition="0"/>
    </format>
    <format dxfId="186">
      <pivotArea dataOnly="0" outline="0" fieldPosition="0">
        <references count="1">
          <reference field="1" count="1">
            <x v="0"/>
          </reference>
        </references>
      </pivotArea>
    </format>
    <format dxfId="185">
      <pivotArea dataOnly="0" outline="0" fieldPosition="0">
        <references count="1">
          <reference field="1" count="1">
            <x v="1"/>
          </reference>
        </references>
      </pivotArea>
    </format>
    <format dxfId="184">
      <pivotArea dataOnly="0" outline="0" fieldPosition="0">
        <references count="1">
          <reference field="1" count="1">
            <x v="2"/>
          </reference>
        </references>
      </pivotArea>
    </format>
    <format dxfId="183">
      <pivotArea dataOnly="0" outline="0" fieldPosition="0">
        <references count="1">
          <reference field="1" count="1">
            <x v="3"/>
          </reference>
        </references>
      </pivotArea>
    </format>
    <format dxfId="182">
      <pivotArea dataOnly="0" outline="0" fieldPosition="0">
        <references count="1">
          <reference field="1" count="1">
            <x v="4"/>
          </reference>
        </references>
      </pivotArea>
    </format>
    <format dxfId="181">
      <pivotArea dataOnly="0" outline="0" fieldPosition="0">
        <references count="1">
          <reference field="1" count="1">
            <x v="5"/>
          </reference>
        </references>
      </pivotArea>
    </format>
    <format dxfId="180">
      <pivotArea dataOnly="0" outline="0" fieldPosition="0">
        <references count="1">
          <reference field="1" count="1">
            <x v="6"/>
          </reference>
        </references>
      </pivotArea>
    </format>
    <format dxfId="179">
      <pivotArea dataOnly="0" outline="0" fieldPosition="0">
        <references count="1">
          <reference field="1" count="1">
            <x v="7"/>
          </reference>
        </references>
      </pivotArea>
    </format>
    <format dxfId="178">
      <pivotArea dataOnly="0" outline="0" fieldPosition="0">
        <references count="1">
          <reference field="1" count="1">
            <x v="8"/>
          </reference>
        </references>
      </pivotArea>
    </format>
    <format dxfId="177">
      <pivotArea dataOnly="0" outline="0" fieldPosition="0">
        <references count="1">
          <reference field="1" count="1">
            <x v="9"/>
          </reference>
        </references>
      </pivotArea>
    </format>
    <format dxfId="176">
      <pivotArea dataOnly="0" outline="0" fieldPosition="0">
        <references count="1">
          <reference field="1" count="1">
            <x v="10"/>
          </reference>
        </references>
      </pivotArea>
    </format>
    <format dxfId="175">
      <pivotArea dataOnly="0" outline="0" fieldPosition="0">
        <references count="1">
          <reference field="1" count="1">
            <x v="11"/>
          </reference>
        </references>
      </pivotArea>
    </format>
    <format dxfId="174">
      <pivotArea dataOnly="0" outline="0" fieldPosition="0">
        <references count="1">
          <reference field="1" count="1">
            <x v="12"/>
          </reference>
        </references>
      </pivotArea>
    </format>
    <format dxfId="173">
      <pivotArea dataOnly="0" outline="0" fieldPosition="0">
        <references count="1">
          <reference field="1" count="1">
            <x v="13"/>
          </reference>
        </references>
      </pivotArea>
    </format>
    <format dxfId="172">
      <pivotArea dataOnly="0" outline="0" fieldPosition="0">
        <references count="1">
          <reference field="1" count="1">
            <x v="14"/>
          </reference>
        </references>
      </pivotArea>
    </format>
    <format dxfId="171">
      <pivotArea dataOnly="0" outline="0" fieldPosition="0">
        <references count="1">
          <reference field="1" count="1">
            <x v="15"/>
          </reference>
        </references>
      </pivotArea>
    </format>
    <format dxfId="170">
      <pivotArea dataOnly="0" outline="0" fieldPosition="0">
        <references count="1">
          <reference field="1" count="1">
            <x v="16"/>
          </reference>
        </references>
      </pivotArea>
    </format>
    <format dxfId="169">
      <pivotArea dataOnly="0" outline="0" fieldPosition="0">
        <references count="1">
          <reference field="1" count="1">
            <x v="17"/>
          </reference>
        </references>
      </pivotArea>
    </format>
    <format dxfId="168">
      <pivotArea dataOnly="0" outline="0" fieldPosition="0">
        <references count="1">
          <reference field="1" count="1">
            <x v="18"/>
          </reference>
        </references>
      </pivotArea>
    </format>
    <format dxfId="167">
      <pivotArea dataOnly="0" outline="0" fieldPosition="0">
        <references count="1">
          <reference field="1" count="1">
            <x v="19"/>
          </reference>
        </references>
      </pivotArea>
    </format>
    <format dxfId="166">
      <pivotArea dataOnly="0" outline="0" fieldPosition="0">
        <references count="1">
          <reference field="1" count="1">
            <x v="20"/>
          </reference>
        </references>
      </pivotArea>
    </format>
    <format dxfId="165">
      <pivotArea dataOnly="0" outline="0" fieldPosition="0">
        <references count="1">
          <reference field="1" count="1">
            <x v="21"/>
          </reference>
        </references>
      </pivotArea>
    </format>
    <format dxfId="164">
      <pivotArea dataOnly="0" outline="0" fieldPosition="0">
        <references count="1">
          <reference field="1" count="1">
            <x v="22"/>
          </reference>
        </references>
      </pivotArea>
    </format>
    <format dxfId="163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62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61">
      <pivotArea field="1" dataOnly="0" grandCol="1" outline="0" axis="axisCol" fieldPosition="0">
        <references count="1">
          <reference field="4294967294" count="1" selected="0">
            <x v="0"/>
          </reference>
        </references>
      </pivotArea>
    </format>
    <format dxfId="160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59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8">
      <pivotArea dataOnly="0" labelOnly="1" fieldPosition="0">
        <references count="1">
          <reference field="1" count="0"/>
        </references>
      </pivotArea>
    </format>
    <format dxfId="157">
      <pivotArea field="3" type="button" dataOnly="0" labelOnly="1" outline="0" axis="axisRow" fieldPosition="0"/>
    </format>
    <format dxfId="156">
      <pivotArea type="origin" dataOnly="0" labelOnly="1" outline="0" fieldPosition="0"/>
    </format>
    <format dxfId="155">
      <pivotArea field="-2" type="button" dataOnly="0" labelOnly="1" outline="0" axis="axisCol" fieldPosition="1"/>
    </format>
    <format dxfId="154">
      <pivotArea type="topRight" dataOnly="0" labelOnly="1" outline="0" fieldPosition="0"/>
    </format>
    <format dxfId="153">
      <pivotArea field="1" type="button" dataOnly="0" labelOnly="1" outline="0" axis="axisCol" fieldPosition="0"/>
    </format>
    <format dxfId="152">
      <pivotArea field="3" type="button" dataOnly="0" labelOnly="1" outline="0" axis="axisRow" fieldPosition="0"/>
    </format>
    <format dxfId="151">
      <pivotArea field="1" type="button" dataOnly="0" labelOnly="1" outline="0" axis="axisCol" fieldPosition="0"/>
    </format>
    <format dxfId="150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9">
      <pivotArea dataOnly="0" labelOnly="1" fieldPosition="0">
        <references count="1">
          <reference field="3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148">
      <pivotArea dataOnly="0" labelOnly="1" fieldPosition="0">
        <references count="1">
          <reference field="3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147">
      <pivotArea dataOnly="0" labelOnly="1" fieldPosition="0">
        <references count="1">
          <reference field="3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146">
      <pivotArea dataOnly="0" labelOnly="1" fieldPosition="0">
        <references count="1">
          <reference field="3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145">
      <pivotArea dataOnly="0" labelOnly="1" fieldPosition="0">
        <references count="1">
          <reference field="3" count="35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</reference>
        </references>
      </pivotArea>
    </format>
    <format dxfId="144">
      <pivotArea dataOnly="0" labelOnly="1" grandRow="1" outline="0" fieldPosition="0"/>
    </format>
    <format dxfId="143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Le_Journal" displayName="Le_Journal" ref="B5:I880" totalsRowShown="0" headerRowDxfId="244" dataDxfId="243">
  <autoFilter ref="B5:I880"/>
  <sortState ref="B6:I880">
    <sortCondition descending="1" ref="B5:B880"/>
  </sortState>
  <tableColumns count="8">
    <tableColumn id="1" name="N°" dataDxfId="242"/>
    <tableColumn id="2" name="Date d'entrée / sortie" dataDxfId="241"/>
    <tableColumn id="6" name="Article" dataDxfId="240"/>
    <tableColumn id="3" name="Référence_x000a_Article" dataDxfId="239"/>
    <tableColumn id="4" name="Quantité_x000a_Entrée" dataDxfId="238"/>
    <tableColumn id="5" name="Quantité_x000a_Sortie" dataDxfId="237"/>
    <tableColumn id="8" name="Site d'imputation" dataDxfId="236"/>
    <tableColumn id="7" name="Observations" dataDxfId="23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Articles" displayName="Articles" ref="B4:Q576" insertRowShift="1" totalsRowShown="0" headerRowDxfId="140" dataDxfId="139">
  <autoFilter ref="B4:Q576">
    <filterColumn colId="1">
      <filters>
        <filter val="1467"/>
      </filters>
    </filterColumn>
    <filterColumn colId="14">
      <filters blank="1"/>
    </filterColumn>
  </autoFilter>
  <sortState ref="B13:Q571">
    <sortCondition ref="D4:D576"/>
  </sortState>
  <tableColumns count="16">
    <tableColumn id="1" name="Articles" dataDxfId="138"/>
    <tableColumn id="2" name="Références" dataDxfId="137"/>
    <tableColumn id="7" name="Fournisseur" dataDxfId="136"/>
    <tableColumn id="8" name="Adresse" dataDxfId="135"/>
    <tableColumn id="3" name="Stocks" dataDxfId="134"/>
    <tableColumn id="5" name="Stock mini" dataDxfId="133">
      <calculatedColumnFormula>((Articles[[#This Row],[Temp Appro/Jrs]]+Articles[[#This Row],[Delai D.A]]+Articles[[#This Row],[couverture]])*Articles[[#This Row],[conso journaliére]])</calculatedColumnFormula>
    </tableColumn>
    <tableColumn id="11" name="Stock max" dataDxfId="132">
      <calculatedColumnFormula>Articles[[#This Row],[Stock mini]]*2</calculatedColumnFormula>
    </tableColumn>
    <tableColumn id="16" name="Temp Appro/Jrs" dataDxfId="131"/>
    <tableColumn id="15" name="Delai D.A" dataDxfId="130"/>
    <tableColumn id="14" name="couverture" dataDxfId="129">
      <calculatedColumnFormula>ROUNDUP(Articles[[#This Row],[Temp Appro/Jrs]]*0.25,0)</calculatedColumnFormula>
    </tableColumn>
    <tableColumn id="10" name="conso journaliére" dataDxfId="128">
      <calculatedColumnFormula>VLOOKUP(Articles[[#This Row],[Références]],'[2]Reporting consommation'!$A$8:$P$1189,16,FALSE)</calculatedColumnFormula>
    </tableColumn>
    <tableColumn id="13" name="Valeur Uni" dataDxfId="127">
      <calculatedColumnFormula>IFERROR(VLOOKUP(Articles[[#This Row],[Références]],[2]!Tableau16[#All],2,FALSE),0)</calculatedColumnFormula>
    </tableColumn>
    <tableColumn id="12" name="Cout sur-stock" dataDxfId="126">
      <calculatedColumnFormula>IF(Articles[[#This Row],[Stocks]]&gt;Articles[[#This Row],[Stock max]],(IFERROR(Articles[[#This Row],[Stocks]]-Articles[[#This Row],[Stock max]],0)*Articles[[#This Row],[Valeur Uni]]),0)</calculatedColumnFormula>
    </tableColumn>
    <tableColumn id="6" name="OBSERVATIONS" dataDxfId="125">
      <calculatedColumnFormula>IF(Articles[Stocks]&gt;Articles[[#This Row],[Stock mini]],"Stock suffisant","A Commander")</calculatedColumnFormula>
    </tableColumn>
    <tableColumn id="9" name="N° D.A 1" dataDxfId="124"/>
    <tableColumn id="4" name="N° D.A 2" dataDxfId="123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G60" totalsRowShown="0" headerRowDxfId="122" headerRowBorderDxfId="121" tableBorderDxfId="120">
  <autoFilter ref="A1:G60"/>
  <sortState ref="A2:G60">
    <sortCondition ref="C1:C60"/>
  </sortState>
  <tableColumns count="7">
    <tableColumn id="1" name="Articles" dataDxfId="119"/>
    <tableColumn id="2" name="Fournisseurs" dataDxfId="118"/>
    <tableColumn id="3" name="Dénomination" dataDxfId="117"/>
    <tableColumn id="4" name="Adresse" dataDxfId="116"/>
    <tableColumn id="5" name="ENTREE" dataDxfId="115"/>
    <tableColumn id="6" name="SORTIE" dataDxfId="114"/>
    <tableColumn id="7" name="RESTE" dataDxfId="113">
      <calculatedColumnFormula>Tableau1[[#This Row],[ENTREE]]-Tableau1[[#This Row],[SORTIE]]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66" displayName="Tableau66" ref="A4:H512" totalsRowCount="1" headerRowDxfId="110" headerRowBorderDxfId="109" tableBorderDxfId="108">
  <autoFilter ref="A4:H511"/>
  <sortState ref="A378:H511">
    <sortCondition ref="D4:D511"/>
  </sortState>
  <tableColumns count="8">
    <tableColumn id="7" name="Semaine" totalsRowLabel="Total" dataDxfId="107" totalsRowDxfId="106"/>
    <tableColumn id="1" name="Articles" dataDxfId="105" totalsRowDxfId="104"/>
    <tableColumn id="2" name="Références" dataDxfId="103" totalsRowDxfId="102"/>
    <tableColumn id="4" name="Adresse" dataDxfId="101" totalsRowDxfId="100"/>
    <tableColumn id="9" name="Stock physique" dataDxfId="99" totalsRowDxfId="98"/>
    <tableColumn id="5" name="Stock Theorique" dataDxfId="97" totalsRowDxfId="96">
      <calculatedColumnFormula>VLOOKUP(Tableau66[[#This Row],[Références]],Articles[[Références]:[Stocks]],4,0)</calculatedColumnFormula>
    </tableColumn>
    <tableColumn id="3" name="Fait" dataDxfId="95" totalsRowDxfId="94">
      <calculatedColumnFormula>IF(Tableau66[[#This Row],[Stock physique]]&gt;="","NON","OUI")</calculatedColumnFormula>
    </tableColumn>
    <tableColumn id="8" name="Ecart" totalsRowFunction="custom" dataDxfId="93" totalsRowDxfId="92">
      <calculatedColumnFormula>IF(Tableau66[[#This Row],[Stock physique]]=Tableau66[[#This Row],[Stock Theorique]],"OK","ECART")</calculatedColumnFormula>
      <totalsRowFormula>COUNTIF(Tableau66[Ecart],"OK")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\\Srvfiles\mecafi\Supply_Chain\02%20-%20MAGASIN\02%20-%20MAG.%20CONSO\dossier%20en%20cours\Fiche%20de%20stock%20%205082.xlsm" TargetMode="Externa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A1:J880"/>
  <sheetViews>
    <sheetView showGridLines="0" zoomScaleNormal="100" workbookViewId="0">
      <pane xSplit="10" ySplit="5" topLeftCell="K6" activePane="bottomRight" state="frozen"/>
      <selection activeCell="D112" sqref="D112"/>
      <selection pane="topRight" activeCell="D112" sqref="D112"/>
      <selection pane="bottomLeft" activeCell="D112" sqref="D112"/>
      <selection pane="bottomRight" activeCell="E3" sqref="E3"/>
    </sheetView>
  </sheetViews>
  <sheetFormatPr baseColWidth="10" defaultColWidth="0" defaultRowHeight="15" x14ac:dyDescent="0.25"/>
  <cols>
    <col min="1" max="1" width="14" customWidth="1"/>
    <col min="2" max="2" width="8.5703125" customWidth="1"/>
    <col min="3" max="4" width="30" customWidth="1"/>
    <col min="5" max="6" width="14.28515625" customWidth="1"/>
    <col min="7" max="7" width="14" customWidth="1"/>
    <col min="8" max="8" width="12.28515625" customWidth="1"/>
    <col min="9" max="9" width="28.5703125" customWidth="1"/>
    <col min="10" max="10" width="14" customWidth="1"/>
    <col min="11" max="16384" width="14" hidden="1"/>
  </cols>
  <sheetData>
    <row r="1" spans="1:10" s="1" customFormat="1" ht="37.5" customHeight="1" x14ac:dyDescent="0.25">
      <c r="A1" s="32"/>
      <c r="B1" s="32"/>
      <c r="C1" s="32"/>
      <c r="D1" s="33"/>
      <c r="E1" s="32"/>
      <c r="F1" s="32"/>
      <c r="G1" s="32"/>
      <c r="H1" s="32"/>
      <c r="I1" s="32"/>
      <c r="J1" s="32"/>
    </row>
    <row r="2" spans="1:10" ht="58.5" customHeight="1" x14ac:dyDescent="0.25">
      <c r="A2" s="33"/>
      <c r="B2" s="32"/>
      <c r="C2" s="30" t="s">
        <v>5</v>
      </c>
      <c r="D2" s="25" t="s">
        <v>15</v>
      </c>
      <c r="E2" s="26" t="s">
        <v>4</v>
      </c>
      <c r="F2" s="27" t="s">
        <v>7</v>
      </c>
      <c r="G2" s="27" t="s">
        <v>8</v>
      </c>
      <c r="H2" s="100"/>
      <c r="I2" s="34"/>
      <c r="J2" s="32"/>
    </row>
    <row r="3" spans="1:10" ht="24" customHeight="1" x14ac:dyDescent="0.25">
      <c r="A3" s="32" t="s">
        <v>949</v>
      </c>
      <c r="B3" s="32"/>
      <c r="C3" s="38">
        <v>43398.335277777776</v>
      </c>
      <c r="D3" s="39" t="str">
        <f ca="1">IFERROR(OFFSET(INDEX(Articles[Références],MATCH(E3,Articles[Références],0),0),,-1),"")</f>
        <v/>
      </c>
      <c r="E3" s="28"/>
      <c r="F3" s="29"/>
      <c r="G3" s="29"/>
      <c r="H3" s="137"/>
      <c r="I3" s="35"/>
      <c r="J3" s="32"/>
    </row>
    <row r="4" spans="1:10" ht="12.75" customHeight="1" x14ac:dyDescent="0.25">
      <c r="A4" s="32"/>
      <c r="B4" s="32"/>
      <c r="C4" s="40"/>
      <c r="D4" s="41"/>
      <c r="E4" s="42"/>
      <c r="F4" s="42"/>
      <c r="G4" s="43"/>
      <c r="H4" s="99"/>
      <c r="I4" s="35"/>
      <c r="J4" s="32"/>
    </row>
    <row r="5" spans="1:10" ht="37.5" customHeight="1" x14ac:dyDescent="0.25">
      <c r="A5" s="32"/>
      <c r="B5" s="37" t="s">
        <v>13</v>
      </c>
      <c r="C5" s="36" t="s">
        <v>5</v>
      </c>
      <c r="D5" s="36" t="s">
        <v>6</v>
      </c>
      <c r="E5" s="36" t="s">
        <v>10</v>
      </c>
      <c r="F5" s="36" t="s">
        <v>11</v>
      </c>
      <c r="G5" s="36" t="s">
        <v>9</v>
      </c>
      <c r="H5" s="36" t="s">
        <v>759</v>
      </c>
      <c r="I5" s="36" t="s">
        <v>12</v>
      </c>
      <c r="J5" s="32"/>
    </row>
    <row r="6" spans="1:10" x14ac:dyDescent="0.25">
      <c r="B6" s="22">
        <v>875</v>
      </c>
      <c r="C6" s="23">
        <v>43398</v>
      </c>
      <c r="D6" s="3" t="s">
        <v>654</v>
      </c>
      <c r="E6" s="24">
        <v>256</v>
      </c>
      <c r="F6" s="24">
        <v>4</v>
      </c>
      <c r="G6" s="24"/>
      <c r="H6" s="24"/>
      <c r="I6" s="24" t="s">
        <v>1054</v>
      </c>
    </row>
    <row r="7" spans="1:10" x14ac:dyDescent="0.25">
      <c r="B7" s="22">
        <v>874</v>
      </c>
      <c r="C7" s="23">
        <v>43398</v>
      </c>
      <c r="D7" s="3" t="s">
        <v>82</v>
      </c>
      <c r="E7" s="24">
        <v>7933</v>
      </c>
      <c r="F7" s="24"/>
      <c r="G7" s="24">
        <v>1</v>
      </c>
      <c r="H7" s="24" t="s">
        <v>763</v>
      </c>
      <c r="I7" s="24"/>
    </row>
    <row r="8" spans="1:10" x14ac:dyDescent="0.25">
      <c r="B8" s="22">
        <v>873</v>
      </c>
      <c r="C8" s="23">
        <v>43398</v>
      </c>
      <c r="D8" s="3" t="s">
        <v>728</v>
      </c>
      <c r="E8" s="24">
        <v>374</v>
      </c>
      <c r="F8" s="24">
        <v>1700</v>
      </c>
      <c r="G8" s="24"/>
      <c r="H8" s="24"/>
      <c r="I8" s="24"/>
    </row>
    <row r="9" spans="1:10" ht="30" x14ac:dyDescent="0.25">
      <c r="B9" s="22">
        <v>872</v>
      </c>
      <c r="C9" s="23">
        <v>43398</v>
      </c>
      <c r="D9" s="3" t="s">
        <v>722</v>
      </c>
      <c r="E9" s="24">
        <v>236</v>
      </c>
      <c r="F9" s="24">
        <v>1000</v>
      </c>
      <c r="G9" s="24"/>
      <c r="H9" s="24"/>
      <c r="I9" s="24"/>
    </row>
    <row r="10" spans="1:10" x14ac:dyDescent="0.25">
      <c r="B10" s="22">
        <v>871</v>
      </c>
      <c r="C10" s="23">
        <v>43398</v>
      </c>
      <c r="D10" s="3" t="s">
        <v>664</v>
      </c>
      <c r="E10" s="24">
        <v>364</v>
      </c>
      <c r="F10" s="24"/>
      <c r="G10" s="24">
        <v>50</v>
      </c>
      <c r="H10" s="24" t="s">
        <v>763</v>
      </c>
      <c r="I10" s="24"/>
    </row>
    <row r="11" spans="1:10" x14ac:dyDescent="0.25">
      <c r="B11" s="22">
        <v>870</v>
      </c>
      <c r="C11" s="23">
        <v>43398</v>
      </c>
      <c r="D11" s="3" t="s">
        <v>663</v>
      </c>
      <c r="E11" s="24">
        <v>366</v>
      </c>
      <c r="F11" s="24"/>
      <c r="G11" s="24">
        <v>50</v>
      </c>
      <c r="H11" s="24" t="s">
        <v>763</v>
      </c>
      <c r="I11" s="24"/>
    </row>
    <row r="12" spans="1:10" x14ac:dyDescent="0.25">
      <c r="B12" s="22">
        <v>869</v>
      </c>
      <c r="C12" s="23">
        <v>43398</v>
      </c>
      <c r="D12" s="3" t="s">
        <v>234</v>
      </c>
      <c r="E12" s="24">
        <v>1467</v>
      </c>
      <c r="F12" s="24"/>
      <c r="G12" s="24">
        <v>7</v>
      </c>
      <c r="H12" s="24" t="s">
        <v>763</v>
      </c>
      <c r="I12" s="24"/>
    </row>
    <row r="13" spans="1:10" ht="30" x14ac:dyDescent="0.25">
      <c r="B13" s="22">
        <v>868</v>
      </c>
      <c r="C13" s="23">
        <v>43397</v>
      </c>
      <c r="D13" s="3" t="s">
        <v>377</v>
      </c>
      <c r="E13" s="24">
        <v>155</v>
      </c>
      <c r="F13" s="24"/>
      <c r="G13" s="24">
        <v>3</v>
      </c>
      <c r="H13" s="24" t="s">
        <v>763</v>
      </c>
      <c r="I13" s="24"/>
    </row>
    <row r="14" spans="1:10" x14ac:dyDescent="0.25">
      <c r="B14" s="22">
        <v>867</v>
      </c>
      <c r="C14" s="23">
        <v>43397</v>
      </c>
      <c r="D14" s="3" t="s">
        <v>305</v>
      </c>
      <c r="E14" s="24">
        <v>705</v>
      </c>
      <c r="F14" s="24"/>
      <c r="G14" s="24">
        <v>2</v>
      </c>
      <c r="H14" s="24" t="s">
        <v>763</v>
      </c>
      <c r="I14" s="24"/>
    </row>
    <row r="15" spans="1:10" x14ac:dyDescent="0.25">
      <c r="B15" s="22">
        <v>866</v>
      </c>
      <c r="C15" s="23">
        <v>43397</v>
      </c>
      <c r="D15" s="3" t="s">
        <v>61</v>
      </c>
      <c r="E15" s="24">
        <v>8764</v>
      </c>
      <c r="F15" s="24"/>
      <c r="G15" s="24">
        <v>1</v>
      </c>
      <c r="H15" s="24" t="s">
        <v>763</v>
      </c>
      <c r="I15" s="24"/>
    </row>
    <row r="16" spans="1:10" x14ac:dyDescent="0.25">
      <c r="B16" s="22">
        <v>865</v>
      </c>
      <c r="C16" s="23">
        <v>43397</v>
      </c>
      <c r="D16" s="3" t="s">
        <v>234</v>
      </c>
      <c r="E16" s="24">
        <v>1467</v>
      </c>
      <c r="F16" s="24">
        <v>2</v>
      </c>
      <c r="G16" s="24"/>
      <c r="H16" s="24"/>
      <c r="I16" s="24"/>
    </row>
    <row r="17" spans="2:9" x14ac:dyDescent="0.25">
      <c r="B17" s="22">
        <v>864</v>
      </c>
      <c r="C17" s="23">
        <v>43397</v>
      </c>
      <c r="D17" s="3" t="s">
        <v>234</v>
      </c>
      <c r="E17" s="24">
        <v>1467</v>
      </c>
      <c r="F17" s="24"/>
      <c r="G17" s="24">
        <v>10</v>
      </c>
      <c r="H17" s="24" t="s">
        <v>763</v>
      </c>
      <c r="I17" s="24"/>
    </row>
    <row r="18" spans="2:9" x14ac:dyDescent="0.25">
      <c r="B18" s="22">
        <v>863</v>
      </c>
      <c r="C18" s="23">
        <v>43397</v>
      </c>
      <c r="D18" s="3" t="s">
        <v>168</v>
      </c>
      <c r="E18" s="24">
        <v>2234</v>
      </c>
      <c r="F18" s="24"/>
      <c r="G18" s="24">
        <v>20</v>
      </c>
      <c r="H18" s="24" t="s">
        <v>1015</v>
      </c>
      <c r="I18" s="24"/>
    </row>
    <row r="19" spans="2:9" x14ac:dyDescent="0.25">
      <c r="B19" s="22">
        <v>862</v>
      </c>
      <c r="C19" s="23">
        <v>43397</v>
      </c>
      <c r="D19" s="3" t="s">
        <v>234</v>
      </c>
      <c r="E19" s="24">
        <v>1467</v>
      </c>
      <c r="F19" s="24"/>
      <c r="G19" s="24">
        <v>6</v>
      </c>
      <c r="H19" s="24" t="s">
        <v>773</v>
      </c>
      <c r="I19" s="24"/>
    </row>
    <row r="20" spans="2:9" x14ac:dyDescent="0.25">
      <c r="B20" s="22">
        <v>861</v>
      </c>
      <c r="C20" s="23">
        <v>43397</v>
      </c>
      <c r="D20" s="3" t="s">
        <v>234</v>
      </c>
      <c r="E20" s="24">
        <v>1467</v>
      </c>
      <c r="F20" s="24">
        <v>30</v>
      </c>
      <c r="G20" s="24"/>
      <c r="H20" s="24"/>
      <c r="I20" s="24"/>
    </row>
    <row r="21" spans="2:9" ht="30" x14ac:dyDescent="0.25">
      <c r="B21" s="22">
        <v>860</v>
      </c>
      <c r="C21" s="23">
        <v>43397</v>
      </c>
      <c r="D21" s="3" t="s">
        <v>41</v>
      </c>
      <c r="E21" s="24">
        <v>8957</v>
      </c>
      <c r="F21" s="24">
        <v>4</v>
      </c>
      <c r="G21" s="24"/>
      <c r="H21" s="24"/>
      <c r="I21" s="24"/>
    </row>
    <row r="22" spans="2:9" ht="30" x14ac:dyDescent="0.25">
      <c r="B22" s="22">
        <v>859</v>
      </c>
      <c r="C22" s="23">
        <v>43397</v>
      </c>
      <c r="D22" s="3" t="s">
        <v>331</v>
      </c>
      <c r="E22" s="24">
        <v>482</v>
      </c>
      <c r="F22" s="24">
        <v>4</v>
      </c>
      <c r="G22" s="24"/>
      <c r="H22" s="24"/>
      <c r="I22" s="24"/>
    </row>
    <row r="23" spans="2:9" x14ac:dyDescent="0.25">
      <c r="B23" s="22">
        <v>858</v>
      </c>
      <c r="C23" s="23">
        <v>43397</v>
      </c>
      <c r="D23" s="3" t="s">
        <v>137</v>
      </c>
      <c r="E23" s="24">
        <v>4738</v>
      </c>
      <c r="F23" s="24">
        <v>20</v>
      </c>
      <c r="G23" s="24"/>
      <c r="H23" s="24"/>
      <c r="I23" s="24"/>
    </row>
    <row r="24" spans="2:9" x14ac:dyDescent="0.25">
      <c r="B24" s="22">
        <v>857</v>
      </c>
      <c r="C24" s="23">
        <v>43397</v>
      </c>
      <c r="D24" s="3" t="s">
        <v>168</v>
      </c>
      <c r="E24" s="24">
        <v>2234</v>
      </c>
      <c r="F24" s="24"/>
      <c r="G24" s="24">
        <v>1</v>
      </c>
      <c r="H24" s="24" t="s">
        <v>763</v>
      </c>
      <c r="I24" s="24"/>
    </row>
    <row r="25" spans="2:9" x14ac:dyDescent="0.25">
      <c r="B25" s="22">
        <v>856</v>
      </c>
      <c r="C25" s="23">
        <v>43397</v>
      </c>
      <c r="D25" s="3" t="s">
        <v>335</v>
      </c>
      <c r="E25" s="24">
        <v>470</v>
      </c>
      <c r="F25" s="24"/>
      <c r="G25" s="24">
        <v>10</v>
      </c>
      <c r="H25" s="24" t="s">
        <v>1015</v>
      </c>
      <c r="I25" s="24"/>
    </row>
    <row r="26" spans="2:9" x14ac:dyDescent="0.25">
      <c r="B26" s="22">
        <v>855</v>
      </c>
      <c r="C26" s="23">
        <v>43397</v>
      </c>
      <c r="D26" s="3" t="s">
        <v>211</v>
      </c>
      <c r="E26" s="24">
        <v>1592</v>
      </c>
      <c r="F26" s="24"/>
      <c r="G26" s="24">
        <v>100</v>
      </c>
      <c r="H26" s="24" t="s">
        <v>1015</v>
      </c>
      <c r="I26" s="24"/>
    </row>
    <row r="27" spans="2:9" x14ac:dyDescent="0.25">
      <c r="B27" s="22">
        <v>854</v>
      </c>
      <c r="C27" s="23">
        <v>43397</v>
      </c>
      <c r="D27" s="3" t="s">
        <v>219</v>
      </c>
      <c r="E27" s="24">
        <v>1583</v>
      </c>
      <c r="F27" s="24"/>
      <c r="G27" s="24">
        <v>100</v>
      </c>
      <c r="H27" s="24" t="s">
        <v>1015</v>
      </c>
      <c r="I27" s="24"/>
    </row>
    <row r="28" spans="2:9" x14ac:dyDescent="0.25">
      <c r="B28" s="22">
        <v>853</v>
      </c>
      <c r="C28" s="23">
        <v>43397</v>
      </c>
      <c r="D28" s="3" t="s">
        <v>252</v>
      </c>
      <c r="E28" s="24">
        <v>1304</v>
      </c>
      <c r="F28" s="24"/>
      <c r="G28" s="24">
        <v>100</v>
      </c>
      <c r="H28" s="24" t="s">
        <v>1015</v>
      </c>
      <c r="I28" s="24"/>
    </row>
    <row r="29" spans="2:9" x14ac:dyDescent="0.25">
      <c r="B29" s="22">
        <v>852</v>
      </c>
      <c r="C29" s="23">
        <v>43397</v>
      </c>
      <c r="D29" s="3" t="s">
        <v>251</v>
      </c>
      <c r="E29" s="24">
        <v>1305</v>
      </c>
      <c r="F29" s="24"/>
      <c r="G29" s="24">
        <v>100</v>
      </c>
      <c r="H29" s="24" t="s">
        <v>1015</v>
      </c>
      <c r="I29" s="24"/>
    </row>
    <row r="30" spans="2:9" x14ac:dyDescent="0.25">
      <c r="B30" s="22">
        <v>851</v>
      </c>
      <c r="C30" s="23">
        <v>43397</v>
      </c>
      <c r="D30" s="3" t="s">
        <v>214</v>
      </c>
      <c r="E30" s="24">
        <v>1589</v>
      </c>
      <c r="F30" s="24"/>
      <c r="G30" s="24">
        <v>100</v>
      </c>
      <c r="H30" s="24" t="s">
        <v>1015</v>
      </c>
      <c r="I30" s="24"/>
    </row>
    <row r="31" spans="2:9" ht="30" x14ac:dyDescent="0.25">
      <c r="B31" s="22">
        <v>850</v>
      </c>
      <c r="C31" s="23">
        <v>43397</v>
      </c>
      <c r="D31" s="3" t="s">
        <v>207</v>
      </c>
      <c r="E31" s="24">
        <v>1597</v>
      </c>
      <c r="F31" s="24"/>
      <c r="G31" s="24">
        <v>50</v>
      </c>
      <c r="H31" s="24" t="s">
        <v>1015</v>
      </c>
      <c r="I31" s="24"/>
    </row>
    <row r="32" spans="2:9" x14ac:dyDescent="0.25">
      <c r="B32" s="22">
        <v>849</v>
      </c>
      <c r="C32" s="23">
        <v>43397</v>
      </c>
      <c r="D32" s="3" t="s">
        <v>282</v>
      </c>
      <c r="E32" s="24">
        <v>912</v>
      </c>
      <c r="F32" s="24"/>
      <c r="G32" s="24">
        <v>1</v>
      </c>
      <c r="H32" s="24" t="s">
        <v>763</v>
      </c>
      <c r="I32" s="24"/>
    </row>
    <row r="33" spans="2:9" ht="30" x14ac:dyDescent="0.25">
      <c r="B33" s="22">
        <v>848</v>
      </c>
      <c r="C33" s="23">
        <v>43397</v>
      </c>
      <c r="D33" s="3" t="s">
        <v>197</v>
      </c>
      <c r="E33" s="24">
        <v>1614</v>
      </c>
      <c r="F33" s="24"/>
      <c r="G33" s="24">
        <v>1</v>
      </c>
      <c r="H33" s="24" t="s">
        <v>1015</v>
      </c>
      <c r="I33" s="24"/>
    </row>
    <row r="34" spans="2:9" ht="30" x14ac:dyDescent="0.25">
      <c r="B34" s="22">
        <v>847</v>
      </c>
      <c r="C34" s="23">
        <v>43397</v>
      </c>
      <c r="D34" s="3" t="s">
        <v>196</v>
      </c>
      <c r="E34" s="24">
        <v>1615</v>
      </c>
      <c r="F34" s="24"/>
      <c r="G34" s="24">
        <v>1</v>
      </c>
      <c r="H34" s="24" t="s">
        <v>1015</v>
      </c>
      <c r="I34" s="24"/>
    </row>
    <row r="35" spans="2:9" x14ac:dyDescent="0.25">
      <c r="B35" s="22">
        <v>846</v>
      </c>
      <c r="C35" s="23">
        <v>43397</v>
      </c>
      <c r="D35" s="3" t="s">
        <v>320</v>
      </c>
      <c r="E35" s="24">
        <v>580</v>
      </c>
      <c r="F35" s="24"/>
      <c r="G35" s="24">
        <v>50</v>
      </c>
      <c r="H35" s="24" t="s">
        <v>1015</v>
      </c>
      <c r="I35" s="24"/>
    </row>
    <row r="36" spans="2:9" x14ac:dyDescent="0.25">
      <c r="B36" s="22">
        <v>845</v>
      </c>
      <c r="C36" s="23">
        <v>43397</v>
      </c>
      <c r="D36" s="3" t="s">
        <v>321</v>
      </c>
      <c r="E36" s="24">
        <v>579</v>
      </c>
      <c r="F36" s="24"/>
      <c r="G36" s="24">
        <v>50</v>
      </c>
      <c r="H36" s="24" t="s">
        <v>1015</v>
      </c>
      <c r="I36" s="24"/>
    </row>
    <row r="37" spans="2:9" x14ac:dyDescent="0.25">
      <c r="B37" s="22">
        <v>844</v>
      </c>
      <c r="C37" s="23">
        <v>43397</v>
      </c>
      <c r="D37" s="3" t="s">
        <v>88</v>
      </c>
      <c r="E37" s="24">
        <v>7366</v>
      </c>
      <c r="F37" s="24"/>
      <c r="G37" s="24">
        <v>14</v>
      </c>
      <c r="H37" s="24" t="s">
        <v>763</v>
      </c>
      <c r="I37" s="24"/>
    </row>
    <row r="38" spans="2:9" x14ac:dyDescent="0.25">
      <c r="B38" s="22">
        <v>843</v>
      </c>
      <c r="C38" s="23">
        <v>43397</v>
      </c>
      <c r="D38" s="3" t="s">
        <v>326</v>
      </c>
      <c r="E38" s="24">
        <v>537</v>
      </c>
      <c r="F38" s="24"/>
      <c r="G38" s="24">
        <v>1</v>
      </c>
      <c r="H38" s="24" t="s">
        <v>773</v>
      </c>
      <c r="I38" s="24"/>
    </row>
    <row r="39" spans="2:9" ht="30" x14ac:dyDescent="0.25">
      <c r="B39" s="22">
        <v>842</v>
      </c>
      <c r="C39" s="23">
        <v>43397</v>
      </c>
      <c r="D39" s="3" t="s">
        <v>318</v>
      </c>
      <c r="E39" s="24">
        <v>608</v>
      </c>
      <c r="F39" s="24"/>
      <c r="G39" s="24">
        <v>2</v>
      </c>
      <c r="H39" s="24" t="s">
        <v>773</v>
      </c>
      <c r="I39" s="24"/>
    </row>
    <row r="40" spans="2:9" ht="30" x14ac:dyDescent="0.25">
      <c r="B40" s="22">
        <v>841</v>
      </c>
      <c r="C40" s="23">
        <v>43397</v>
      </c>
      <c r="D40" s="3" t="s">
        <v>67</v>
      </c>
      <c r="E40" s="24">
        <v>8385</v>
      </c>
      <c r="F40" s="24"/>
      <c r="G40" s="24">
        <v>1</v>
      </c>
      <c r="H40" s="24" t="s">
        <v>773</v>
      </c>
      <c r="I40" s="24"/>
    </row>
    <row r="41" spans="2:9" ht="45" x14ac:dyDescent="0.25">
      <c r="B41" s="22">
        <v>840</v>
      </c>
      <c r="C41" s="23">
        <v>43397</v>
      </c>
      <c r="D41" s="3" t="s">
        <v>113</v>
      </c>
      <c r="E41" s="24">
        <v>5064</v>
      </c>
      <c r="F41" s="24"/>
      <c r="G41" s="24">
        <v>4</v>
      </c>
      <c r="H41" s="24" t="s">
        <v>773</v>
      </c>
      <c r="I41" s="24"/>
    </row>
    <row r="42" spans="2:9" x14ac:dyDescent="0.25">
      <c r="B42" s="22">
        <v>839</v>
      </c>
      <c r="C42" s="23">
        <v>43397</v>
      </c>
      <c r="D42" s="3" t="s">
        <v>53</v>
      </c>
      <c r="E42" s="24">
        <v>8825</v>
      </c>
      <c r="F42" s="24"/>
      <c r="G42" s="24">
        <v>5</v>
      </c>
      <c r="H42" s="24" t="s">
        <v>773</v>
      </c>
      <c r="I42" s="24"/>
    </row>
    <row r="43" spans="2:9" x14ac:dyDescent="0.25">
      <c r="B43" s="22">
        <v>838</v>
      </c>
      <c r="C43" s="23">
        <v>43397</v>
      </c>
      <c r="D43" s="3" t="s">
        <v>54</v>
      </c>
      <c r="E43" s="24">
        <v>8824</v>
      </c>
      <c r="F43" s="24"/>
      <c r="G43" s="24">
        <v>7</v>
      </c>
      <c r="H43" s="24" t="s">
        <v>773</v>
      </c>
      <c r="I43" s="24"/>
    </row>
    <row r="44" spans="2:9" x14ac:dyDescent="0.25">
      <c r="B44" s="22">
        <v>837</v>
      </c>
      <c r="C44" s="23">
        <v>43397</v>
      </c>
      <c r="D44" s="3" t="s">
        <v>92</v>
      </c>
      <c r="E44" s="24">
        <v>7094</v>
      </c>
      <c r="F44" s="24"/>
      <c r="G44" s="24">
        <v>2</v>
      </c>
      <c r="H44" s="24" t="s">
        <v>773</v>
      </c>
      <c r="I44" s="24"/>
    </row>
    <row r="45" spans="2:9" x14ac:dyDescent="0.25">
      <c r="B45" s="22">
        <v>836</v>
      </c>
      <c r="C45" s="23">
        <v>43397</v>
      </c>
      <c r="D45" s="3" t="s">
        <v>137</v>
      </c>
      <c r="E45" s="24">
        <v>4738</v>
      </c>
      <c r="F45" s="24"/>
      <c r="G45" s="24">
        <v>2</v>
      </c>
      <c r="H45" s="24" t="s">
        <v>773</v>
      </c>
      <c r="I45" s="24"/>
    </row>
    <row r="46" spans="2:9" x14ac:dyDescent="0.25">
      <c r="B46" s="22">
        <v>835</v>
      </c>
      <c r="C46" s="23">
        <v>43397</v>
      </c>
      <c r="D46" s="3" t="s">
        <v>85</v>
      </c>
      <c r="E46" s="24">
        <v>7825</v>
      </c>
      <c r="F46" s="24"/>
      <c r="G46" s="24">
        <v>1</v>
      </c>
      <c r="H46" s="24" t="s">
        <v>773</v>
      </c>
      <c r="I46" s="24"/>
    </row>
    <row r="47" spans="2:9" ht="30" x14ac:dyDescent="0.25">
      <c r="B47" s="22">
        <v>834</v>
      </c>
      <c r="C47" s="23">
        <v>43397</v>
      </c>
      <c r="D47" s="3" t="s">
        <v>286</v>
      </c>
      <c r="E47" s="24">
        <v>874</v>
      </c>
      <c r="F47" s="24"/>
      <c r="G47" s="24">
        <v>1</v>
      </c>
      <c r="H47" s="24" t="s">
        <v>773</v>
      </c>
      <c r="I47" s="24"/>
    </row>
    <row r="48" spans="2:9" x14ac:dyDescent="0.25">
      <c r="B48" s="22">
        <v>833</v>
      </c>
      <c r="C48" s="23">
        <v>43397</v>
      </c>
      <c r="D48" s="3" t="s">
        <v>142</v>
      </c>
      <c r="E48" s="24">
        <v>4523</v>
      </c>
      <c r="F48" s="24"/>
      <c r="G48" s="24">
        <v>20</v>
      </c>
      <c r="H48" s="24" t="s">
        <v>773</v>
      </c>
      <c r="I48" s="24"/>
    </row>
    <row r="49" spans="2:9" x14ac:dyDescent="0.25">
      <c r="B49" s="22">
        <v>832</v>
      </c>
      <c r="C49" s="23">
        <v>43397</v>
      </c>
      <c r="D49" s="3" t="s">
        <v>215</v>
      </c>
      <c r="E49" s="24">
        <v>1587</v>
      </c>
      <c r="F49" s="24"/>
      <c r="G49" s="24">
        <v>2</v>
      </c>
      <c r="H49" s="24" t="s">
        <v>773</v>
      </c>
      <c r="I49" s="24"/>
    </row>
    <row r="50" spans="2:9" x14ac:dyDescent="0.25">
      <c r="B50" s="22">
        <v>831</v>
      </c>
      <c r="C50" s="23">
        <v>43397</v>
      </c>
      <c r="D50" s="3" t="s">
        <v>88</v>
      </c>
      <c r="E50" s="24">
        <v>7366</v>
      </c>
      <c r="F50" s="24"/>
      <c r="G50" s="24">
        <v>10</v>
      </c>
      <c r="H50" s="24" t="s">
        <v>773</v>
      </c>
      <c r="I50" s="24"/>
    </row>
    <row r="51" spans="2:9" x14ac:dyDescent="0.25">
      <c r="B51" s="22">
        <v>830</v>
      </c>
      <c r="C51" s="23">
        <v>43397</v>
      </c>
      <c r="D51" s="3" t="s">
        <v>306</v>
      </c>
      <c r="E51" s="24">
        <v>700</v>
      </c>
      <c r="F51" s="24"/>
      <c r="G51" s="24">
        <v>6</v>
      </c>
      <c r="H51" s="24" t="s">
        <v>773</v>
      </c>
      <c r="I51" s="24"/>
    </row>
    <row r="52" spans="2:9" x14ac:dyDescent="0.25">
      <c r="B52" s="22">
        <v>829</v>
      </c>
      <c r="C52" s="23">
        <v>43397</v>
      </c>
      <c r="D52" s="3" t="s">
        <v>337</v>
      </c>
      <c r="E52" s="24">
        <v>450</v>
      </c>
      <c r="F52" s="24"/>
      <c r="G52" s="24">
        <v>3</v>
      </c>
      <c r="H52" s="24" t="s">
        <v>773</v>
      </c>
      <c r="I52" s="24"/>
    </row>
    <row r="53" spans="2:9" ht="30" x14ac:dyDescent="0.25">
      <c r="B53" s="22">
        <v>828</v>
      </c>
      <c r="C53" s="23">
        <v>43397</v>
      </c>
      <c r="D53" s="3" t="s">
        <v>279</v>
      </c>
      <c r="E53" s="24">
        <v>916</v>
      </c>
      <c r="F53" s="24">
        <v>10</v>
      </c>
      <c r="G53" s="24"/>
      <c r="H53" s="24"/>
      <c r="I53" s="24"/>
    </row>
    <row r="54" spans="2:9" x14ac:dyDescent="0.25">
      <c r="B54" s="22">
        <v>827</v>
      </c>
      <c r="C54" s="23">
        <v>43397</v>
      </c>
      <c r="D54" s="3" t="s">
        <v>81</v>
      </c>
      <c r="E54" s="24">
        <v>7934</v>
      </c>
      <c r="F54" s="24"/>
      <c r="G54" s="24">
        <v>1</v>
      </c>
      <c r="H54" s="24" t="s">
        <v>763</v>
      </c>
      <c r="I54" s="24"/>
    </row>
    <row r="55" spans="2:9" x14ac:dyDescent="0.25">
      <c r="B55" s="22">
        <v>826</v>
      </c>
      <c r="C55" s="23">
        <v>43397</v>
      </c>
      <c r="D55" s="3" t="s">
        <v>277</v>
      </c>
      <c r="E55" s="24">
        <v>918</v>
      </c>
      <c r="F55" s="24">
        <v>10</v>
      </c>
      <c r="G55" s="24"/>
      <c r="H55" s="24"/>
      <c r="I55" s="24"/>
    </row>
    <row r="56" spans="2:9" x14ac:dyDescent="0.25">
      <c r="B56" s="22">
        <v>825</v>
      </c>
      <c r="C56" s="23">
        <v>43397</v>
      </c>
      <c r="D56" s="3" t="s">
        <v>672</v>
      </c>
      <c r="E56" s="24">
        <v>3625</v>
      </c>
      <c r="F56" s="24">
        <v>20</v>
      </c>
      <c r="G56" s="24"/>
      <c r="H56" s="24"/>
      <c r="I56" s="24"/>
    </row>
    <row r="57" spans="2:9" ht="30" x14ac:dyDescent="0.25">
      <c r="B57" s="22">
        <v>824</v>
      </c>
      <c r="C57" s="23">
        <v>43397</v>
      </c>
      <c r="D57" s="3" t="s">
        <v>262</v>
      </c>
      <c r="E57" s="24">
        <v>1006</v>
      </c>
      <c r="F57" s="24"/>
      <c r="G57" s="24">
        <v>2</v>
      </c>
      <c r="H57" s="24" t="s">
        <v>773</v>
      </c>
      <c r="I57" s="24"/>
    </row>
    <row r="58" spans="2:9" ht="30" x14ac:dyDescent="0.25">
      <c r="B58" s="22">
        <v>823</v>
      </c>
      <c r="C58" s="23">
        <v>43397</v>
      </c>
      <c r="D58" s="3" t="s">
        <v>781</v>
      </c>
      <c r="E58" s="24">
        <v>8844</v>
      </c>
      <c r="F58" s="24"/>
      <c r="G58" s="24">
        <v>1</v>
      </c>
      <c r="H58" s="24" t="s">
        <v>773</v>
      </c>
      <c r="I58" s="24"/>
    </row>
    <row r="59" spans="2:9" x14ac:dyDescent="0.25">
      <c r="B59" s="22">
        <v>822</v>
      </c>
      <c r="C59" s="23">
        <v>43396</v>
      </c>
      <c r="D59" s="3" t="s">
        <v>129</v>
      </c>
      <c r="E59" s="24">
        <v>4864</v>
      </c>
      <c r="F59" s="24"/>
      <c r="G59" s="24">
        <v>2</v>
      </c>
      <c r="H59" s="24" t="s">
        <v>763</v>
      </c>
      <c r="I59" s="24"/>
    </row>
    <row r="60" spans="2:9" x14ac:dyDescent="0.25">
      <c r="B60" s="22">
        <v>821</v>
      </c>
      <c r="C60" s="23">
        <v>43396</v>
      </c>
      <c r="D60" s="3" t="s">
        <v>89</v>
      </c>
      <c r="E60" s="24">
        <v>7360</v>
      </c>
      <c r="F60" s="24">
        <v>15</v>
      </c>
      <c r="G60" s="24"/>
      <c r="H60" s="24"/>
      <c r="I60" s="24"/>
    </row>
    <row r="61" spans="2:9" x14ac:dyDescent="0.25">
      <c r="B61" s="22">
        <v>820</v>
      </c>
      <c r="C61" s="23">
        <v>43396</v>
      </c>
      <c r="D61" s="3" t="s">
        <v>90</v>
      </c>
      <c r="E61" s="24">
        <v>7359</v>
      </c>
      <c r="F61" s="24">
        <v>10</v>
      </c>
      <c r="G61" s="24"/>
      <c r="H61" s="24"/>
      <c r="I61" s="24"/>
    </row>
    <row r="62" spans="2:9" x14ac:dyDescent="0.25">
      <c r="B62" s="22">
        <v>819</v>
      </c>
      <c r="C62" s="23">
        <v>43396</v>
      </c>
      <c r="D62" s="3" t="s">
        <v>287</v>
      </c>
      <c r="E62" s="24">
        <v>842</v>
      </c>
      <c r="F62" s="24"/>
      <c r="G62" s="24">
        <v>3</v>
      </c>
      <c r="H62" s="24" t="s">
        <v>763</v>
      </c>
      <c r="I62" s="24"/>
    </row>
    <row r="63" spans="2:9" x14ac:dyDescent="0.25">
      <c r="B63" s="22">
        <v>818</v>
      </c>
      <c r="C63" s="23">
        <v>43396</v>
      </c>
      <c r="D63" s="3" t="s">
        <v>137</v>
      </c>
      <c r="E63" s="24">
        <v>4738</v>
      </c>
      <c r="F63" s="24"/>
      <c r="G63" s="24">
        <v>1</v>
      </c>
      <c r="H63" s="24" t="s">
        <v>763</v>
      </c>
      <c r="I63" s="24"/>
    </row>
    <row r="64" spans="2:9" x14ac:dyDescent="0.25">
      <c r="B64" s="22">
        <v>817</v>
      </c>
      <c r="C64" s="23">
        <v>43396</v>
      </c>
      <c r="D64" s="3" t="s">
        <v>85</v>
      </c>
      <c r="E64" s="24">
        <v>7825</v>
      </c>
      <c r="F64" s="24"/>
      <c r="G64" s="24">
        <v>1</v>
      </c>
      <c r="H64" s="24" t="s">
        <v>763</v>
      </c>
      <c r="I64" s="24"/>
    </row>
    <row r="65" spans="2:9" x14ac:dyDescent="0.25">
      <c r="B65" s="22">
        <v>816</v>
      </c>
      <c r="C65" s="23">
        <v>43396</v>
      </c>
      <c r="D65" s="3" t="s">
        <v>289</v>
      </c>
      <c r="E65" s="24">
        <v>820</v>
      </c>
      <c r="F65" s="24">
        <v>1</v>
      </c>
      <c r="G65" s="24"/>
      <c r="H65" s="24"/>
      <c r="I65" s="24"/>
    </row>
    <row r="66" spans="2:9" x14ac:dyDescent="0.25">
      <c r="B66" s="22">
        <v>815</v>
      </c>
      <c r="C66" s="23">
        <v>43396</v>
      </c>
      <c r="D66" s="3" t="s">
        <v>287</v>
      </c>
      <c r="E66" s="24">
        <v>842</v>
      </c>
      <c r="F66" s="24"/>
      <c r="G66" s="24">
        <v>1</v>
      </c>
      <c r="H66" s="24" t="s">
        <v>763</v>
      </c>
      <c r="I66" s="24"/>
    </row>
    <row r="67" spans="2:9" x14ac:dyDescent="0.25">
      <c r="B67" s="22">
        <v>814</v>
      </c>
      <c r="C67" s="23">
        <v>43396</v>
      </c>
      <c r="D67" s="3" t="s">
        <v>736</v>
      </c>
      <c r="E67" s="24">
        <v>3600</v>
      </c>
      <c r="F67" s="24">
        <v>200</v>
      </c>
      <c r="G67" s="24"/>
      <c r="H67" s="24"/>
      <c r="I67" s="24"/>
    </row>
    <row r="68" spans="2:9" x14ac:dyDescent="0.25">
      <c r="B68" s="22">
        <v>813</v>
      </c>
      <c r="C68" s="23">
        <v>43396</v>
      </c>
      <c r="D68" s="3" t="s">
        <v>247</v>
      </c>
      <c r="E68" s="24">
        <v>1335</v>
      </c>
      <c r="F68" s="24"/>
      <c r="G68" s="24">
        <v>1</v>
      </c>
      <c r="H68" s="24" t="s">
        <v>763</v>
      </c>
      <c r="I68" s="24"/>
    </row>
    <row r="69" spans="2:9" x14ac:dyDescent="0.25">
      <c r="B69" s="22">
        <v>812</v>
      </c>
      <c r="C69" s="23">
        <v>43396</v>
      </c>
      <c r="D69" s="3" t="s">
        <v>326</v>
      </c>
      <c r="E69" s="24">
        <v>537</v>
      </c>
      <c r="F69" s="24">
        <v>10</v>
      </c>
      <c r="G69" s="24"/>
      <c r="H69" s="24"/>
      <c r="I69" s="24"/>
    </row>
    <row r="70" spans="2:9" x14ac:dyDescent="0.25">
      <c r="B70" s="22">
        <v>811</v>
      </c>
      <c r="C70" s="23">
        <v>43396</v>
      </c>
      <c r="D70" s="3" t="s">
        <v>266</v>
      </c>
      <c r="E70" s="24">
        <v>983</v>
      </c>
      <c r="F70" s="24">
        <v>80</v>
      </c>
      <c r="G70" s="24"/>
      <c r="H70" s="24"/>
      <c r="I70" s="24"/>
    </row>
    <row r="71" spans="2:9" x14ac:dyDescent="0.25">
      <c r="B71" s="22">
        <v>810</v>
      </c>
      <c r="C71" s="23">
        <v>43396</v>
      </c>
      <c r="D71" s="3" t="s">
        <v>267</v>
      </c>
      <c r="E71" s="24">
        <v>982</v>
      </c>
      <c r="F71" s="24">
        <v>100</v>
      </c>
      <c r="G71" s="24"/>
      <c r="H71" s="24"/>
      <c r="I71" s="24"/>
    </row>
    <row r="72" spans="2:9" x14ac:dyDescent="0.25">
      <c r="B72" s="22">
        <v>809</v>
      </c>
      <c r="C72" s="23">
        <v>43396</v>
      </c>
      <c r="D72" s="3" t="s">
        <v>269</v>
      </c>
      <c r="E72" s="24">
        <v>980</v>
      </c>
      <c r="F72" s="24">
        <v>400</v>
      </c>
      <c r="G72" s="24"/>
      <c r="H72" s="24"/>
      <c r="I72" s="24"/>
    </row>
    <row r="73" spans="2:9" x14ac:dyDescent="0.25">
      <c r="B73" s="22">
        <v>808</v>
      </c>
      <c r="C73" s="23">
        <v>43396</v>
      </c>
      <c r="D73" s="3" t="s">
        <v>53</v>
      </c>
      <c r="E73" s="24">
        <v>8825</v>
      </c>
      <c r="F73" s="24"/>
      <c r="G73" s="24">
        <v>10</v>
      </c>
      <c r="H73" s="24" t="s">
        <v>1015</v>
      </c>
      <c r="I73" s="24"/>
    </row>
    <row r="74" spans="2:9" ht="30" x14ac:dyDescent="0.25">
      <c r="B74" s="22">
        <v>807</v>
      </c>
      <c r="C74" s="23">
        <v>43396</v>
      </c>
      <c r="D74" s="3" t="s">
        <v>779</v>
      </c>
      <c r="E74" s="24">
        <v>9525</v>
      </c>
      <c r="F74" s="24"/>
      <c r="G74" s="24">
        <v>20</v>
      </c>
      <c r="H74" s="24"/>
      <c r="I74" s="24" t="s">
        <v>1051</v>
      </c>
    </row>
    <row r="75" spans="2:9" ht="30" x14ac:dyDescent="0.25">
      <c r="B75" s="22">
        <v>806</v>
      </c>
      <c r="C75" s="23">
        <v>43396</v>
      </c>
      <c r="D75" s="3" t="s">
        <v>780</v>
      </c>
      <c r="E75" s="24">
        <v>9524</v>
      </c>
      <c r="F75" s="24"/>
      <c r="G75" s="24">
        <v>30</v>
      </c>
      <c r="H75" s="24"/>
      <c r="I75" s="24" t="s">
        <v>1051</v>
      </c>
    </row>
    <row r="76" spans="2:9" ht="30" x14ac:dyDescent="0.25">
      <c r="B76" s="22">
        <v>805</v>
      </c>
      <c r="C76" s="23">
        <v>43396</v>
      </c>
      <c r="D76" s="3" t="s">
        <v>673</v>
      </c>
      <c r="E76" s="24">
        <v>8690</v>
      </c>
      <c r="F76" s="24">
        <v>1</v>
      </c>
      <c r="G76" s="24"/>
      <c r="H76" s="24"/>
      <c r="I76" s="24" t="s">
        <v>1051</v>
      </c>
    </row>
    <row r="77" spans="2:9" ht="30" x14ac:dyDescent="0.25">
      <c r="B77" s="22">
        <v>804</v>
      </c>
      <c r="C77" s="23">
        <v>43396</v>
      </c>
      <c r="D77" s="3" t="s">
        <v>63</v>
      </c>
      <c r="E77" s="24">
        <v>8563</v>
      </c>
      <c r="F77" s="24">
        <v>1</v>
      </c>
      <c r="G77" s="24"/>
      <c r="H77" s="24"/>
      <c r="I77" s="24" t="s">
        <v>1051</v>
      </c>
    </row>
    <row r="78" spans="2:9" ht="30" x14ac:dyDescent="0.25">
      <c r="B78" s="22">
        <v>803</v>
      </c>
      <c r="C78" s="23">
        <v>43396</v>
      </c>
      <c r="D78" s="3" t="s">
        <v>1009</v>
      </c>
      <c r="E78" s="24">
        <v>8232</v>
      </c>
      <c r="F78" s="24">
        <v>9</v>
      </c>
      <c r="G78" s="24"/>
      <c r="H78" s="24"/>
      <c r="I78" s="24" t="s">
        <v>1051</v>
      </c>
    </row>
    <row r="79" spans="2:9" x14ac:dyDescent="0.25">
      <c r="B79" s="22">
        <v>802</v>
      </c>
      <c r="C79" s="23">
        <v>43396</v>
      </c>
      <c r="D79" s="3" t="s">
        <v>686</v>
      </c>
      <c r="E79" s="24">
        <v>8207</v>
      </c>
      <c r="F79" s="24">
        <v>1</v>
      </c>
      <c r="G79" s="24"/>
      <c r="H79" s="24"/>
      <c r="I79" s="24" t="s">
        <v>1051</v>
      </c>
    </row>
    <row r="80" spans="2:9" x14ac:dyDescent="0.25">
      <c r="B80" s="22">
        <v>801</v>
      </c>
      <c r="C80" s="23">
        <v>43396</v>
      </c>
      <c r="D80" s="3" t="s">
        <v>687</v>
      </c>
      <c r="E80" s="24">
        <v>8013</v>
      </c>
      <c r="F80" s="24">
        <v>1</v>
      </c>
      <c r="G80" s="24"/>
      <c r="H80" s="24"/>
      <c r="I80" s="24" t="s">
        <v>1051</v>
      </c>
    </row>
    <row r="81" spans="2:9" x14ac:dyDescent="0.25">
      <c r="B81" s="22">
        <v>800</v>
      </c>
      <c r="C81" s="23">
        <v>43396</v>
      </c>
      <c r="D81" s="3" t="s">
        <v>688</v>
      </c>
      <c r="E81" s="24">
        <v>8012</v>
      </c>
      <c r="F81" s="24">
        <v>1</v>
      </c>
      <c r="G81" s="24"/>
      <c r="H81" s="24"/>
      <c r="I81" s="24" t="s">
        <v>1051</v>
      </c>
    </row>
    <row r="82" spans="2:9" ht="30" x14ac:dyDescent="0.25">
      <c r="B82" s="22">
        <v>799</v>
      </c>
      <c r="C82" s="23">
        <v>43396</v>
      </c>
      <c r="D82" s="3" t="s">
        <v>682</v>
      </c>
      <c r="E82" s="24">
        <v>8011</v>
      </c>
      <c r="F82" s="24">
        <v>4</v>
      </c>
      <c r="G82" s="24"/>
      <c r="H82" s="24"/>
      <c r="I82" s="24" t="s">
        <v>1051</v>
      </c>
    </row>
    <row r="83" spans="2:9" x14ac:dyDescent="0.25">
      <c r="B83" s="22">
        <v>798</v>
      </c>
      <c r="C83" s="23">
        <v>43396</v>
      </c>
      <c r="D83" s="3" t="s">
        <v>676</v>
      </c>
      <c r="E83" s="24">
        <v>8009</v>
      </c>
      <c r="F83" s="24">
        <v>2</v>
      </c>
      <c r="G83" s="24"/>
      <c r="H83" s="24"/>
      <c r="I83" s="24" t="s">
        <v>1051</v>
      </c>
    </row>
    <row r="84" spans="2:9" x14ac:dyDescent="0.25">
      <c r="B84" s="22">
        <v>797</v>
      </c>
      <c r="C84" s="23">
        <v>43396</v>
      </c>
      <c r="D84" s="3" t="s">
        <v>675</v>
      </c>
      <c r="E84" s="24">
        <v>8008</v>
      </c>
      <c r="F84" s="24">
        <v>2</v>
      </c>
      <c r="G84" s="24"/>
      <c r="H84" s="24"/>
      <c r="I84" s="24" t="s">
        <v>1051</v>
      </c>
    </row>
    <row r="85" spans="2:9" x14ac:dyDescent="0.25">
      <c r="B85" s="22">
        <v>796</v>
      </c>
      <c r="C85" s="23">
        <v>43396</v>
      </c>
      <c r="D85" s="3" t="s">
        <v>681</v>
      </c>
      <c r="E85" s="24">
        <v>8007</v>
      </c>
      <c r="F85" s="24">
        <v>2</v>
      </c>
      <c r="G85" s="24"/>
      <c r="H85" s="24"/>
      <c r="I85" s="24" t="s">
        <v>1051</v>
      </c>
    </row>
    <row r="86" spans="2:9" x14ac:dyDescent="0.25">
      <c r="B86" s="22">
        <v>795</v>
      </c>
      <c r="C86" s="23">
        <v>43396</v>
      </c>
      <c r="D86" s="3" t="s">
        <v>683</v>
      </c>
      <c r="E86" s="24">
        <v>8004</v>
      </c>
      <c r="F86" s="24">
        <v>3</v>
      </c>
      <c r="G86" s="24"/>
      <c r="H86" s="24"/>
      <c r="I86" s="24" t="s">
        <v>1051</v>
      </c>
    </row>
    <row r="87" spans="2:9" x14ac:dyDescent="0.25">
      <c r="B87" s="22">
        <v>794</v>
      </c>
      <c r="C87" s="23">
        <v>43396</v>
      </c>
      <c r="D87" s="3" t="s">
        <v>764</v>
      </c>
      <c r="E87" s="24">
        <v>4520</v>
      </c>
      <c r="F87" s="24">
        <v>40</v>
      </c>
      <c r="G87" s="24"/>
      <c r="H87" s="24"/>
      <c r="I87" s="24" t="s">
        <v>1051</v>
      </c>
    </row>
    <row r="88" spans="2:9" x14ac:dyDescent="0.25">
      <c r="B88" s="22">
        <v>793</v>
      </c>
      <c r="C88" s="23">
        <v>43396</v>
      </c>
      <c r="D88" s="3" t="s">
        <v>768</v>
      </c>
      <c r="E88" s="24">
        <v>4519</v>
      </c>
      <c r="F88" s="24">
        <v>20</v>
      </c>
      <c r="G88" s="24"/>
      <c r="H88" s="24"/>
      <c r="I88" s="24" t="s">
        <v>1051</v>
      </c>
    </row>
    <row r="89" spans="2:9" x14ac:dyDescent="0.25">
      <c r="B89" s="22">
        <v>792</v>
      </c>
      <c r="C89" s="23">
        <v>43396</v>
      </c>
      <c r="D89" s="3" t="s">
        <v>1019</v>
      </c>
      <c r="E89" s="24">
        <v>3153</v>
      </c>
      <c r="F89" s="24"/>
      <c r="G89" s="24">
        <v>3</v>
      </c>
      <c r="H89" s="24"/>
      <c r="I89" s="24" t="s">
        <v>1051</v>
      </c>
    </row>
    <row r="90" spans="2:9" x14ac:dyDescent="0.25">
      <c r="B90" s="22">
        <v>791</v>
      </c>
      <c r="C90" s="23">
        <v>43396</v>
      </c>
      <c r="D90" s="3" t="s">
        <v>797</v>
      </c>
      <c r="E90" s="24">
        <v>3152</v>
      </c>
      <c r="F90" s="24">
        <v>4</v>
      </c>
      <c r="G90" s="24"/>
      <c r="H90" s="24"/>
      <c r="I90" s="24" t="s">
        <v>1051</v>
      </c>
    </row>
    <row r="91" spans="2:9" x14ac:dyDescent="0.25">
      <c r="B91" s="22">
        <v>790</v>
      </c>
      <c r="C91" s="23">
        <v>43396</v>
      </c>
      <c r="D91" s="3" t="s">
        <v>798</v>
      </c>
      <c r="E91" s="24">
        <v>3151</v>
      </c>
      <c r="F91" s="24">
        <v>3</v>
      </c>
      <c r="G91" s="24"/>
      <c r="H91" s="24"/>
      <c r="I91" s="24" t="s">
        <v>1051</v>
      </c>
    </row>
    <row r="92" spans="2:9" ht="30" x14ac:dyDescent="0.25">
      <c r="B92" s="22">
        <v>789</v>
      </c>
      <c r="C92" s="23">
        <v>43396</v>
      </c>
      <c r="D92" s="3" t="s">
        <v>171</v>
      </c>
      <c r="E92" s="24">
        <v>2191</v>
      </c>
      <c r="F92" s="24"/>
      <c r="G92" s="24">
        <v>200</v>
      </c>
      <c r="H92" s="24"/>
      <c r="I92" s="24" t="s">
        <v>1051</v>
      </c>
    </row>
    <row r="93" spans="2:9" ht="30" x14ac:dyDescent="0.25">
      <c r="B93" s="22">
        <v>788</v>
      </c>
      <c r="C93" s="23">
        <v>43396</v>
      </c>
      <c r="D93" s="3" t="s">
        <v>173</v>
      </c>
      <c r="E93" s="24">
        <v>2189</v>
      </c>
      <c r="F93" s="24"/>
      <c r="G93" s="24">
        <v>1000</v>
      </c>
      <c r="H93" s="24"/>
      <c r="I93" s="24" t="s">
        <v>1051</v>
      </c>
    </row>
    <row r="94" spans="2:9" ht="30" x14ac:dyDescent="0.25">
      <c r="B94" s="22">
        <v>787</v>
      </c>
      <c r="C94" s="23">
        <v>43396</v>
      </c>
      <c r="D94" s="3" t="s">
        <v>182</v>
      </c>
      <c r="E94" s="24">
        <v>2126</v>
      </c>
      <c r="F94" s="24"/>
      <c r="G94" s="24">
        <v>1</v>
      </c>
      <c r="H94" s="24"/>
      <c r="I94" s="24" t="s">
        <v>1051</v>
      </c>
    </row>
    <row r="95" spans="2:9" ht="30" x14ac:dyDescent="0.25">
      <c r="B95" s="22">
        <v>786</v>
      </c>
      <c r="C95" s="23">
        <v>43396</v>
      </c>
      <c r="D95" s="3" t="s">
        <v>188</v>
      </c>
      <c r="E95" s="24">
        <v>1910</v>
      </c>
      <c r="F95" s="24"/>
      <c r="G95" s="24">
        <v>100</v>
      </c>
      <c r="H95" s="24"/>
      <c r="I95" s="24" t="s">
        <v>1051</v>
      </c>
    </row>
    <row r="96" spans="2:9" ht="30" x14ac:dyDescent="0.25">
      <c r="B96" s="22">
        <v>785</v>
      </c>
      <c r="C96" s="23">
        <v>43396</v>
      </c>
      <c r="D96" s="3" t="s">
        <v>659</v>
      </c>
      <c r="E96" s="24">
        <v>1425</v>
      </c>
      <c r="F96" s="24"/>
      <c r="G96" s="24">
        <v>1</v>
      </c>
      <c r="H96" s="24"/>
      <c r="I96" s="24" t="s">
        <v>1051</v>
      </c>
    </row>
    <row r="97" spans="2:9" x14ac:dyDescent="0.25">
      <c r="B97" s="22">
        <v>784</v>
      </c>
      <c r="C97" s="23">
        <v>43396</v>
      </c>
      <c r="D97" s="3" t="s">
        <v>598</v>
      </c>
      <c r="E97" s="24">
        <v>932</v>
      </c>
      <c r="F97" s="24"/>
      <c r="G97" s="24">
        <v>20</v>
      </c>
      <c r="H97" s="24"/>
      <c r="I97" s="24" t="s">
        <v>1051</v>
      </c>
    </row>
    <row r="98" spans="2:9" x14ac:dyDescent="0.25">
      <c r="B98" s="22">
        <v>783</v>
      </c>
      <c r="C98" s="23">
        <v>43396</v>
      </c>
      <c r="D98" s="3" t="s">
        <v>772</v>
      </c>
      <c r="E98" s="24">
        <v>645</v>
      </c>
      <c r="F98" s="24">
        <v>1</v>
      </c>
      <c r="G98" s="24"/>
      <c r="H98" s="24"/>
      <c r="I98" s="24" t="s">
        <v>1051</v>
      </c>
    </row>
    <row r="99" spans="2:9" x14ac:dyDescent="0.25">
      <c r="B99" s="22">
        <v>782</v>
      </c>
      <c r="C99" s="23">
        <v>43396</v>
      </c>
      <c r="D99" s="3" t="s">
        <v>769</v>
      </c>
      <c r="E99" s="24">
        <v>643</v>
      </c>
      <c r="F99" s="24"/>
      <c r="G99" s="24">
        <v>48</v>
      </c>
      <c r="H99" s="24"/>
      <c r="I99" s="24" t="s">
        <v>1051</v>
      </c>
    </row>
    <row r="100" spans="2:9" x14ac:dyDescent="0.25">
      <c r="B100" s="22">
        <v>781</v>
      </c>
      <c r="C100" s="23">
        <v>43396</v>
      </c>
      <c r="D100" s="3" t="s">
        <v>767</v>
      </c>
      <c r="E100" s="24">
        <v>615</v>
      </c>
      <c r="F100" s="24"/>
      <c r="G100" s="24">
        <v>1</v>
      </c>
      <c r="H100" s="24"/>
      <c r="I100" s="24" t="s">
        <v>1051</v>
      </c>
    </row>
    <row r="101" spans="2:9" x14ac:dyDescent="0.25">
      <c r="B101" s="22">
        <v>780</v>
      </c>
      <c r="C101" s="23">
        <v>43396</v>
      </c>
      <c r="D101" s="3" t="s">
        <v>380</v>
      </c>
      <c r="E101" s="24">
        <v>145</v>
      </c>
      <c r="F101" s="24"/>
      <c r="G101" s="24">
        <v>2</v>
      </c>
      <c r="H101" s="24"/>
      <c r="I101" s="24" t="s">
        <v>1051</v>
      </c>
    </row>
    <row r="102" spans="2:9" x14ac:dyDescent="0.25">
      <c r="B102" s="22">
        <v>779</v>
      </c>
      <c r="C102" s="23">
        <v>43396</v>
      </c>
      <c r="D102" s="3" t="s">
        <v>168</v>
      </c>
      <c r="E102" s="24">
        <v>2234</v>
      </c>
      <c r="F102" s="24"/>
      <c r="G102" s="24">
        <v>18</v>
      </c>
      <c r="H102" s="24"/>
      <c r="I102" s="24" t="s">
        <v>1051</v>
      </c>
    </row>
    <row r="103" spans="2:9" ht="30" x14ac:dyDescent="0.25">
      <c r="B103" s="22">
        <v>778</v>
      </c>
      <c r="C103" s="23">
        <v>43396</v>
      </c>
      <c r="D103" s="3" t="s">
        <v>800</v>
      </c>
      <c r="E103" s="24">
        <v>797</v>
      </c>
      <c r="F103" s="24"/>
      <c r="G103" s="24">
        <v>1</v>
      </c>
      <c r="H103" s="24"/>
      <c r="I103" s="24" t="s">
        <v>1051</v>
      </c>
    </row>
    <row r="104" spans="2:9" x14ac:dyDescent="0.25">
      <c r="B104" s="22">
        <v>777</v>
      </c>
      <c r="C104" s="23">
        <v>43396</v>
      </c>
      <c r="D104" s="3" t="s">
        <v>785</v>
      </c>
      <c r="E104" s="24">
        <v>445</v>
      </c>
      <c r="F104" s="24"/>
      <c r="G104" s="24">
        <v>9</v>
      </c>
      <c r="H104" s="24" t="s">
        <v>1050</v>
      </c>
      <c r="I104" s="24" t="s">
        <v>1051</v>
      </c>
    </row>
    <row r="105" spans="2:9" x14ac:dyDescent="0.25">
      <c r="B105" s="22">
        <v>776</v>
      </c>
      <c r="C105" s="23">
        <v>43396</v>
      </c>
      <c r="D105" s="3" t="s">
        <v>129</v>
      </c>
      <c r="E105" s="24">
        <v>4864</v>
      </c>
      <c r="F105" s="24"/>
      <c r="G105" s="24">
        <v>2</v>
      </c>
      <c r="H105" s="24"/>
      <c r="I105" s="24" t="s">
        <v>1051</v>
      </c>
    </row>
    <row r="106" spans="2:9" ht="30" x14ac:dyDescent="0.25">
      <c r="B106" s="22">
        <v>775</v>
      </c>
      <c r="C106" s="23">
        <v>43396</v>
      </c>
      <c r="D106" s="3" t="s">
        <v>25</v>
      </c>
      <c r="E106" s="24">
        <v>9701</v>
      </c>
      <c r="F106" s="24"/>
      <c r="G106" s="24">
        <v>2</v>
      </c>
      <c r="H106" s="24"/>
      <c r="I106" s="24" t="s">
        <v>1051</v>
      </c>
    </row>
    <row r="107" spans="2:9" ht="30" x14ac:dyDescent="0.25">
      <c r="B107" s="22">
        <v>774</v>
      </c>
      <c r="C107" s="23">
        <v>43396</v>
      </c>
      <c r="D107" s="3" t="s">
        <v>694</v>
      </c>
      <c r="E107" s="24">
        <v>10343</v>
      </c>
      <c r="F107" s="24">
        <v>3</v>
      </c>
      <c r="G107" s="24"/>
      <c r="H107" s="24"/>
      <c r="I107" s="24" t="s">
        <v>1051</v>
      </c>
    </row>
    <row r="108" spans="2:9" x14ac:dyDescent="0.25">
      <c r="B108" s="22">
        <v>773</v>
      </c>
      <c r="C108" s="23">
        <v>43396</v>
      </c>
      <c r="D108" s="3" t="s">
        <v>239</v>
      </c>
      <c r="E108" s="24">
        <v>1445</v>
      </c>
      <c r="F108" s="24"/>
      <c r="G108" s="24">
        <v>100</v>
      </c>
      <c r="H108" s="24"/>
      <c r="I108" s="24" t="s">
        <v>1051</v>
      </c>
    </row>
    <row r="109" spans="2:9" x14ac:dyDescent="0.25">
      <c r="B109" s="22">
        <v>772</v>
      </c>
      <c r="C109" s="23">
        <v>43396</v>
      </c>
      <c r="D109" s="3" t="s">
        <v>706</v>
      </c>
      <c r="E109" s="24">
        <v>9702</v>
      </c>
      <c r="F109" s="24"/>
      <c r="G109" s="24">
        <v>7</v>
      </c>
      <c r="H109" s="24" t="s">
        <v>763</v>
      </c>
      <c r="I109" s="24"/>
    </row>
    <row r="110" spans="2:9" x14ac:dyDescent="0.25">
      <c r="B110" s="22">
        <v>771</v>
      </c>
      <c r="C110" s="23">
        <v>43396</v>
      </c>
      <c r="D110" s="3" t="s">
        <v>145</v>
      </c>
      <c r="E110" s="24">
        <v>4330</v>
      </c>
      <c r="F110" s="24"/>
      <c r="G110" s="24">
        <v>1</v>
      </c>
      <c r="H110" s="24" t="s">
        <v>773</v>
      </c>
      <c r="I110" s="24"/>
    </row>
    <row r="111" spans="2:9" ht="30" x14ac:dyDescent="0.25">
      <c r="B111" s="22">
        <v>770</v>
      </c>
      <c r="C111" s="23">
        <v>43396</v>
      </c>
      <c r="D111" s="3" t="s">
        <v>794</v>
      </c>
      <c r="E111" s="24">
        <v>9546</v>
      </c>
      <c r="F111" s="24"/>
      <c r="G111" s="24">
        <v>1</v>
      </c>
      <c r="H111" s="24" t="s">
        <v>1015</v>
      </c>
      <c r="I111" s="24"/>
    </row>
    <row r="112" spans="2:9" ht="30" x14ac:dyDescent="0.25">
      <c r="B112" s="22">
        <v>769</v>
      </c>
      <c r="C112" s="23">
        <v>43396</v>
      </c>
      <c r="D112" s="3" t="s">
        <v>295</v>
      </c>
      <c r="E112" s="24">
        <v>765</v>
      </c>
      <c r="F112" s="24"/>
      <c r="G112" s="24">
        <v>1</v>
      </c>
      <c r="H112" s="24" t="s">
        <v>763</v>
      </c>
      <c r="I112" s="24"/>
    </row>
    <row r="113" spans="2:9" x14ac:dyDescent="0.25">
      <c r="B113" s="22">
        <v>768</v>
      </c>
      <c r="C113" s="23">
        <v>43396</v>
      </c>
      <c r="D113" s="3" t="s">
        <v>742</v>
      </c>
      <c r="E113" s="24">
        <v>855</v>
      </c>
      <c r="F113" s="24"/>
      <c r="G113" s="24">
        <v>2</v>
      </c>
      <c r="H113" s="24" t="s">
        <v>763</v>
      </c>
      <c r="I113" s="24"/>
    </row>
    <row r="114" spans="2:9" x14ac:dyDescent="0.25">
      <c r="B114" s="22">
        <v>767</v>
      </c>
      <c r="C114" s="23">
        <v>43396</v>
      </c>
      <c r="D114" s="3" t="s">
        <v>728</v>
      </c>
      <c r="E114" s="24">
        <v>374</v>
      </c>
      <c r="F114" s="24"/>
      <c r="G114" s="24">
        <v>500</v>
      </c>
      <c r="H114" s="24" t="s">
        <v>763</v>
      </c>
      <c r="I114" s="24"/>
    </row>
    <row r="115" spans="2:9" x14ac:dyDescent="0.25">
      <c r="B115" s="22">
        <v>766</v>
      </c>
      <c r="C115" s="23">
        <v>43396</v>
      </c>
      <c r="D115" s="3" t="s">
        <v>710</v>
      </c>
      <c r="E115" s="24">
        <v>372</v>
      </c>
      <c r="F115" s="24"/>
      <c r="G115" s="24">
        <v>100</v>
      </c>
      <c r="H115" s="24" t="s">
        <v>763</v>
      </c>
      <c r="I115" s="24"/>
    </row>
    <row r="116" spans="2:9" x14ac:dyDescent="0.25">
      <c r="B116" s="22">
        <v>765</v>
      </c>
      <c r="C116" s="23">
        <v>43396</v>
      </c>
      <c r="D116" s="3" t="s">
        <v>709</v>
      </c>
      <c r="E116" s="24">
        <v>371</v>
      </c>
      <c r="F116" s="24">
        <v>1000</v>
      </c>
      <c r="G116" s="24"/>
      <c r="H116" s="24"/>
      <c r="I116" s="24"/>
    </row>
    <row r="117" spans="2:9" x14ac:dyDescent="0.25">
      <c r="B117" s="22">
        <v>764</v>
      </c>
      <c r="C117" s="23">
        <v>43396</v>
      </c>
      <c r="D117" s="3" t="s">
        <v>709</v>
      </c>
      <c r="E117" s="24">
        <v>371</v>
      </c>
      <c r="F117" s="24"/>
      <c r="G117" s="24">
        <v>200</v>
      </c>
      <c r="H117" s="24" t="s">
        <v>763</v>
      </c>
      <c r="I117" s="24"/>
    </row>
    <row r="118" spans="2:9" ht="30" x14ac:dyDescent="0.25">
      <c r="B118" s="22">
        <v>763</v>
      </c>
      <c r="C118" s="23">
        <v>43396</v>
      </c>
      <c r="D118" s="3" t="s">
        <v>722</v>
      </c>
      <c r="E118" s="24">
        <v>236</v>
      </c>
      <c r="F118" s="24"/>
      <c r="G118" s="24">
        <v>200</v>
      </c>
      <c r="H118" s="24" t="s">
        <v>763</v>
      </c>
      <c r="I118" s="24"/>
    </row>
    <row r="119" spans="2:9" x14ac:dyDescent="0.25">
      <c r="B119" s="22">
        <v>762</v>
      </c>
      <c r="C119" s="23">
        <v>43396</v>
      </c>
      <c r="D119" s="3" t="s">
        <v>749</v>
      </c>
      <c r="E119" s="24">
        <v>1038</v>
      </c>
      <c r="F119" s="24"/>
      <c r="G119" s="24">
        <v>1550</v>
      </c>
      <c r="H119" s="24" t="s">
        <v>763</v>
      </c>
      <c r="I119" s="24"/>
    </row>
    <row r="120" spans="2:9" x14ac:dyDescent="0.25">
      <c r="B120" s="22">
        <v>761</v>
      </c>
      <c r="C120" s="23">
        <v>43396</v>
      </c>
      <c r="D120" s="3" t="s">
        <v>720</v>
      </c>
      <c r="E120" s="24">
        <v>5119</v>
      </c>
      <c r="F120" s="24"/>
      <c r="G120" s="24">
        <v>600</v>
      </c>
      <c r="H120" s="24" t="s">
        <v>763</v>
      </c>
      <c r="I120" s="24"/>
    </row>
    <row r="121" spans="2:9" ht="30" x14ac:dyDescent="0.25">
      <c r="B121" s="22">
        <v>760</v>
      </c>
      <c r="C121" s="23">
        <v>43396</v>
      </c>
      <c r="D121" s="3" t="s">
        <v>741</v>
      </c>
      <c r="E121" s="24">
        <v>5121</v>
      </c>
      <c r="F121" s="24"/>
      <c r="G121" s="24">
        <v>400</v>
      </c>
      <c r="H121" s="24" t="s">
        <v>763</v>
      </c>
      <c r="I121" s="24"/>
    </row>
    <row r="122" spans="2:9" x14ac:dyDescent="0.25">
      <c r="B122" s="22">
        <v>759</v>
      </c>
      <c r="C122" s="23">
        <v>43396</v>
      </c>
      <c r="D122" s="3" t="s">
        <v>730</v>
      </c>
      <c r="E122" s="24">
        <v>5020</v>
      </c>
      <c r="F122" s="24"/>
      <c r="G122" s="24">
        <v>550</v>
      </c>
      <c r="H122" s="24" t="s">
        <v>763</v>
      </c>
      <c r="I122" s="24"/>
    </row>
    <row r="123" spans="2:9" x14ac:dyDescent="0.25">
      <c r="B123" s="22">
        <v>758</v>
      </c>
      <c r="C123" s="23">
        <v>43396</v>
      </c>
      <c r="D123" s="3" t="s">
        <v>736</v>
      </c>
      <c r="E123" s="24">
        <v>3600</v>
      </c>
      <c r="F123" s="24">
        <v>200</v>
      </c>
      <c r="G123" s="24"/>
      <c r="H123" s="24"/>
      <c r="I123" s="24"/>
    </row>
    <row r="124" spans="2:9" x14ac:dyDescent="0.25">
      <c r="B124" s="22">
        <v>757</v>
      </c>
      <c r="C124" s="23">
        <v>43396</v>
      </c>
      <c r="D124" s="3" t="s">
        <v>724</v>
      </c>
      <c r="E124" s="24">
        <v>4916</v>
      </c>
      <c r="F124" s="24"/>
      <c r="G124" s="24">
        <v>100</v>
      </c>
      <c r="H124" s="24" t="s">
        <v>763</v>
      </c>
      <c r="I124" s="24"/>
    </row>
    <row r="125" spans="2:9" x14ac:dyDescent="0.25">
      <c r="B125" s="22">
        <v>756</v>
      </c>
      <c r="C125" s="23">
        <v>43396</v>
      </c>
      <c r="D125" s="3" t="s">
        <v>726</v>
      </c>
      <c r="E125" s="24">
        <v>4388</v>
      </c>
      <c r="F125" s="24"/>
      <c r="G125" s="24">
        <v>10</v>
      </c>
      <c r="H125" s="24" t="s">
        <v>763</v>
      </c>
      <c r="I125" s="24"/>
    </row>
    <row r="126" spans="2:9" x14ac:dyDescent="0.25">
      <c r="B126" s="22">
        <v>755</v>
      </c>
      <c r="C126" s="23">
        <v>43396</v>
      </c>
      <c r="D126" s="3" t="s">
        <v>664</v>
      </c>
      <c r="E126" s="24">
        <v>364</v>
      </c>
      <c r="F126" s="24"/>
      <c r="G126" s="24">
        <v>100</v>
      </c>
      <c r="H126" s="24" t="s">
        <v>763</v>
      </c>
      <c r="I126" s="24"/>
    </row>
    <row r="127" spans="2:9" x14ac:dyDescent="0.25">
      <c r="B127" s="22">
        <v>754</v>
      </c>
      <c r="C127" s="23">
        <v>43396</v>
      </c>
      <c r="D127" s="3" t="s">
        <v>665</v>
      </c>
      <c r="E127" s="24">
        <v>365</v>
      </c>
      <c r="F127" s="24"/>
      <c r="G127" s="24">
        <v>160</v>
      </c>
      <c r="H127" s="24" t="s">
        <v>763</v>
      </c>
      <c r="I127" s="24"/>
    </row>
    <row r="128" spans="2:9" x14ac:dyDescent="0.25">
      <c r="B128" s="22">
        <v>753</v>
      </c>
      <c r="C128" s="23">
        <v>43396</v>
      </c>
      <c r="D128" s="3" t="s">
        <v>665</v>
      </c>
      <c r="E128" s="24">
        <v>365</v>
      </c>
      <c r="F128" s="24">
        <v>320</v>
      </c>
      <c r="G128" s="24"/>
      <c r="H128" s="24"/>
      <c r="I128" s="24"/>
    </row>
    <row r="129" spans="2:9" x14ac:dyDescent="0.25">
      <c r="B129" s="22">
        <v>752</v>
      </c>
      <c r="C129" s="23">
        <v>43395</v>
      </c>
      <c r="D129" s="3" t="s">
        <v>287</v>
      </c>
      <c r="E129" s="24">
        <v>842</v>
      </c>
      <c r="F129" s="24"/>
      <c r="G129" s="24">
        <v>1</v>
      </c>
      <c r="H129" s="24" t="s">
        <v>763</v>
      </c>
      <c r="I129" s="24"/>
    </row>
    <row r="130" spans="2:9" x14ac:dyDescent="0.25">
      <c r="B130" s="22">
        <v>751</v>
      </c>
      <c r="C130" s="23">
        <v>43395</v>
      </c>
      <c r="D130" s="3" t="s">
        <v>752</v>
      </c>
      <c r="E130" s="24">
        <v>10194</v>
      </c>
      <c r="F130" s="24">
        <v>2000</v>
      </c>
      <c r="G130" s="24"/>
      <c r="H130" s="24"/>
      <c r="I130" s="24"/>
    </row>
    <row r="131" spans="2:9" x14ac:dyDescent="0.25">
      <c r="B131" s="22">
        <v>750</v>
      </c>
      <c r="C131" s="23">
        <v>43395</v>
      </c>
      <c r="D131" s="3" t="s">
        <v>1011</v>
      </c>
      <c r="E131" s="24">
        <v>11100</v>
      </c>
      <c r="F131" s="24"/>
      <c r="G131" s="24">
        <v>2</v>
      </c>
      <c r="H131" s="24" t="s">
        <v>763</v>
      </c>
      <c r="I131" s="24"/>
    </row>
    <row r="132" spans="2:9" x14ac:dyDescent="0.25">
      <c r="B132" s="22">
        <v>749</v>
      </c>
      <c r="C132" s="23">
        <v>43395</v>
      </c>
      <c r="D132" s="3" t="s">
        <v>828</v>
      </c>
      <c r="E132" s="24" t="s">
        <v>827</v>
      </c>
      <c r="F132" s="24"/>
      <c r="G132" s="24">
        <v>1</v>
      </c>
      <c r="H132" s="24" t="s">
        <v>1015</v>
      </c>
      <c r="I132" s="24"/>
    </row>
    <row r="133" spans="2:9" ht="30" x14ac:dyDescent="0.25">
      <c r="B133" s="22">
        <v>748</v>
      </c>
      <c r="C133" s="23">
        <v>43395</v>
      </c>
      <c r="D133" s="3" t="s">
        <v>147</v>
      </c>
      <c r="E133" s="24">
        <v>4278</v>
      </c>
      <c r="F133" s="24"/>
      <c r="G133" s="24">
        <v>1</v>
      </c>
      <c r="H133" s="24" t="s">
        <v>763</v>
      </c>
      <c r="I133" s="24"/>
    </row>
    <row r="134" spans="2:9" ht="30" x14ac:dyDescent="0.25">
      <c r="B134" s="22">
        <v>747</v>
      </c>
      <c r="C134" s="23">
        <v>43395</v>
      </c>
      <c r="D134" s="3" t="s">
        <v>347</v>
      </c>
      <c r="E134" s="24">
        <v>332</v>
      </c>
      <c r="F134" s="24"/>
      <c r="G134" s="24">
        <v>6</v>
      </c>
      <c r="H134" s="24" t="s">
        <v>763</v>
      </c>
      <c r="I134" s="24"/>
    </row>
    <row r="135" spans="2:9" x14ac:dyDescent="0.25">
      <c r="B135" s="22">
        <v>746</v>
      </c>
      <c r="C135" s="23">
        <v>43395</v>
      </c>
      <c r="D135" s="3" t="s">
        <v>345</v>
      </c>
      <c r="E135" s="24">
        <v>334</v>
      </c>
      <c r="F135" s="24">
        <v>26</v>
      </c>
      <c r="G135" s="24"/>
      <c r="H135" s="24"/>
      <c r="I135" s="24"/>
    </row>
    <row r="136" spans="2:9" x14ac:dyDescent="0.25">
      <c r="B136" s="22">
        <v>745</v>
      </c>
      <c r="C136" s="23">
        <v>43395</v>
      </c>
      <c r="D136" s="3" t="s">
        <v>378</v>
      </c>
      <c r="E136" s="24">
        <v>151</v>
      </c>
      <c r="F136" s="24">
        <v>26</v>
      </c>
      <c r="G136" s="24"/>
      <c r="H136" s="24"/>
      <c r="I136" s="24"/>
    </row>
    <row r="137" spans="2:9" ht="30" x14ac:dyDescent="0.25">
      <c r="B137" s="22">
        <v>744</v>
      </c>
      <c r="C137" s="23">
        <v>43395</v>
      </c>
      <c r="D137" s="3" t="s">
        <v>347</v>
      </c>
      <c r="E137" s="24">
        <v>332</v>
      </c>
      <c r="F137" s="24">
        <v>52</v>
      </c>
      <c r="G137" s="24"/>
      <c r="H137" s="24"/>
      <c r="I137" s="24"/>
    </row>
    <row r="138" spans="2:9" x14ac:dyDescent="0.25">
      <c r="B138" s="22">
        <v>743</v>
      </c>
      <c r="C138" s="23">
        <v>43395</v>
      </c>
      <c r="D138" s="3" t="s">
        <v>90</v>
      </c>
      <c r="E138" s="24">
        <v>7359</v>
      </c>
      <c r="F138" s="24"/>
      <c r="G138" s="24">
        <v>3</v>
      </c>
      <c r="H138" s="24" t="s">
        <v>1015</v>
      </c>
      <c r="I138" s="24"/>
    </row>
    <row r="139" spans="2:9" x14ac:dyDescent="0.25">
      <c r="B139" s="22">
        <v>742</v>
      </c>
      <c r="C139" s="23">
        <v>43395</v>
      </c>
      <c r="D139" s="3" t="s">
        <v>769</v>
      </c>
      <c r="E139" s="24">
        <v>643</v>
      </c>
      <c r="F139" s="24"/>
      <c r="G139" s="24">
        <v>6</v>
      </c>
      <c r="H139" s="24" t="s">
        <v>773</v>
      </c>
      <c r="I139" s="24"/>
    </row>
    <row r="140" spans="2:9" x14ac:dyDescent="0.25">
      <c r="B140" s="22">
        <v>741</v>
      </c>
      <c r="C140" s="23">
        <v>43395</v>
      </c>
      <c r="D140" s="3" t="s">
        <v>65</v>
      </c>
      <c r="E140" s="24">
        <v>8464</v>
      </c>
      <c r="F140" s="24"/>
      <c r="G140" s="24">
        <v>6</v>
      </c>
      <c r="H140" s="24" t="s">
        <v>763</v>
      </c>
      <c r="I140" s="24"/>
    </row>
    <row r="141" spans="2:9" x14ac:dyDescent="0.25">
      <c r="B141" s="22">
        <v>740</v>
      </c>
      <c r="C141" s="23">
        <v>43395</v>
      </c>
      <c r="D141" s="3" t="s">
        <v>242</v>
      </c>
      <c r="E141" s="24">
        <v>1429</v>
      </c>
      <c r="F141" s="24"/>
      <c r="G141" s="24">
        <v>4</v>
      </c>
      <c r="H141" s="24" t="s">
        <v>763</v>
      </c>
      <c r="I141" s="24"/>
    </row>
    <row r="142" spans="2:9" x14ac:dyDescent="0.25">
      <c r="B142" s="22">
        <v>739</v>
      </c>
      <c r="C142" s="23">
        <v>43395</v>
      </c>
      <c r="D142" s="3" t="s">
        <v>239</v>
      </c>
      <c r="E142" s="24">
        <v>1445</v>
      </c>
      <c r="F142" s="24"/>
      <c r="G142" s="24">
        <v>100</v>
      </c>
      <c r="H142" s="24" t="s">
        <v>763</v>
      </c>
      <c r="I142" s="24"/>
    </row>
    <row r="143" spans="2:9" ht="30" x14ac:dyDescent="0.25">
      <c r="B143" s="22">
        <v>738</v>
      </c>
      <c r="C143" s="23">
        <v>43395</v>
      </c>
      <c r="D143" s="3" t="s">
        <v>300</v>
      </c>
      <c r="E143" s="24">
        <v>727</v>
      </c>
      <c r="F143" s="24"/>
      <c r="G143" s="24">
        <v>1</v>
      </c>
      <c r="H143" s="24" t="s">
        <v>763</v>
      </c>
      <c r="I143" s="24"/>
    </row>
    <row r="144" spans="2:9" x14ac:dyDescent="0.25">
      <c r="B144" s="22">
        <v>737</v>
      </c>
      <c r="C144" s="23">
        <v>43395</v>
      </c>
      <c r="D144" s="3" t="s">
        <v>88</v>
      </c>
      <c r="E144" s="24">
        <v>7366</v>
      </c>
      <c r="F144" s="24"/>
      <c r="G144" s="24">
        <v>2</v>
      </c>
      <c r="H144" s="24" t="s">
        <v>763</v>
      </c>
      <c r="I144" s="24"/>
    </row>
    <row r="145" spans="2:9" x14ac:dyDescent="0.25">
      <c r="B145" s="22">
        <v>736</v>
      </c>
      <c r="C145" s="23">
        <v>43395</v>
      </c>
      <c r="D145" s="3" t="s">
        <v>61</v>
      </c>
      <c r="E145" s="24">
        <v>8764</v>
      </c>
      <c r="F145" s="24"/>
      <c r="G145" s="24">
        <v>1</v>
      </c>
      <c r="H145" s="24" t="s">
        <v>763</v>
      </c>
      <c r="I145" s="24"/>
    </row>
    <row r="146" spans="2:9" ht="30" x14ac:dyDescent="0.25">
      <c r="B146" s="22">
        <v>735</v>
      </c>
      <c r="C146" s="23">
        <v>43395</v>
      </c>
      <c r="D146" s="3" t="s">
        <v>122</v>
      </c>
      <c r="E146" s="24">
        <v>4907</v>
      </c>
      <c r="F146" s="24"/>
      <c r="G146" s="24">
        <v>10</v>
      </c>
      <c r="H146" s="24" t="s">
        <v>763</v>
      </c>
      <c r="I146" s="24"/>
    </row>
    <row r="147" spans="2:9" x14ac:dyDescent="0.25">
      <c r="B147" s="22">
        <v>734</v>
      </c>
      <c r="C147" s="23">
        <v>43395</v>
      </c>
      <c r="D147" s="3" t="s">
        <v>370</v>
      </c>
      <c r="E147" s="24">
        <v>187</v>
      </c>
      <c r="F147" s="24"/>
      <c r="G147" s="24">
        <v>100</v>
      </c>
      <c r="H147" s="24" t="s">
        <v>763</v>
      </c>
      <c r="I147" s="24"/>
    </row>
    <row r="148" spans="2:9" x14ac:dyDescent="0.25">
      <c r="B148" s="22">
        <v>733</v>
      </c>
      <c r="C148" s="23">
        <v>43395</v>
      </c>
      <c r="D148" s="3" t="s">
        <v>269</v>
      </c>
      <c r="E148" s="24">
        <v>980</v>
      </c>
      <c r="F148" s="24"/>
      <c r="G148" s="24">
        <v>50</v>
      </c>
      <c r="H148" s="24" t="s">
        <v>763</v>
      </c>
      <c r="I148" s="24"/>
    </row>
    <row r="149" spans="2:9" x14ac:dyDescent="0.25">
      <c r="B149" s="22">
        <v>732</v>
      </c>
      <c r="C149" s="23">
        <v>43395</v>
      </c>
      <c r="D149" s="3" t="s">
        <v>348</v>
      </c>
      <c r="E149" s="24">
        <v>331</v>
      </c>
      <c r="F149" s="24"/>
      <c r="G149" s="24">
        <v>3</v>
      </c>
      <c r="H149" s="24" t="s">
        <v>763</v>
      </c>
      <c r="I149" s="24"/>
    </row>
    <row r="150" spans="2:9" x14ac:dyDescent="0.25">
      <c r="B150" s="22">
        <v>731</v>
      </c>
      <c r="C150" s="23">
        <v>43395</v>
      </c>
      <c r="D150" s="3" t="s">
        <v>378</v>
      </c>
      <c r="E150" s="24">
        <v>151</v>
      </c>
      <c r="F150" s="24"/>
      <c r="G150" s="24">
        <v>3</v>
      </c>
      <c r="H150" s="24" t="s">
        <v>763</v>
      </c>
      <c r="I150" s="24"/>
    </row>
    <row r="151" spans="2:9" x14ac:dyDescent="0.25">
      <c r="B151" s="22">
        <v>730</v>
      </c>
      <c r="C151" s="23">
        <v>43395</v>
      </c>
      <c r="D151" s="3" t="s">
        <v>363</v>
      </c>
      <c r="E151" s="24" t="s">
        <v>529</v>
      </c>
      <c r="F151" s="24"/>
      <c r="G151" s="24">
        <v>1</v>
      </c>
      <c r="H151" s="24" t="s">
        <v>1015</v>
      </c>
      <c r="I151" s="24"/>
    </row>
    <row r="152" spans="2:9" x14ac:dyDescent="0.25">
      <c r="B152" s="22">
        <v>729</v>
      </c>
      <c r="C152" s="23">
        <v>43395</v>
      </c>
      <c r="D152" s="3" t="s">
        <v>362</v>
      </c>
      <c r="E152" s="24" t="s">
        <v>528</v>
      </c>
      <c r="F152" s="24"/>
      <c r="G152" s="24">
        <v>1</v>
      </c>
      <c r="H152" s="24" t="s">
        <v>1015</v>
      </c>
      <c r="I152" s="24"/>
    </row>
    <row r="153" spans="2:9" x14ac:dyDescent="0.25">
      <c r="B153" s="22">
        <v>728</v>
      </c>
      <c r="C153" s="23">
        <v>43395</v>
      </c>
      <c r="D153" s="3" t="s">
        <v>50</v>
      </c>
      <c r="E153" s="24" t="s">
        <v>520</v>
      </c>
      <c r="F153" s="24"/>
      <c r="G153" s="24">
        <v>1</v>
      </c>
      <c r="H153" s="24" t="s">
        <v>763</v>
      </c>
      <c r="I153" s="24"/>
    </row>
    <row r="154" spans="2:9" ht="30" x14ac:dyDescent="0.25">
      <c r="B154" s="22">
        <v>727</v>
      </c>
      <c r="C154" s="23">
        <v>43395</v>
      </c>
      <c r="D154" s="3" t="s">
        <v>353</v>
      </c>
      <c r="E154" s="24">
        <v>304</v>
      </c>
      <c r="F154" s="24"/>
      <c r="G154" s="24">
        <v>1</v>
      </c>
      <c r="H154" s="24" t="s">
        <v>763</v>
      </c>
      <c r="I154" s="24"/>
    </row>
    <row r="155" spans="2:9" ht="30" x14ac:dyDescent="0.25">
      <c r="B155" s="22">
        <v>726</v>
      </c>
      <c r="C155" s="23">
        <v>43395</v>
      </c>
      <c r="D155" s="3" t="s">
        <v>375</v>
      </c>
      <c r="E155" s="24">
        <v>174</v>
      </c>
      <c r="F155" s="24"/>
      <c r="G155" s="24">
        <v>3</v>
      </c>
      <c r="H155" s="24" t="s">
        <v>773</v>
      </c>
      <c r="I155" s="24"/>
    </row>
    <row r="156" spans="2:9" ht="45" x14ac:dyDescent="0.25">
      <c r="B156" s="22">
        <v>725</v>
      </c>
      <c r="C156" s="23">
        <v>43395</v>
      </c>
      <c r="D156" s="3" t="s">
        <v>44</v>
      </c>
      <c r="E156" s="24">
        <v>8921</v>
      </c>
      <c r="F156" s="24"/>
      <c r="G156" s="24">
        <v>12</v>
      </c>
      <c r="H156" s="24" t="s">
        <v>773</v>
      </c>
      <c r="I156" s="24"/>
    </row>
    <row r="157" spans="2:9" x14ac:dyDescent="0.25">
      <c r="B157" s="22">
        <v>724</v>
      </c>
      <c r="C157" s="23">
        <v>43395</v>
      </c>
      <c r="D157" s="3" t="s">
        <v>69</v>
      </c>
      <c r="E157" s="24">
        <v>8310</v>
      </c>
      <c r="F157" s="24"/>
      <c r="G157" s="24">
        <v>2</v>
      </c>
      <c r="H157" s="24" t="s">
        <v>773</v>
      </c>
      <c r="I157" s="24"/>
    </row>
    <row r="158" spans="2:9" x14ac:dyDescent="0.25">
      <c r="B158" s="22">
        <v>723</v>
      </c>
      <c r="C158" s="23">
        <v>43395</v>
      </c>
      <c r="D158" s="3" t="s">
        <v>239</v>
      </c>
      <c r="E158" s="24">
        <v>1445</v>
      </c>
      <c r="F158" s="24"/>
      <c r="G158" s="24">
        <v>100</v>
      </c>
      <c r="H158" s="24"/>
      <c r="I158" s="24"/>
    </row>
    <row r="159" spans="2:9" ht="30" x14ac:dyDescent="0.25">
      <c r="B159" s="22">
        <v>722</v>
      </c>
      <c r="C159" s="23">
        <v>43395</v>
      </c>
      <c r="D159" s="3" t="s">
        <v>353</v>
      </c>
      <c r="E159" s="24">
        <v>304</v>
      </c>
      <c r="F159" s="24"/>
      <c r="G159" s="24">
        <v>6</v>
      </c>
      <c r="H159" s="24" t="s">
        <v>773</v>
      </c>
      <c r="I159" s="24"/>
    </row>
    <row r="160" spans="2:9" x14ac:dyDescent="0.25">
      <c r="B160" s="22">
        <v>721</v>
      </c>
      <c r="C160" s="23">
        <v>43395</v>
      </c>
      <c r="D160" s="3" t="s">
        <v>287</v>
      </c>
      <c r="E160" s="24">
        <v>842</v>
      </c>
      <c r="F160" s="24"/>
      <c r="G160" s="24">
        <v>36</v>
      </c>
      <c r="H160" s="24" t="s">
        <v>773</v>
      </c>
      <c r="I160" s="24"/>
    </row>
    <row r="161" spans="2:9" ht="30" x14ac:dyDescent="0.25">
      <c r="B161" s="22">
        <v>720</v>
      </c>
      <c r="C161" s="23">
        <v>43395</v>
      </c>
      <c r="D161" s="3" t="s">
        <v>262</v>
      </c>
      <c r="E161" s="24">
        <v>1006</v>
      </c>
      <c r="F161" s="24"/>
      <c r="G161" s="24">
        <v>1</v>
      </c>
      <c r="H161" s="24" t="s">
        <v>763</v>
      </c>
      <c r="I161" s="24"/>
    </row>
    <row r="162" spans="2:9" ht="30" x14ac:dyDescent="0.25">
      <c r="B162" s="22">
        <v>719</v>
      </c>
      <c r="C162" s="23">
        <v>43395</v>
      </c>
      <c r="D162" s="3" t="s">
        <v>233</v>
      </c>
      <c r="E162" s="24">
        <v>1469</v>
      </c>
      <c r="F162" s="24"/>
      <c r="G162" s="24">
        <v>1</v>
      </c>
      <c r="H162" s="24" t="s">
        <v>763</v>
      </c>
      <c r="I162" s="24"/>
    </row>
    <row r="163" spans="2:9" x14ac:dyDescent="0.25">
      <c r="B163" s="22">
        <v>718</v>
      </c>
      <c r="C163" s="23">
        <v>43395</v>
      </c>
      <c r="D163" s="3" t="s">
        <v>230</v>
      </c>
      <c r="E163" s="24">
        <v>1508</v>
      </c>
      <c r="F163" s="24"/>
      <c r="G163" s="24">
        <v>2</v>
      </c>
      <c r="H163" s="24" t="s">
        <v>1015</v>
      </c>
      <c r="I163" s="24"/>
    </row>
    <row r="164" spans="2:9" ht="30" x14ac:dyDescent="0.25">
      <c r="B164" s="22">
        <v>717</v>
      </c>
      <c r="C164" s="23">
        <v>43395</v>
      </c>
      <c r="D164" s="3" t="s">
        <v>694</v>
      </c>
      <c r="E164" s="24">
        <v>10343</v>
      </c>
      <c r="F164" s="24"/>
      <c r="G164" s="24">
        <v>1</v>
      </c>
      <c r="H164" s="24" t="s">
        <v>773</v>
      </c>
      <c r="I164" s="24"/>
    </row>
    <row r="165" spans="2:9" x14ac:dyDescent="0.25">
      <c r="B165" s="22">
        <v>716</v>
      </c>
      <c r="C165" s="23">
        <v>43395</v>
      </c>
      <c r="D165" s="3" t="s">
        <v>654</v>
      </c>
      <c r="E165" s="24">
        <v>256</v>
      </c>
      <c r="F165" s="24"/>
      <c r="G165" s="24">
        <v>5</v>
      </c>
      <c r="H165" s="24" t="s">
        <v>773</v>
      </c>
      <c r="I165" s="24" t="s">
        <v>1049</v>
      </c>
    </row>
    <row r="166" spans="2:9" x14ac:dyDescent="0.25">
      <c r="B166" s="22">
        <v>715</v>
      </c>
      <c r="C166" s="23">
        <v>43395</v>
      </c>
      <c r="D166" s="3" t="s">
        <v>315</v>
      </c>
      <c r="E166" s="24">
        <v>611</v>
      </c>
      <c r="F166" s="24"/>
      <c r="G166" s="24">
        <v>4</v>
      </c>
      <c r="H166" s="24" t="s">
        <v>773</v>
      </c>
      <c r="I166" s="24"/>
    </row>
    <row r="167" spans="2:9" ht="30" x14ac:dyDescent="0.25">
      <c r="B167" s="22">
        <v>714</v>
      </c>
      <c r="C167" s="23">
        <v>43395</v>
      </c>
      <c r="D167" s="3" t="s">
        <v>316</v>
      </c>
      <c r="E167" s="24">
        <v>610</v>
      </c>
      <c r="F167" s="24"/>
      <c r="G167" s="24">
        <v>1</v>
      </c>
      <c r="H167" s="24" t="s">
        <v>773</v>
      </c>
      <c r="I167" s="24"/>
    </row>
    <row r="168" spans="2:9" x14ac:dyDescent="0.25">
      <c r="B168" s="22">
        <v>713</v>
      </c>
      <c r="C168" s="23">
        <v>43395</v>
      </c>
      <c r="D168" s="3" t="s">
        <v>317</v>
      </c>
      <c r="E168" s="24">
        <v>609</v>
      </c>
      <c r="F168" s="24"/>
      <c r="G168" s="24">
        <v>4</v>
      </c>
      <c r="H168" s="24" t="s">
        <v>773</v>
      </c>
      <c r="I168" s="24"/>
    </row>
    <row r="169" spans="2:9" ht="30" x14ac:dyDescent="0.25">
      <c r="B169" s="22">
        <v>712</v>
      </c>
      <c r="C169" s="23">
        <v>43395</v>
      </c>
      <c r="D169" s="3" t="s">
        <v>318</v>
      </c>
      <c r="E169" s="24">
        <v>608</v>
      </c>
      <c r="F169" s="24"/>
      <c r="G169" s="24">
        <v>2</v>
      </c>
      <c r="H169" s="24" t="s">
        <v>773</v>
      </c>
      <c r="I169" s="24"/>
    </row>
    <row r="170" spans="2:9" x14ac:dyDescent="0.25">
      <c r="B170" s="22">
        <v>711</v>
      </c>
      <c r="C170" s="23">
        <v>43395</v>
      </c>
      <c r="D170" s="3" t="s">
        <v>768</v>
      </c>
      <c r="E170" s="24">
        <v>4519</v>
      </c>
      <c r="F170" s="24"/>
      <c r="G170" s="24">
        <v>1</v>
      </c>
      <c r="H170" s="24" t="s">
        <v>773</v>
      </c>
      <c r="I170" s="24"/>
    </row>
    <row r="171" spans="2:9" x14ac:dyDescent="0.25">
      <c r="B171" s="22">
        <v>710</v>
      </c>
      <c r="C171" s="23">
        <v>43395</v>
      </c>
      <c r="D171" s="3" t="s">
        <v>764</v>
      </c>
      <c r="E171" s="24">
        <v>4520</v>
      </c>
      <c r="F171" s="24"/>
      <c r="G171" s="24">
        <v>1</v>
      </c>
      <c r="H171" s="24" t="s">
        <v>773</v>
      </c>
      <c r="I171" s="24"/>
    </row>
    <row r="172" spans="2:9" x14ac:dyDescent="0.25">
      <c r="B172" s="22">
        <v>709</v>
      </c>
      <c r="C172" s="23">
        <v>43395</v>
      </c>
      <c r="D172" s="3" t="s">
        <v>92</v>
      </c>
      <c r="E172" s="24">
        <v>7094</v>
      </c>
      <c r="F172" s="24"/>
      <c r="G172" s="24">
        <v>2</v>
      </c>
      <c r="H172" s="24" t="s">
        <v>773</v>
      </c>
      <c r="I172" s="24"/>
    </row>
    <row r="173" spans="2:9" x14ac:dyDescent="0.25">
      <c r="B173" s="22">
        <v>708</v>
      </c>
      <c r="C173" s="23">
        <v>43395</v>
      </c>
      <c r="D173" s="3" t="s">
        <v>85</v>
      </c>
      <c r="E173" s="24">
        <v>7825</v>
      </c>
      <c r="F173" s="24"/>
      <c r="G173" s="24">
        <v>2</v>
      </c>
      <c r="H173" s="24" t="s">
        <v>773</v>
      </c>
      <c r="I173" s="24"/>
    </row>
    <row r="174" spans="2:9" ht="30" x14ac:dyDescent="0.25">
      <c r="B174" s="22">
        <v>707</v>
      </c>
      <c r="C174" s="23">
        <v>43395</v>
      </c>
      <c r="D174" s="3" t="s">
        <v>286</v>
      </c>
      <c r="E174" s="24">
        <v>874</v>
      </c>
      <c r="F174" s="24"/>
      <c r="G174" s="24">
        <v>2</v>
      </c>
      <c r="H174" s="24" t="s">
        <v>773</v>
      </c>
      <c r="I174" s="24"/>
    </row>
    <row r="175" spans="2:9" ht="30" x14ac:dyDescent="0.25">
      <c r="B175" s="22">
        <v>706</v>
      </c>
      <c r="C175" s="23">
        <v>43395</v>
      </c>
      <c r="D175" s="3" t="s">
        <v>332</v>
      </c>
      <c r="E175" s="24">
        <v>476</v>
      </c>
      <c r="F175" s="24"/>
      <c r="G175" s="24">
        <v>4</v>
      </c>
      <c r="H175" s="24" t="s">
        <v>773</v>
      </c>
      <c r="I175" s="24"/>
    </row>
    <row r="176" spans="2:9" x14ac:dyDescent="0.25">
      <c r="B176" s="22">
        <v>705</v>
      </c>
      <c r="C176" s="23">
        <v>43395</v>
      </c>
      <c r="D176" s="3" t="s">
        <v>329</v>
      </c>
      <c r="E176" s="24">
        <v>527</v>
      </c>
      <c r="F176" s="24">
        <v>4</v>
      </c>
      <c r="G176" s="24"/>
      <c r="H176" s="24"/>
      <c r="I176" s="24"/>
    </row>
    <row r="177" spans="2:9" x14ac:dyDescent="0.25">
      <c r="B177" s="22">
        <v>704</v>
      </c>
      <c r="C177" s="23">
        <v>43395</v>
      </c>
      <c r="D177" s="3" t="s">
        <v>81</v>
      </c>
      <c r="E177" s="24">
        <v>7934</v>
      </c>
      <c r="F177" s="24"/>
      <c r="G177" s="24">
        <v>1</v>
      </c>
      <c r="H177" s="24" t="s">
        <v>763</v>
      </c>
      <c r="I177" s="24"/>
    </row>
    <row r="178" spans="2:9" x14ac:dyDescent="0.25">
      <c r="B178" s="22">
        <v>703</v>
      </c>
      <c r="C178" s="23">
        <v>43394</v>
      </c>
      <c r="D178" s="3" t="s">
        <v>85</v>
      </c>
      <c r="E178" s="24">
        <v>7825</v>
      </c>
      <c r="F178" s="24"/>
      <c r="G178" s="24">
        <v>1</v>
      </c>
      <c r="H178" s="24" t="s">
        <v>763</v>
      </c>
      <c r="I178" s="24"/>
    </row>
    <row r="179" spans="2:9" x14ac:dyDescent="0.25">
      <c r="B179" s="22">
        <v>702</v>
      </c>
      <c r="C179" s="23">
        <v>43394</v>
      </c>
      <c r="D179" s="3" t="s">
        <v>243</v>
      </c>
      <c r="E179" s="24">
        <v>1428</v>
      </c>
      <c r="F179" s="24"/>
      <c r="G179" s="24">
        <v>2</v>
      </c>
      <c r="H179" s="24" t="s">
        <v>763</v>
      </c>
      <c r="I179" s="24"/>
    </row>
    <row r="180" spans="2:9" x14ac:dyDescent="0.25">
      <c r="B180" s="22">
        <v>701</v>
      </c>
      <c r="C180" s="23">
        <v>43394</v>
      </c>
      <c r="D180" s="3" t="s">
        <v>261</v>
      </c>
      <c r="E180" s="24">
        <v>1007</v>
      </c>
      <c r="F180" s="24"/>
      <c r="G180" s="24">
        <v>1</v>
      </c>
      <c r="H180" s="24" t="s">
        <v>763</v>
      </c>
      <c r="I180" s="24"/>
    </row>
    <row r="181" spans="2:9" x14ac:dyDescent="0.25">
      <c r="B181" s="22">
        <v>700</v>
      </c>
      <c r="C181" s="23">
        <v>43392</v>
      </c>
      <c r="D181" s="3" t="s">
        <v>361</v>
      </c>
      <c r="E181" s="24" t="s">
        <v>527</v>
      </c>
      <c r="F181" s="24"/>
      <c r="G181" s="24">
        <v>1</v>
      </c>
      <c r="H181" s="24" t="s">
        <v>763</v>
      </c>
      <c r="I181" s="24"/>
    </row>
    <row r="182" spans="2:9" ht="30" x14ac:dyDescent="0.25">
      <c r="B182" s="22">
        <v>699</v>
      </c>
      <c r="C182" s="23">
        <v>43392</v>
      </c>
      <c r="D182" s="3" t="s">
        <v>353</v>
      </c>
      <c r="E182" s="24">
        <v>304</v>
      </c>
      <c r="F182" s="24"/>
      <c r="G182" s="24">
        <v>1</v>
      </c>
      <c r="H182" s="24" t="s">
        <v>763</v>
      </c>
      <c r="I182" s="24"/>
    </row>
    <row r="183" spans="2:9" x14ac:dyDescent="0.25">
      <c r="B183" s="22">
        <v>698</v>
      </c>
      <c r="C183" s="23">
        <v>43392</v>
      </c>
      <c r="D183" s="3" t="s">
        <v>69</v>
      </c>
      <c r="E183" s="24">
        <v>8310</v>
      </c>
      <c r="F183" s="24"/>
      <c r="G183" s="24">
        <v>1</v>
      </c>
      <c r="H183" s="24" t="s">
        <v>1015</v>
      </c>
      <c r="I183" s="24"/>
    </row>
    <row r="184" spans="2:9" x14ac:dyDescent="0.25">
      <c r="B184" s="22">
        <v>697</v>
      </c>
      <c r="C184" s="23">
        <v>43392</v>
      </c>
      <c r="D184" s="3" t="s">
        <v>369</v>
      </c>
      <c r="E184" s="24">
        <v>188</v>
      </c>
      <c r="F184" s="24">
        <v>150</v>
      </c>
      <c r="G184" s="24"/>
      <c r="H184" s="24"/>
      <c r="I184" s="24"/>
    </row>
    <row r="185" spans="2:9" ht="30" x14ac:dyDescent="0.25">
      <c r="B185" s="22">
        <v>696</v>
      </c>
      <c r="C185" s="23">
        <v>43392</v>
      </c>
      <c r="D185" s="3" t="s">
        <v>148</v>
      </c>
      <c r="E185" s="24">
        <v>4277</v>
      </c>
      <c r="F185" s="24"/>
      <c r="G185" s="24">
        <v>1</v>
      </c>
      <c r="H185" s="24" t="s">
        <v>763</v>
      </c>
      <c r="I185" s="24"/>
    </row>
    <row r="186" spans="2:9" ht="45" x14ac:dyDescent="0.25">
      <c r="B186" s="22">
        <v>695</v>
      </c>
      <c r="C186" s="23">
        <v>43392</v>
      </c>
      <c r="D186" s="3" t="s">
        <v>299</v>
      </c>
      <c r="E186" s="24">
        <v>728</v>
      </c>
      <c r="F186" s="24"/>
      <c r="G186" s="24">
        <v>1</v>
      </c>
      <c r="H186" s="24" t="s">
        <v>763</v>
      </c>
      <c r="I186" s="24"/>
    </row>
    <row r="187" spans="2:9" x14ac:dyDescent="0.25">
      <c r="B187" s="22">
        <v>694</v>
      </c>
      <c r="C187" s="23">
        <v>43392</v>
      </c>
      <c r="D187" s="3" t="s">
        <v>321</v>
      </c>
      <c r="E187" s="24">
        <v>579</v>
      </c>
      <c r="F187" s="24"/>
      <c r="G187" s="24">
        <v>50</v>
      </c>
      <c r="H187" s="24" t="s">
        <v>763</v>
      </c>
      <c r="I187" s="24"/>
    </row>
    <row r="188" spans="2:9" x14ac:dyDescent="0.25">
      <c r="B188" s="22">
        <v>693</v>
      </c>
      <c r="C188" s="23">
        <v>43392</v>
      </c>
      <c r="D188" s="3" t="s">
        <v>320</v>
      </c>
      <c r="E188" s="24">
        <v>580</v>
      </c>
      <c r="F188" s="24"/>
      <c r="G188" s="24">
        <v>100</v>
      </c>
      <c r="H188" s="24" t="s">
        <v>763</v>
      </c>
      <c r="I188" s="24"/>
    </row>
    <row r="189" spans="2:9" x14ac:dyDescent="0.25">
      <c r="B189" s="22">
        <v>692</v>
      </c>
      <c r="C189" s="23">
        <v>43392</v>
      </c>
      <c r="D189" s="3" t="s">
        <v>81</v>
      </c>
      <c r="E189" s="24">
        <v>7934</v>
      </c>
      <c r="F189" s="24"/>
      <c r="G189" s="24">
        <v>10</v>
      </c>
      <c r="H189" s="24" t="s">
        <v>763</v>
      </c>
      <c r="I189" s="24"/>
    </row>
    <row r="190" spans="2:9" ht="30" x14ac:dyDescent="0.25">
      <c r="B190" s="22">
        <v>691</v>
      </c>
      <c r="C190" s="23">
        <v>43392</v>
      </c>
      <c r="D190" s="3" t="s">
        <v>119</v>
      </c>
      <c r="E190" s="24">
        <v>4910</v>
      </c>
      <c r="F190" s="24"/>
      <c r="G190" s="24">
        <v>12</v>
      </c>
      <c r="H190" s="24" t="s">
        <v>763</v>
      </c>
      <c r="I190" s="24"/>
    </row>
    <row r="191" spans="2:9" x14ac:dyDescent="0.25">
      <c r="B191" s="22">
        <v>690</v>
      </c>
      <c r="C191" s="23">
        <v>43392</v>
      </c>
      <c r="D191" s="3" t="s">
        <v>82</v>
      </c>
      <c r="E191" s="24">
        <v>7933</v>
      </c>
      <c r="F191" s="24"/>
      <c r="G191" s="24">
        <v>10</v>
      </c>
      <c r="H191" s="24" t="s">
        <v>763</v>
      </c>
      <c r="I191" s="24"/>
    </row>
    <row r="192" spans="2:9" x14ac:dyDescent="0.25">
      <c r="B192" s="22">
        <v>689</v>
      </c>
      <c r="C192" s="23">
        <v>43392</v>
      </c>
      <c r="D192" s="3" t="s">
        <v>83</v>
      </c>
      <c r="E192" s="24">
        <v>7932</v>
      </c>
      <c r="F192" s="24"/>
      <c r="G192" s="24">
        <v>10</v>
      </c>
      <c r="H192" s="24" t="s">
        <v>763</v>
      </c>
      <c r="I192" s="24"/>
    </row>
    <row r="193" spans="2:9" x14ac:dyDescent="0.25">
      <c r="B193" s="22">
        <v>688</v>
      </c>
      <c r="C193" s="23">
        <v>43392</v>
      </c>
      <c r="D193" s="3" t="s">
        <v>368</v>
      </c>
      <c r="E193" s="24">
        <v>189</v>
      </c>
      <c r="F193" s="24"/>
      <c r="G193" s="24">
        <v>50</v>
      </c>
      <c r="H193" s="24" t="s">
        <v>763</v>
      </c>
      <c r="I193" s="24"/>
    </row>
    <row r="194" spans="2:9" x14ac:dyDescent="0.25">
      <c r="B194" s="22">
        <v>687</v>
      </c>
      <c r="C194" s="23">
        <v>43392</v>
      </c>
      <c r="D194" s="3" t="s">
        <v>369</v>
      </c>
      <c r="E194" s="24">
        <v>188</v>
      </c>
      <c r="F194" s="24"/>
      <c r="G194" s="24">
        <v>50</v>
      </c>
      <c r="H194" s="24" t="s">
        <v>763</v>
      </c>
      <c r="I194" s="24"/>
    </row>
    <row r="195" spans="2:9" x14ac:dyDescent="0.25">
      <c r="B195" s="22">
        <v>686</v>
      </c>
      <c r="C195" s="23">
        <v>43392</v>
      </c>
      <c r="D195" s="3" t="s">
        <v>370</v>
      </c>
      <c r="E195" s="24">
        <v>187</v>
      </c>
      <c r="F195" s="24"/>
      <c r="G195" s="24">
        <v>100</v>
      </c>
      <c r="H195" s="24" t="s">
        <v>763</v>
      </c>
      <c r="I195" s="24"/>
    </row>
    <row r="196" spans="2:9" x14ac:dyDescent="0.25">
      <c r="B196" s="22">
        <v>685</v>
      </c>
      <c r="C196" s="23">
        <v>43392</v>
      </c>
      <c r="D196" s="3" t="s">
        <v>268</v>
      </c>
      <c r="E196" s="24">
        <v>981</v>
      </c>
      <c r="F196" s="24"/>
      <c r="G196" s="24">
        <v>100</v>
      </c>
      <c r="H196" s="24" t="s">
        <v>763</v>
      </c>
      <c r="I196" s="24"/>
    </row>
    <row r="197" spans="2:9" x14ac:dyDescent="0.25">
      <c r="B197" s="22">
        <v>684</v>
      </c>
      <c r="C197" s="23">
        <v>43392</v>
      </c>
      <c r="D197" s="3" t="s">
        <v>269</v>
      </c>
      <c r="E197" s="24">
        <v>980</v>
      </c>
      <c r="F197" s="24"/>
      <c r="G197" s="24">
        <v>100</v>
      </c>
      <c r="H197" s="24" t="s">
        <v>763</v>
      </c>
      <c r="I197" s="24"/>
    </row>
    <row r="198" spans="2:9" x14ac:dyDescent="0.25">
      <c r="B198" s="22">
        <v>683</v>
      </c>
      <c r="C198" s="23">
        <v>43392</v>
      </c>
      <c r="D198" s="3" t="s">
        <v>348</v>
      </c>
      <c r="E198" s="24">
        <v>331</v>
      </c>
      <c r="F198" s="24"/>
      <c r="G198" s="24">
        <v>4</v>
      </c>
      <c r="H198" s="24" t="s">
        <v>763</v>
      </c>
      <c r="I198" s="24"/>
    </row>
    <row r="199" spans="2:9" x14ac:dyDescent="0.25">
      <c r="B199" s="22">
        <v>682</v>
      </c>
      <c r="C199" s="23">
        <v>43392</v>
      </c>
      <c r="D199" s="3" t="s">
        <v>378</v>
      </c>
      <c r="E199" s="24">
        <v>151</v>
      </c>
      <c r="F199" s="24"/>
      <c r="G199" s="24">
        <v>4</v>
      </c>
      <c r="H199" s="24" t="s">
        <v>763</v>
      </c>
      <c r="I199" s="24"/>
    </row>
    <row r="200" spans="2:9" ht="30" x14ac:dyDescent="0.25">
      <c r="B200" s="22">
        <v>681</v>
      </c>
      <c r="C200" s="23">
        <v>43392</v>
      </c>
      <c r="D200" s="3" t="s">
        <v>338</v>
      </c>
      <c r="E200" s="24">
        <v>434</v>
      </c>
      <c r="F200" s="24"/>
      <c r="G200" s="24">
        <v>1</v>
      </c>
      <c r="H200" s="24" t="s">
        <v>763</v>
      </c>
      <c r="I200" s="24"/>
    </row>
    <row r="201" spans="2:9" x14ac:dyDescent="0.25">
      <c r="B201" s="22">
        <v>680</v>
      </c>
      <c r="C201" s="23">
        <v>43392</v>
      </c>
      <c r="D201" s="3" t="s">
        <v>344</v>
      </c>
      <c r="E201" s="24">
        <v>392</v>
      </c>
      <c r="F201" s="24"/>
      <c r="G201" s="24">
        <v>1</v>
      </c>
      <c r="H201" s="24" t="s">
        <v>763</v>
      </c>
      <c r="I201" s="24"/>
    </row>
    <row r="202" spans="2:9" ht="30" x14ac:dyDescent="0.25">
      <c r="B202" s="22">
        <v>679</v>
      </c>
      <c r="C202" s="23">
        <v>43392</v>
      </c>
      <c r="D202" s="3" t="s">
        <v>122</v>
      </c>
      <c r="E202" s="24">
        <v>4907</v>
      </c>
      <c r="F202" s="24"/>
      <c r="G202" s="24">
        <v>1</v>
      </c>
      <c r="H202" s="24" t="s">
        <v>763</v>
      </c>
      <c r="I202" s="24"/>
    </row>
    <row r="203" spans="2:9" x14ac:dyDescent="0.25">
      <c r="B203" s="22">
        <v>678</v>
      </c>
      <c r="C203" s="23">
        <v>43392</v>
      </c>
      <c r="D203" s="3" t="s">
        <v>325</v>
      </c>
      <c r="E203" s="24">
        <v>549</v>
      </c>
      <c r="F203" s="24">
        <v>6</v>
      </c>
      <c r="G203" s="24"/>
      <c r="H203" s="24"/>
      <c r="I203" s="24"/>
    </row>
    <row r="204" spans="2:9" x14ac:dyDescent="0.25">
      <c r="B204" s="22">
        <v>677</v>
      </c>
      <c r="C204" s="23">
        <v>43392</v>
      </c>
      <c r="D204" s="3" t="s">
        <v>153</v>
      </c>
      <c r="E204" s="24">
        <v>3638</v>
      </c>
      <c r="F204" s="24"/>
      <c r="G204" s="24">
        <v>1</v>
      </c>
      <c r="H204" s="24" t="s">
        <v>763</v>
      </c>
      <c r="I204" s="24"/>
    </row>
    <row r="205" spans="2:9" x14ac:dyDescent="0.25">
      <c r="B205" s="22">
        <v>676</v>
      </c>
      <c r="C205" s="23">
        <v>43392</v>
      </c>
      <c r="D205" s="3" t="s">
        <v>344</v>
      </c>
      <c r="E205" s="24">
        <v>392</v>
      </c>
      <c r="F205" s="24"/>
      <c r="G205" s="24">
        <v>1</v>
      </c>
      <c r="H205" s="24" t="s">
        <v>773</v>
      </c>
      <c r="I205" s="24"/>
    </row>
    <row r="206" spans="2:9" x14ac:dyDescent="0.25">
      <c r="B206" s="22">
        <v>675</v>
      </c>
      <c r="C206" s="23">
        <v>43392</v>
      </c>
      <c r="D206" s="3" t="s">
        <v>297</v>
      </c>
      <c r="E206" s="24">
        <v>741</v>
      </c>
      <c r="F206" s="24"/>
      <c r="G206" s="24">
        <v>1</v>
      </c>
      <c r="H206" s="24" t="s">
        <v>773</v>
      </c>
      <c r="I206" s="24"/>
    </row>
    <row r="207" spans="2:9" ht="30" x14ac:dyDescent="0.25">
      <c r="B207" s="22">
        <v>674</v>
      </c>
      <c r="C207" s="23">
        <v>43392</v>
      </c>
      <c r="D207" s="3" t="s">
        <v>318</v>
      </c>
      <c r="E207" s="24">
        <v>608</v>
      </c>
      <c r="F207" s="24"/>
      <c r="G207" s="24">
        <v>2</v>
      </c>
      <c r="H207" s="24" t="s">
        <v>773</v>
      </c>
      <c r="I207" s="24"/>
    </row>
    <row r="208" spans="2:9" x14ac:dyDescent="0.25">
      <c r="B208" s="22">
        <v>673</v>
      </c>
      <c r="C208" s="23">
        <v>43392</v>
      </c>
      <c r="D208" s="3" t="s">
        <v>764</v>
      </c>
      <c r="E208" s="24">
        <v>4520</v>
      </c>
      <c r="F208" s="24"/>
      <c r="G208" s="24">
        <v>1</v>
      </c>
      <c r="H208" s="24" t="s">
        <v>773</v>
      </c>
      <c r="I208" s="24"/>
    </row>
    <row r="209" spans="2:9" ht="30" x14ac:dyDescent="0.25">
      <c r="B209" s="22">
        <v>672</v>
      </c>
      <c r="C209" s="23">
        <v>43392</v>
      </c>
      <c r="D209" s="3" t="s">
        <v>67</v>
      </c>
      <c r="E209" s="24">
        <v>8385</v>
      </c>
      <c r="F209" s="24"/>
      <c r="G209" s="24">
        <v>1</v>
      </c>
      <c r="H209" s="24" t="s">
        <v>773</v>
      </c>
      <c r="I209" s="24"/>
    </row>
    <row r="210" spans="2:9" ht="45" x14ac:dyDescent="0.25">
      <c r="B210" s="22">
        <v>671</v>
      </c>
      <c r="C210" s="23">
        <v>43392</v>
      </c>
      <c r="D210" s="3" t="s">
        <v>113</v>
      </c>
      <c r="E210" s="24">
        <v>5064</v>
      </c>
      <c r="F210" s="24"/>
      <c r="G210" s="24">
        <v>2</v>
      </c>
      <c r="H210" s="24" t="s">
        <v>773</v>
      </c>
      <c r="I210" s="24"/>
    </row>
    <row r="211" spans="2:9" x14ac:dyDescent="0.25">
      <c r="B211" s="22">
        <v>670</v>
      </c>
      <c r="C211" s="23">
        <v>43392</v>
      </c>
      <c r="D211" s="3" t="s">
        <v>53</v>
      </c>
      <c r="E211" s="24">
        <v>8825</v>
      </c>
      <c r="F211" s="24"/>
      <c r="G211" s="24">
        <v>1</v>
      </c>
      <c r="H211" s="24" t="s">
        <v>773</v>
      </c>
      <c r="I211" s="24"/>
    </row>
    <row r="212" spans="2:9" x14ac:dyDescent="0.25">
      <c r="B212" s="22">
        <v>669</v>
      </c>
      <c r="C212" s="23">
        <v>43392</v>
      </c>
      <c r="D212" s="3" t="s">
        <v>54</v>
      </c>
      <c r="E212" s="24">
        <v>8824</v>
      </c>
      <c r="F212" s="24"/>
      <c r="G212" s="24">
        <v>1</v>
      </c>
      <c r="H212" s="24" t="s">
        <v>773</v>
      </c>
      <c r="I212" s="24"/>
    </row>
    <row r="213" spans="2:9" x14ac:dyDescent="0.25">
      <c r="B213" s="22">
        <v>668</v>
      </c>
      <c r="C213" s="23">
        <v>43392</v>
      </c>
      <c r="D213" s="3" t="s">
        <v>55</v>
      </c>
      <c r="E213" s="24">
        <v>8823</v>
      </c>
      <c r="F213" s="24"/>
      <c r="G213" s="24">
        <v>2</v>
      </c>
      <c r="H213" s="24" t="s">
        <v>773</v>
      </c>
      <c r="I213" s="24"/>
    </row>
    <row r="214" spans="2:9" x14ac:dyDescent="0.25">
      <c r="B214" s="22">
        <v>667</v>
      </c>
      <c r="C214" s="23">
        <v>43392</v>
      </c>
      <c r="D214" s="3" t="s">
        <v>898</v>
      </c>
      <c r="E214" s="24">
        <v>7085</v>
      </c>
      <c r="F214" s="24"/>
      <c r="G214" s="24">
        <v>2</v>
      </c>
      <c r="H214" s="24" t="s">
        <v>773</v>
      </c>
      <c r="I214" s="24"/>
    </row>
    <row r="215" spans="2:9" x14ac:dyDescent="0.25">
      <c r="B215" s="22">
        <v>666</v>
      </c>
      <c r="C215" s="23">
        <v>43392</v>
      </c>
      <c r="D215" s="3" t="s">
        <v>85</v>
      </c>
      <c r="E215" s="24">
        <v>7825</v>
      </c>
      <c r="F215" s="24"/>
      <c r="G215" s="24">
        <v>1</v>
      </c>
      <c r="H215" s="24" t="s">
        <v>773</v>
      </c>
      <c r="I215" s="24"/>
    </row>
    <row r="216" spans="2:9" x14ac:dyDescent="0.25">
      <c r="B216" s="22">
        <v>665</v>
      </c>
      <c r="C216" s="23">
        <v>43392</v>
      </c>
      <c r="D216" s="3" t="s">
        <v>330</v>
      </c>
      <c r="E216" s="24">
        <v>520</v>
      </c>
      <c r="F216" s="24"/>
      <c r="G216" s="24">
        <v>5</v>
      </c>
      <c r="H216" s="24" t="s">
        <v>773</v>
      </c>
      <c r="I216" s="24"/>
    </row>
    <row r="217" spans="2:9" x14ac:dyDescent="0.25">
      <c r="B217" s="22">
        <v>664</v>
      </c>
      <c r="C217" s="23">
        <v>43392</v>
      </c>
      <c r="D217" s="3" t="s">
        <v>141</v>
      </c>
      <c r="E217" s="24">
        <v>4524</v>
      </c>
      <c r="F217" s="24"/>
      <c r="G217" s="24">
        <v>14</v>
      </c>
      <c r="H217" s="24" t="s">
        <v>773</v>
      </c>
      <c r="I217" s="24"/>
    </row>
    <row r="218" spans="2:9" ht="30" x14ac:dyDescent="0.25">
      <c r="B218" s="22">
        <v>663</v>
      </c>
      <c r="C218" s="23">
        <v>43392</v>
      </c>
      <c r="D218" s="3" t="s">
        <v>103</v>
      </c>
      <c r="E218" s="24">
        <v>5709</v>
      </c>
      <c r="F218" s="24"/>
      <c r="G218" s="24">
        <v>300</v>
      </c>
      <c r="H218" s="24" t="s">
        <v>773</v>
      </c>
      <c r="I218" s="24"/>
    </row>
    <row r="219" spans="2:9" x14ac:dyDescent="0.25">
      <c r="B219" s="22">
        <v>662</v>
      </c>
      <c r="C219" s="23">
        <v>43392</v>
      </c>
      <c r="D219" s="3" t="s">
        <v>215</v>
      </c>
      <c r="E219" s="24">
        <v>1587</v>
      </c>
      <c r="F219" s="24"/>
      <c r="G219" s="24">
        <v>3</v>
      </c>
      <c r="H219" s="24" t="s">
        <v>773</v>
      </c>
      <c r="I219" s="24"/>
    </row>
    <row r="220" spans="2:9" x14ac:dyDescent="0.25">
      <c r="B220" s="22">
        <v>661</v>
      </c>
      <c r="C220" s="23">
        <v>43392</v>
      </c>
      <c r="D220" s="3" t="s">
        <v>88</v>
      </c>
      <c r="E220" s="24">
        <v>7366</v>
      </c>
      <c r="F220" s="24"/>
      <c r="G220" s="24">
        <v>6</v>
      </c>
      <c r="H220" s="24" t="s">
        <v>773</v>
      </c>
      <c r="I220" s="24"/>
    </row>
    <row r="221" spans="2:9" x14ac:dyDescent="0.25">
      <c r="B221" s="22">
        <v>660</v>
      </c>
      <c r="C221" s="23">
        <v>43392</v>
      </c>
      <c r="D221" s="3" t="s">
        <v>356</v>
      </c>
      <c r="E221" s="24">
        <v>276</v>
      </c>
      <c r="F221" s="24"/>
      <c r="G221" s="24">
        <v>2</v>
      </c>
      <c r="H221" s="24" t="s">
        <v>773</v>
      </c>
      <c r="I221" s="24"/>
    </row>
    <row r="222" spans="2:9" ht="30" x14ac:dyDescent="0.25">
      <c r="B222" s="22">
        <v>659</v>
      </c>
      <c r="C222" s="23">
        <v>43392</v>
      </c>
      <c r="D222" s="3" t="s">
        <v>87</v>
      </c>
      <c r="E222" s="24">
        <v>7623</v>
      </c>
      <c r="F222" s="24"/>
      <c r="G222" s="24">
        <v>6</v>
      </c>
      <c r="H222" s="24" t="s">
        <v>773</v>
      </c>
      <c r="I222" s="24"/>
    </row>
    <row r="223" spans="2:9" ht="30" x14ac:dyDescent="0.25">
      <c r="B223" s="22">
        <v>658</v>
      </c>
      <c r="C223" s="23">
        <v>43392</v>
      </c>
      <c r="D223" s="3" t="s">
        <v>331</v>
      </c>
      <c r="E223" s="24">
        <v>482</v>
      </c>
      <c r="F223" s="24"/>
      <c r="G223" s="24">
        <v>1</v>
      </c>
      <c r="H223" s="24" t="s">
        <v>763</v>
      </c>
      <c r="I223" s="24"/>
    </row>
    <row r="224" spans="2:9" ht="30" x14ac:dyDescent="0.25">
      <c r="B224" s="22">
        <v>657</v>
      </c>
      <c r="C224" s="23">
        <v>43392</v>
      </c>
      <c r="D224" s="3" t="s">
        <v>262</v>
      </c>
      <c r="E224" s="24">
        <v>1006</v>
      </c>
      <c r="F224" s="24"/>
      <c r="G224" s="24">
        <v>2</v>
      </c>
      <c r="H224" s="24" t="s">
        <v>763</v>
      </c>
      <c r="I224" s="24"/>
    </row>
    <row r="225" spans="2:9" x14ac:dyDescent="0.25">
      <c r="B225" s="22">
        <v>656</v>
      </c>
      <c r="C225" s="23">
        <v>43392</v>
      </c>
      <c r="D225" s="3" t="s">
        <v>138</v>
      </c>
      <c r="E225" s="24">
        <v>4634</v>
      </c>
      <c r="F225" s="24"/>
      <c r="G225" s="24">
        <v>1</v>
      </c>
      <c r="H225" s="24" t="s">
        <v>763</v>
      </c>
      <c r="I225" s="24"/>
    </row>
    <row r="226" spans="2:9" x14ac:dyDescent="0.25">
      <c r="B226" s="22">
        <v>655</v>
      </c>
      <c r="C226" s="23">
        <v>43391</v>
      </c>
      <c r="D226" s="3" t="s">
        <v>350</v>
      </c>
      <c r="E226" s="24">
        <v>309</v>
      </c>
      <c r="F226" s="24"/>
      <c r="G226" s="24">
        <v>1</v>
      </c>
      <c r="H226" s="24" t="s">
        <v>763</v>
      </c>
      <c r="I226" s="24"/>
    </row>
    <row r="227" spans="2:9" x14ac:dyDescent="0.25">
      <c r="B227" s="22">
        <v>654</v>
      </c>
      <c r="C227" s="23">
        <v>43391</v>
      </c>
      <c r="D227" s="3" t="s">
        <v>91</v>
      </c>
      <c r="E227" s="24">
        <v>7358</v>
      </c>
      <c r="F227" s="24"/>
      <c r="G227" s="24">
        <v>1</v>
      </c>
      <c r="H227" s="24" t="s">
        <v>763</v>
      </c>
      <c r="I227" s="24"/>
    </row>
    <row r="228" spans="2:9" x14ac:dyDescent="0.25">
      <c r="B228" s="22">
        <v>653</v>
      </c>
      <c r="C228" s="23">
        <v>43391</v>
      </c>
      <c r="D228" s="3" t="s">
        <v>359</v>
      </c>
      <c r="E228" s="24" t="s">
        <v>525</v>
      </c>
      <c r="F228" s="24">
        <v>2</v>
      </c>
      <c r="G228" s="24"/>
      <c r="H228" s="24"/>
      <c r="I228" s="24"/>
    </row>
    <row r="229" spans="2:9" x14ac:dyDescent="0.25">
      <c r="B229" s="22">
        <v>652</v>
      </c>
      <c r="C229" s="23">
        <v>43391</v>
      </c>
      <c r="D229" s="3" t="s">
        <v>51</v>
      </c>
      <c r="E229" s="24" t="s">
        <v>521</v>
      </c>
      <c r="F229" s="24">
        <v>1</v>
      </c>
      <c r="G229" s="24"/>
      <c r="H229" s="24"/>
      <c r="I229" s="24"/>
    </row>
    <row r="230" spans="2:9" x14ac:dyDescent="0.25">
      <c r="B230" s="22">
        <v>651</v>
      </c>
      <c r="C230" s="23">
        <v>43391</v>
      </c>
      <c r="D230" s="3" t="s">
        <v>390</v>
      </c>
      <c r="E230" s="24" t="s">
        <v>540</v>
      </c>
      <c r="F230" s="24">
        <v>2</v>
      </c>
      <c r="G230" s="24"/>
      <c r="H230" s="24"/>
      <c r="I230" s="24"/>
    </row>
    <row r="231" spans="2:9" x14ac:dyDescent="0.25">
      <c r="B231" s="22">
        <v>650</v>
      </c>
      <c r="C231" s="23">
        <v>43391</v>
      </c>
      <c r="D231" s="3" t="s">
        <v>398</v>
      </c>
      <c r="E231" s="24" t="s">
        <v>548</v>
      </c>
      <c r="F231" s="24">
        <v>1</v>
      </c>
      <c r="G231" s="24"/>
      <c r="H231" s="24"/>
      <c r="I231" s="24"/>
    </row>
    <row r="232" spans="2:9" ht="30" x14ac:dyDescent="0.25">
      <c r="B232" s="22">
        <v>649</v>
      </c>
      <c r="C232" s="23">
        <v>43391</v>
      </c>
      <c r="D232" s="3" t="s">
        <v>119</v>
      </c>
      <c r="E232" s="24">
        <v>4910</v>
      </c>
      <c r="F232" s="24"/>
      <c r="G232" s="24">
        <v>1</v>
      </c>
      <c r="H232" s="24" t="s">
        <v>763</v>
      </c>
      <c r="I232" s="24"/>
    </row>
    <row r="233" spans="2:9" x14ac:dyDescent="0.25">
      <c r="B233" s="22">
        <v>648</v>
      </c>
      <c r="C233" s="23">
        <v>43391</v>
      </c>
      <c r="D233" s="3" t="s">
        <v>268</v>
      </c>
      <c r="E233" s="24">
        <v>981</v>
      </c>
      <c r="F233" s="24"/>
      <c r="G233" s="24">
        <v>70</v>
      </c>
      <c r="H233" s="24" t="s">
        <v>763</v>
      </c>
      <c r="I233" s="24"/>
    </row>
    <row r="234" spans="2:9" x14ac:dyDescent="0.25">
      <c r="B234" s="22">
        <v>647</v>
      </c>
      <c r="C234" s="23">
        <v>43391</v>
      </c>
      <c r="D234" s="3" t="s">
        <v>812</v>
      </c>
      <c r="E234" s="24">
        <v>4893</v>
      </c>
      <c r="F234" s="24"/>
      <c r="G234" s="24">
        <v>1</v>
      </c>
      <c r="H234" s="24" t="s">
        <v>763</v>
      </c>
      <c r="I234" s="24"/>
    </row>
    <row r="235" spans="2:9" x14ac:dyDescent="0.25">
      <c r="B235" s="22">
        <v>646</v>
      </c>
      <c r="C235" s="23">
        <v>43391</v>
      </c>
      <c r="D235" s="3" t="s">
        <v>268</v>
      </c>
      <c r="E235" s="24">
        <v>981</v>
      </c>
      <c r="F235" s="24">
        <v>570</v>
      </c>
      <c r="G235" s="24"/>
      <c r="H235" s="24"/>
      <c r="I235" s="24"/>
    </row>
    <row r="236" spans="2:9" x14ac:dyDescent="0.25">
      <c r="B236" s="22">
        <v>645</v>
      </c>
      <c r="C236" s="23">
        <v>43391</v>
      </c>
      <c r="D236" s="3" t="s">
        <v>266</v>
      </c>
      <c r="E236" s="24">
        <v>983</v>
      </c>
      <c r="F236" s="24">
        <v>400</v>
      </c>
      <c r="G236" s="24"/>
      <c r="H236" s="24"/>
      <c r="I236" s="24"/>
    </row>
    <row r="237" spans="2:9" ht="30" x14ac:dyDescent="0.25">
      <c r="B237" s="22">
        <v>644</v>
      </c>
      <c r="C237" s="23">
        <v>43391</v>
      </c>
      <c r="D237" s="3" t="s">
        <v>352</v>
      </c>
      <c r="E237" s="24">
        <v>305</v>
      </c>
      <c r="F237" s="24"/>
      <c r="G237" s="24">
        <v>100</v>
      </c>
      <c r="H237" s="24" t="s">
        <v>1015</v>
      </c>
      <c r="I237" s="24"/>
    </row>
    <row r="238" spans="2:9" ht="30" x14ac:dyDescent="0.25">
      <c r="B238" s="22">
        <v>643</v>
      </c>
      <c r="C238" s="23">
        <v>43391</v>
      </c>
      <c r="D238" s="3" t="s">
        <v>122</v>
      </c>
      <c r="E238" s="24">
        <v>4907</v>
      </c>
      <c r="F238" s="24"/>
      <c r="G238" s="24">
        <v>24</v>
      </c>
      <c r="H238" s="24" t="s">
        <v>1015</v>
      </c>
      <c r="I238" s="24"/>
    </row>
    <row r="239" spans="2:9" x14ac:dyDescent="0.25">
      <c r="B239" s="22">
        <v>642</v>
      </c>
      <c r="C239" s="23">
        <v>43391</v>
      </c>
      <c r="D239" s="3" t="s">
        <v>85</v>
      </c>
      <c r="E239" s="24">
        <v>7825</v>
      </c>
      <c r="F239" s="24"/>
      <c r="G239" s="24">
        <v>4</v>
      </c>
      <c r="H239" s="24" t="s">
        <v>1015</v>
      </c>
      <c r="I239" s="24"/>
    </row>
    <row r="240" spans="2:9" x14ac:dyDescent="0.25">
      <c r="B240" s="22">
        <v>641</v>
      </c>
      <c r="C240" s="23">
        <v>43391</v>
      </c>
      <c r="D240" s="3" t="s">
        <v>137</v>
      </c>
      <c r="E240" s="24">
        <v>4738</v>
      </c>
      <c r="F240" s="24"/>
      <c r="G240" s="24">
        <v>4</v>
      </c>
      <c r="H240" s="24" t="s">
        <v>1015</v>
      </c>
      <c r="I240" s="24"/>
    </row>
    <row r="241" spans="2:9" ht="30" x14ac:dyDescent="0.25">
      <c r="B241" s="22">
        <v>640</v>
      </c>
      <c r="C241" s="23">
        <v>43391</v>
      </c>
      <c r="D241" s="3" t="s">
        <v>120</v>
      </c>
      <c r="E241" s="24">
        <v>4909</v>
      </c>
      <c r="F241" s="24"/>
      <c r="G241" s="24">
        <v>48</v>
      </c>
      <c r="H241" s="24" t="s">
        <v>1015</v>
      </c>
      <c r="I241" s="24"/>
    </row>
    <row r="242" spans="2:9" x14ac:dyDescent="0.25">
      <c r="B242" s="22">
        <v>639</v>
      </c>
      <c r="C242" s="23">
        <v>43391</v>
      </c>
      <c r="D242" s="3" t="s">
        <v>702</v>
      </c>
      <c r="E242" s="24">
        <v>4787</v>
      </c>
      <c r="F242" s="24">
        <v>2</v>
      </c>
      <c r="G242" s="24"/>
      <c r="H242" s="24"/>
      <c r="I242" s="24"/>
    </row>
    <row r="243" spans="2:9" ht="30" x14ac:dyDescent="0.25">
      <c r="B243" s="22">
        <v>638</v>
      </c>
      <c r="C243" s="23">
        <v>43391</v>
      </c>
      <c r="D243" s="3" t="s">
        <v>163</v>
      </c>
      <c r="E243" s="24">
        <v>3002</v>
      </c>
      <c r="F243" s="24">
        <v>3</v>
      </c>
      <c r="G243" s="24"/>
      <c r="H243" s="24"/>
      <c r="I243" s="24"/>
    </row>
    <row r="244" spans="2:9" ht="30" x14ac:dyDescent="0.25">
      <c r="B244" s="22">
        <v>637</v>
      </c>
      <c r="C244" s="23">
        <v>43391</v>
      </c>
      <c r="D244" s="3" t="s">
        <v>164</v>
      </c>
      <c r="E244" s="24">
        <v>3001</v>
      </c>
      <c r="F244" s="24">
        <v>3</v>
      </c>
      <c r="G244" s="24"/>
      <c r="H244" s="24"/>
      <c r="I244" s="24"/>
    </row>
    <row r="245" spans="2:9" ht="30" x14ac:dyDescent="0.25">
      <c r="B245" s="22">
        <v>636</v>
      </c>
      <c r="C245" s="23">
        <v>43391</v>
      </c>
      <c r="D245" s="3" t="s">
        <v>156</v>
      </c>
      <c r="E245" s="24">
        <v>3629</v>
      </c>
      <c r="F245" s="24"/>
      <c r="G245" s="24">
        <v>1</v>
      </c>
      <c r="H245" s="24" t="s">
        <v>763</v>
      </c>
      <c r="I245" s="24"/>
    </row>
    <row r="246" spans="2:9" ht="30" x14ac:dyDescent="0.25">
      <c r="B246" s="22">
        <v>635</v>
      </c>
      <c r="C246" s="23">
        <v>43391</v>
      </c>
      <c r="D246" s="3" t="s">
        <v>155</v>
      </c>
      <c r="E246" s="24">
        <v>3631</v>
      </c>
      <c r="F246" s="24"/>
      <c r="G246" s="24">
        <v>1</v>
      </c>
      <c r="H246" s="24" t="s">
        <v>763</v>
      </c>
      <c r="I246" s="24"/>
    </row>
    <row r="247" spans="2:9" ht="30" x14ac:dyDescent="0.25">
      <c r="B247" s="22">
        <v>634</v>
      </c>
      <c r="C247" s="23">
        <v>43391</v>
      </c>
      <c r="D247" s="3" t="s">
        <v>41</v>
      </c>
      <c r="E247" s="24">
        <v>8957</v>
      </c>
      <c r="F247" s="24"/>
      <c r="G247" s="24">
        <v>1</v>
      </c>
      <c r="H247" s="24" t="s">
        <v>763</v>
      </c>
      <c r="I247" s="24"/>
    </row>
    <row r="248" spans="2:9" x14ac:dyDescent="0.25">
      <c r="B248" s="22">
        <v>633</v>
      </c>
      <c r="C248" s="23">
        <v>43391</v>
      </c>
      <c r="D248" s="3" t="s">
        <v>91</v>
      </c>
      <c r="E248" s="24">
        <v>7358</v>
      </c>
      <c r="F248" s="24"/>
      <c r="G248" s="24">
        <v>1</v>
      </c>
      <c r="H248" s="24" t="s">
        <v>763</v>
      </c>
      <c r="I248" s="24"/>
    </row>
    <row r="249" spans="2:9" x14ac:dyDescent="0.25">
      <c r="B249" s="22">
        <v>632</v>
      </c>
      <c r="C249" s="23">
        <v>43391</v>
      </c>
      <c r="D249" s="3" t="s">
        <v>819</v>
      </c>
      <c r="E249" s="24">
        <v>9695</v>
      </c>
      <c r="F249" s="24">
        <v>4</v>
      </c>
      <c r="G249" s="24"/>
      <c r="H249" s="24"/>
      <c r="I249" s="24"/>
    </row>
    <row r="250" spans="2:9" ht="30" x14ac:dyDescent="0.25">
      <c r="B250" s="22">
        <v>631</v>
      </c>
      <c r="C250" s="23">
        <v>43391</v>
      </c>
      <c r="D250" s="3" t="s">
        <v>374</v>
      </c>
      <c r="E250" s="24">
        <v>175</v>
      </c>
      <c r="F250" s="24"/>
      <c r="G250" s="24">
        <v>1</v>
      </c>
      <c r="H250" s="24" t="s">
        <v>763</v>
      </c>
      <c r="I250" s="24"/>
    </row>
    <row r="251" spans="2:9" x14ac:dyDescent="0.25">
      <c r="B251" s="22">
        <v>630</v>
      </c>
      <c r="C251" s="23">
        <v>43391</v>
      </c>
      <c r="D251" s="3" t="s">
        <v>89</v>
      </c>
      <c r="E251" s="24">
        <v>7360</v>
      </c>
      <c r="F251" s="24"/>
      <c r="G251" s="24">
        <v>4</v>
      </c>
      <c r="H251" s="24" t="s">
        <v>763</v>
      </c>
      <c r="I251" s="24"/>
    </row>
    <row r="252" spans="2:9" x14ac:dyDescent="0.25">
      <c r="B252" s="22">
        <v>629</v>
      </c>
      <c r="C252" s="23">
        <v>43391</v>
      </c>
      <c r="D252" s="3" t="s">
        <v>168</v>
      </c>
      <c r="E252" s="24">
        <v>2234</v>
      </c>
      <c r="F252" s="24"/>
      <c r="G252" s="24">
        <v>1</v>
      </c>
      <c r="H252" s="24" t="s">
        <v>763</v>
      </c>
      <c r="I252" s="24"/>
    </row>
    <row r="253" spans="2:9" x14ac:dyDescent="0.25">
      <c r="B253" s="22">
        <v>628</v>
      </c>
      <c r="C253" s="23">
        <v>43391</v>
      </c>
      <c r="D253" s="3" t="s">
        <v>728</v>
      </c>
      <c r="E253" s="24">
        <v>374</v>
      </c>
      <c r="F253" s="24"/>
      <c r="G253" s="24">
        <v>300</v>
      </c>
      <c r="H253" s="24" t="s">
        <v>763</v>
      </c>
      <c r="I253" s="24"/>
    </row>
    <row r="254" spans="2:9" ht="30" x14ac:dyDescent="0.25">
      <c r="B254" s="22">
        <v>627</v>
      </c>
      <c r="C254" s="23">
        <v>43391</v>
      </c>
      <c r="D254" s="3" t="s">
        <v>722</v>
      </c>
      <c r="E254" s="24">
        <v>236</v>
      </c>
      <c r="F254" s="24"/>
      <c r="G254" s="24">
        <v>400</v>
      </c>
      <c r="H254" s="24" t="s">
        <v>763</v>
      </c>
      <c r="I254" s="24"/>
    </row>
    <row r="255" spans="2:9" ht="30" x14ac:dyDescent="0.25">
      <c r="B255" s="22">
        <v>626</v>
      </c>
      <c r="C255" s="23">
        <v>43391</v>
      </c>
      <c r="D255" s="3" t="s">
        <v>722</v>
      </c>
      <c r="E255" s="24">
        <v>236</v>
      </c>
      <c r="F255" s="24">
        <v>800</v>
      </c>
      <c r="G255" s="24"/>
      <c r="H255" s="24"/>
      <c r="I255" s="24"/>
    </row>
    <row r="256" spans="2:9" x14ac:dyDescent="0.25">
      <c r="B256" s="22">
        <v>625</v>
      </c>
      <c r="C256" s="23">
        <v>43391</v>
      </c>
      <c r="D256" s="3" t="s">
        <v>887</v>
      </c>
      <c r="E256" s="24">
        <v>1442</v>
      </c>
      <c r="F256" s="24">
        <v>115</v>
      </c>
      <c r="G256" s="24"/>
      <c r="H256" s="24"/>
      <c r="I256" s="24"/>
    </row>
    <row r="257" spans="2:9" x14ac:dyDescent="0.25">
      <c r="B257" s="22">
        <v>624</v>
      </c>
      <c r="C257" s="23">
        <v>43391</v>
      </c>
      <c r="D257" s="3" t="s">
        <v>665</v>
      </c>
      <c r="E257" s="24">
        <v>365</v>
      </c>
      <c r="F257" s="24"/>
      <c r="G257" s="24">
        <v>60</v>
      </c>
      <c r="H257" s="24" t="s">
        <v>763</v>
      </c>
      <c r="I257" s="24"/>
    </row>
    <row r="258" spans="2:9" x14ac:dyDescent="0.25">
      <c r="B258" s="22">
        <v>623</v>
      </c>
      <c r="C258" s="23">
        <v>43391</v>
      </c>
      <c r="D258" s="3" t="s">
        <v>56</v>
      </c>
      <c r="E258" s="24">
        <v>8822</v>
      </c>
      <c r="F258" s="24"/>
      <c r="G258" s="24">
        <v>10</v>
      </c>
      <c r="H258" s="24" t="s">
        <v>1015</v>
      </c>
      <c r="I258" s="24"/>
    </row>
    <row r="259" spans="2:9" ht="30" x14ac:dyDescent="0.25">
      <c r="B259" s="22">
        <v>622</v>
      </c>
      <c r="C259" s="23">
        <v>43390</v>
      </c>
      <c r="D259" s="3" t="s">
        <v>45</v>
      </c>
      <c r="E259" s="24">
        <v>8914</v>
      </c>
      <c r="F259" s="24"/>
      <c r="G259" s="24">
        <v>1</v>
      </c>
      <c r="H259" s="24" t="s">
        <v>763</v>
      </c>
      <c r="I259" s="24"/>
    </row>
    <row r="260" spans="2:9" x14ac:dyDescent="0.25">
      <c r="B260" s="22">
        <v>621</v>
      </c>
      <c r="C260" s="23">
        <v>43390</v>
      </c>
      <c r="D260" s="3" t="s">
        <v>242</v>
      </c>
      <c r="E260" s="24">
        <v>1429</v>
      </c>
      <c r="F260" s="24"/>
      <c r="G260" s="24">
        <v>20</v>
      </c>
      <c r="H260" s="24" t="s">
        <v>773</v>
      </c>
      <c r="I260" s="24"/>
    </row>
    <row r="261" spans="2:9" x14ac:dyDescent="0.25">
      <c r="B261" s="22">
        <v>620</v>
      </c>
      <c r="C261" s="23">
        <v>43390</v>
      </c>
      <c r="D261" s="3" t="s">
        <v>798</v>
      </c>
      <c r="E261" s="24">
        <v>3151</v>
      </c>
      <c r="F261" s="24"/>
      <c r="G261" s="24">
        <v>4</v>
      </c>
      <c r="H261" s="24" t="s">
        <v>773</v>
      </c>
      <c r="I261" s="24"/>
    </row>
    <row r="262" spans="2:9" x14ac:dyDescent="0.25">
      <c r="B262" s="22">
        <v>619</v>
      </c>
      <c r="C262" s="23">
        <v>43390</v>
      </c>
      <c r="D262" s="3" t="s">
        <v>797</v>
      </c>
      <c r="E262" s="24">
        <v>3152</v>
      </c>
      <c r="F262" s="24"/>
      <c r="G262" s="24">
        <v>4</v>
      </c>
      <c r="H262" s="24" t="s">
        <v>773</v>
      </c>
      <c r="I262" s="24"/>
    </row>
    <row r="263" spans="2:9" x14ac:dyDescent="0.25">
      <c r="B263" s="22">
        <v>618</v>
      </c>
      <c r="C263" s="23">
        <v>43390</v>
      </c>
      <c r="D263" s="3" t="s">
        <v>1019</v>
      </c>
      <c r="E263" s="24">
        <v>3153</v>
      </c>
      <c r="F263" s="24"/>
      <c r="G263" s="24">
        <v>1</v>
      </c>
      <c r="H263" s="24" t="s">
        <v>773</v>
      </c>
      <c r="I263" s="24"/>
    </row>
    <row r="264" spans="2:9" x14ac:dyDescent="0.25">
      <c r="B264" s="22">
        <v>617</v>
      </c>
      <c r="C264" s="23">
        <v>43390</v>
      </c>
      <c r="D264" s="3" t="s">
        <v>1019</v>
      </c>
      <c r="E264" s="24">
        <v>3153</v>
      </c>
      <c r="F264" s="24"/>
      <c r="G264" s="24">
        <v>3</v>
      </c>
      <c r="H264" s="24" t="s">
        <v>773</v>
      </c>
      <c r="I264" s="24"/>
    </row>
    <row r="265" spans="2:9" ht="30" x14ac:dyDescent="0.25">
      <c r="B265" s="22">
        <v>616</v>
      </c>
      <c r="C265" s="23">
        <v>43390</v>
      </c>
      <c r="D265" s="3" t="s">
        <v>41</v>
      </c>
      <c r="E265" s="24">
        <v>8957</v>
      </c>
      <c r="F265" s="24">
        <v>2</v>
      </c>
      <c r="G265" s="24"/>
      <c r="H265" s="24"/>
      <c r="I265" s="24"/>
    </row>
    <row r="266" spans="2:9" x14ac:dyDescent="0.25">
      <c r="B266" s="22">
        <v>615</v>
      </c>
      <c r="C266" s="23">
        <v>43390</v>
      </c>
      <c r="D266" s="3" t="s">
        <v>153</v>
      </c>
      <c r="E266" s="24">
        <v>3638</v>
      </c>
      <c r="F266" s="24">
        <v>16</v>
      </c>
      <c r="G266" s="24"/>
      <c r="H266" s="24"/>
      <c r="I266" s="24"/>
    </row>
    <row r="267" spans="2:9" x14ac:dyDescent="0.25">
      <c r="B267" s="22">
        <v>614</v>
      </c>
      <c r="C267" s="23">
        <v>43390</v>
      </c>
      <c r="D267" s="3" t="s">
        <v>53</v>
      </c>
      <c r="E267" s="24">
        <v>8825</v>
      </c>
      <c r="F267" s="24">
        <v>9</v>
      </c>
      <c r="G267" s="24"/>
      <c r="H267" s="24"/>
      <c r="I267" s="24"/>
    </row>
    <row r="268" spans="2:9" x14ac:dyDescent="0.25">
      <c r="B268" s="22">
        <v>613</v>
      </c>
      <c r="C268" s="23">
        <v>43390</v>
      </c>
      <c r="D268" s="3" t="s">
        <v>93</v>
      </c>
      <c r="E268" s="24">
        <v>7093</v>
      </c>
      <c r="F268" s="24"/>
      <c r="G268" s="24">
        <v>9</v>
      </c>
      <c r="H268" s="24"/>
      <c r="I268" s="24"/>
    </row>
    <row r="269" spans="2:9" ht="30" x14ac:dyDescent="0.25">
      <c r="B269" s="22">
        <v>612</v>
      </c>
      <c r="C269" s="23">
        <v>43390</v>
      </c>
      <c r="D269" s="3" t="s">
        <v>694</v>
      </c>
      <c r="E269" s="24">
        <v>10343</v>
      </c>
      <c r="F269" s="24"/>
      <c r="G269" s="24">
        <v>2</v>
      </c>
      <c r="H269" s="24" t="s">
        <v>773</v>
      </c>
      <c r="I269" s="24"/>
    </row>
    <row r="270" spans="2:9" x14ac:dyDescent="0.25">
      <c r="B270" s="22">
        <v>611</v>
      </c>
      <c r="C270" s="23">
        <v>43390</v>
      </c>
      <c r="D270" s="3" t="s">
        <v>244</v>
      </c>
      <c r="E270" s="24">
        <v>1426</v>
      </c>
      <c r="F270" s="24"/>
      <c r="G270" s="24">
        <v>1</v>
      </c>
      <c r="H270" s="24" t="s">
        <v>773</v>
      </c>
      <c r="I270" s="24"/>
    </row>
    <row r="271" spans="2:9" ht="45" x14ac:dyDescent="0.25">
      <c r="B271" s="22">
        <v>610</v>
      </c>
      <c r="C271" s="23">
        <v>43390</v>
      </c>
      <c r="D271" s="3" t="s">
        <v>113</v>
      </c>
      <c r="E271" s="24">
        <v>5064</v>
      </c>
      <c r="F271" s="24">
        <v>30</v>
      </c>
      <c r="G271" s="24"/>
      <c r="H271" s="24"/>
      <c r="I271" s="24"/>
    </row>
    <row r="272" spans="2:9" x14ac:dyDescent="0.25">
      <c r="B272" s="22">
        <v>609</v>
      </c>
      <c r="C272" s="23">
        <v>43390</v>
      </c>
      <c r="D272" s="3" t="s">
        <v>129</v>
      </c>
      <c r="E272" s="24">
        <v>4864</v>
      </c>
      <c r="F272" s="24"/>
      <c r="G272" s="24">
        <v>2</v>
      </c>
      <c r="H272" s="24" t="s">
        <v>763</v>
      </c>
      <c r="I272" s="24"/>
    </row>
    <row r="273" spans="2:9" x14ac:dyDescent="0.25">
      <c r="B273" s="22">
        <v>608</v>
      </c>
      <c r="C273" s="23">
        <v>43390</v>
      </c>
      <c r="D273" s="3" t="s">
        <v>88</v>
      </c>
      <c r="E273" s="24">
        <v>7366</v>
      </c>
      <c r="F273" s="24"/>
      <c r="G273" s="24">
        <v>1</v>
      </c>
      <c r="H273" s="24" t="s">
        <v>763</v>
      </c>
      <c r="I273" s="24"/>
    </row>
    <row r="274" spans="2:9" x14ac:dyDescent="0.25">
      <c r="B274" s="22">
        <v>607</v>
      </c>
      <c r="C274" s="23">
        <v>43390</v>
      </c>
      <c r="D274" s="3" t="s">
        <v>297</v>
      </c>
      <c r="E274" s="24">
        <v>741</v>
      </c>
      <c r="F274" s="24">
        <v>4</v>
      </c>
      <c r="G274" s="24"/>
      <c r="H274" s="24"/>
      <c r="I274" s="24"/>
    </row>
    <row r="275" spans="2:9" x14ac:dyDescent="0.25">
      <c r="B275" s="22">
        <v>606</v>
      </c>
      <c r="C275" s="23">
        <v>43390</v>
      </c>
      <c r="D275" s="3" t="s">
        <v>363</v>
      </c>
      <c r="E275" s="24" t="s">
        <v>529</v>
      </c>
      <c r="F275" s="24">
        <v>1</v>
      </c>
      <c r="G275" s="24"/>
      <c r="H275" s="24"/>
      <c r="I275" s="24"/>
    </row>
    <row r="276" spans="2:9" x14ac:dyDescent="0.25">
      <c r="B276" s="22">
        <v>605</v>
      </c>
      <c r="C276" s="23">
        <v>43390</v>
      </c>
      <c r="D276" s="3" t="s">
        <v>83</v>
      </c>
      <c r="E276" s="24">
        <v>7932</v>
      </c>
      <c r="F276" s="24">
        <v>50</v>
      </c>
      <c r="G276" s="24"/>
      <c r="H276" s="24"/>
      <c r="I276" s="24"/>
    </row>
    <row r="277" spans="2:9" x14ac:dyDescent="0.25">
      <c r="B277" s="22">
        <v>604</v>
      </c>
      <c r="C277" s="23">
        <v>43390</v>
      </c>
      <c r="D277" s="3" t="s">
        <v>81</v>
      </c>
      <c r="E277" s="24">
        <v>7934</v>
      </c>
      <c r="F277" s="24">
        <v>50</v>
      </c>
      <c r="G277" s="24"/>
      <c r="H277" s="24"/>
      <c r="I277" s="24"/>
    </row>
    <row r="278" spans="2:9" ht="30" x14ac:dyDescent="0.25">
      <c r="B278" s="22">
        <v>603</v>
      </c>
      <c r="C278" s="23">
        <v>43390</v>
      </c>
      <c r="D278" s="3" t="s">
        <v>371</v>
      </c>
      <c r="E278" s="24">
        <v>180</v>
      </c>
      <c r="F278" s="24">
        <v>35</v>
      </c>
      <c r="G278" s="24"/>
      <c r="H278" s="24"/>
      <c r="I278" s="24"/>
    </row>
    <row r="279" spans="2:9" x14ac:dyDescent="0.25">
      <c r="B279" s="22">
        <v>602</v>
      </c>
      <c r="C279" s="23">
        <v>43390</v>
      </c>
      <c r="D279" s="3" t="s">
        <v>53</v>
      </c>
      <c r="E279" s="24">
        <v>8825</v>
      </c>
      <c r="F279" s="24">
        <v>20</v>
      </c>
      <c r="G279" s="24"/>
      <c r="H279" s="24"/>
      <c r="I279" s="24"/>
    </row>
    <row r="280" spans="2:9" x14ac:dyDescent="0.25">
      <c r="B280" s="22">
        <v>601</v>
      </c>
      <c r="C280" s="23">
        <v>43390</v>
      </c>
      <c r="D280" s="3" t="s">
        <v>360</v>
      </c>
      <c r="E280" s="24" t="s">
        <v>526</v>
      </c>
      <c r="F280" s="24">
        <v>4</v>
      </c>
      <c r="G280" s="24"/>
      <c r="H280" s="24"/>
      <c r="I280" s="24"/>
    </row>
    <row r="281" spans="2:9" x14ac:dyDescent="0.25">
      <c r="B281" s="22">
        <v>600</v>
      </c>
      <c r="C281" s="23">
        <v>43390</v>
      </c>
      <c r="D281" s="3" t="s">
        <v>387</v>
      </c>
      <c r="E281" s="24" t="s">
        <v>538</v>
      </c>
      <c r="F281" s="24">
        <v>1</v>
      </c>
      <c r="G281" s="24"/>
      <c r="H281" s="24"/>
      <c r="I281" s="24"/>
    </row>
    <row r="282" spans="2:9" x14ac:dyDescent="0.25">
      <c r="B282" s="22">
        <v>599</v>
      </c>
      <c r="C282" s="23">
        <v>43390</v>
      </c>
      <c r="D282" s="3" t="s">
        <v>828</v>
      </c>
      <c r="E282" s="24" t="s">
        <v>827</v>
      </c>
      <c r="F282" s="24">
        <v>1</v>
      </c>
      <c r="G282" s="24"/>
      <c r="H282" s="24"/>
      <c r="I282" s="24"/>
    </row>
    <row r="283" spans="2:9" x14ac:dyDescent="0.25">
      <c r="B283" s="22">
        <v>598</v>
      </c>
      <c r="C283" s="23">
        <v>43390</v>
      </c>
      <c r="D283" s="3" t="s">
        <v>396</v>
      </c>
      <c r="E283" s="24" t="s">
        <v>546</v>
      </c>
      <c r="F283" s="24">
        <v>1</v>
      </c>
      <c r="G283" s="24"/>
      <c r="H283" s="24"/>
      <c r="I283" s="24"/>
    </row>
    <row r="284" spans="2:9" x14ac:dyDescent="0.25">
      <c r="B284" s="22">
        <v>597</v>
      </c>
      <c r="C284" s="23">
        <v>43390</v>
      </c>
      <c r="D284" s="3" t="s">
        <v>142</v>
      </c>
      <c r="E284" s="24">
        <v>4523</v>
      </c>
      <c r="F284" s="24"/>
      <c r="G284" s="24">
        <v>10</v>
      </c>
      <c r="H284" s="24" t="s">
        <v>773</v>
      </c>
      <c r="I284" s="24"/>
    </row>
    <row r="285" spans="2:9" ht="30" x14ac:dyDescent="0.25">
      <c r="B285" s="22">
        <v>596</v>
      </c>
      <c r="C285" s="23">
        <v>43390</v>
      </c>
      <c r="D285" s="3" t="s">
        <v>87</v>
      </c>
      <c r="E285" s="24">
        <v>7623</v>
      </c>
      <c r="F285" s="24"/>
      <c r="G285" s="24">
        <v>1</v>
      </c>
      <c r="H285" s="24" t="s">
        <v>763</v>
      </c>
      <c r="I285" s="24"/>
    </row>
    <row r="286" spans="2:9" x14ac:dyDescent="0.25">
      <c r="B286" s="22">
        <v>595</v>
      </c>
      <c r="C286" s="23">
        <v>43390</v>
      </c>
      <c r="D286" s="3" t="s">
        <v>326</v>
      </c>
      <c r="E286" s="24">
        <v>537</v>
      </c>
      <c r="F286" s="24"/>
      <c r="G286" s="24">
        <v>2</v>
      </c>
      <c r="H286" s="24" t="s">
        <v>773</v>
      </c>
      <c r="I286" s="24"/>
    </row>
    <row r="287" spans="2:9" ht="30" x14ac:dyDescent="0.25">
      <c r="B287" s="22">
        <v>594</v>
      </c>
      <c r="C287" s="23">
        <v>43390</v>
      </c>
      <c r="D287" s="3" t="s">
        <v>316</v>
      </c>
      <c r="E287" s="24">
        <v>610</v>
      </c>
      <c r="F287" s="24"/>
      <c r="G287" s="24">
        <v>3</v>
      </c>
      <c r="H287" s="24" t="s">
        <v>773</v>
      </c>
      <c r="I287" s="24"/>
    </row>
    <row r="288" spans="2:9" x14ac:dyDescent="0.25">
      <c r="B288" s="22">
        <v>593</v>
      </c>
      <c r="C288" s="23">
        <v>43390</v>
      </c>
      <c r="D288" s="3" t="s">
        <v>769</v>
      </c>
      <c r="E288" s="24">
        <v>643</v>
      </c>
      <c r="F288" s="24"/>
      <c r="G288" s="24">
        <v>1</v>
      </c>
      <c r="H288" s="24" t="s">
        <v>773</v>
      </c>
      <c r="I288" s="24"/>
    </row>
    <row r="289" spans="2:9" x14ac:dyDescent="0.25">
      <c r="B289" s="22">
        <v>592</v>
      </c>
      <c r="C289" s="23">
        <v>43390</v>
      </c>
      <c r="D289" s="3" t="s">
        <v>768</v>
      </c>
      <c r="E289" s="24">
        <v>4519</v>
      </c>
      <c r="F289" s="24"/>
      <c r="G289" s="24">
        <v>1</v>
      </c>
      <c r="H289" s="24" t="s">
        <v>773</v>
      </c>
      <c r="I289" s="24"/>
    </row>
    <row r="290" spans="2:9" x14ac:dyDescent="0.25">
      <c r="B290" s="22">
        <v>591</v>
      </c>
      <c r="C290" s="23">
        <v>43390</v>
      </c>
      <c r="D290" s="3" t="s">
        <v>764</v>
      </c>
      <c r="E290" s="24">
        <v>4520</v>
      </c>
      <c r="F290" s="24"/>
      <c r="G290" s="24">
        <v>1</v>
      </c>
      <c r="H290" s="24" t="s">
        <v>773</v>
      </c>
      <c r="I290" s="24"/>
    </row>
    <row r="291" spans="2:9" x14ac:dyDescent="0.25">
      <c r="B291" s="22">
        <v>590</v>
      </c>
      <c r="C291" s="23">
        <v>43390</v>
      </c>
      <c r="D291" s="3" t="s">
        <v>344</v>
      </c>
      <c r="E291" s="24">
        <v>392</v>
      </c>
      <c r="F291" s="24"/>
      <c r="G291" s="24">
        <v>1</v>
      </c>
      <c r="H291" s="24" t="s">
        <v>773</v>
      </c>
      <c r="I291" s="24"/>
    </row>
    <row r="292" spans="2:9" x14ac:dyDescent="0.25">
      <c r="B292" s="22">
        <v>589</v>
      </c>
      <c r="C292" s="23">
        <v>43390</v>
      </c>
      <c r="D292" s="3" t="s">
        <v>98</v>
      </c>
      <c r="E292" s="24">
        <v>7084</v>
      </c>
      <c r="F292" s="24"/>
      <c r="G292" s="24">
        <v>1</v>
      </c>
      <c r="H292" s="24" t="s">
        <v>773</v>
      </c>
      <c r="I292" s="24"/>
    </row>
    <row r="293" spans="2:9" x14ac:dyDescent="0.25">
      <c r="B293" s="22">
        <v>588</v>
      </c>
      <c r="C293" s="23">
        <v>43390</v>
      </c>
      <c r="D293" s="3" t="s">
        <v>96</v>
      </c>
      <c r="E293" s="24">
        <v>7087</v>
      </c>
      <c r="F293" s="24"/>
      <c r="G293" s="24">
        <v>2</v>
      </c>
      <c r="H293" s="24" t="s">
        <v>773</v>
      </c>
      <c r="I293" s="24"/>
    </row>
    <row r="294" spans="2:9" x14ac:dyDescent="0.25">
      <c r="B294" s="22">
        <v>587</v>
      </c>
      <c r="C294" s="23">
        <v>43390</v>
      </c>
      <c r="D294" s="3" t="s">
        <v>53</v>
      </c>
      <c r="E294" s="24">
        <v>8825</v>
      </c>
      <c r="F294" s="24"/>
      <c r="G294" s="24">
        <v>3</v>
      </c>
      <c r="H294" s="24" t="s">
        <v>773</v>
      </c>
      <c r="I294" s="24"/>
    </row>
    <row r="295" spans="2:9" x14ac:dyDescent="0.25">
      <c r="B295" s="22">
        <v>586</v>
      </c>
      <c r="C295" s="23">
        <v>43390</v>
      </c>
      <c r="D295" s="3" t="s">
        <v>54</v>
      </c>
      <c r="E295" s="24">
        <v>8824</v>
      </c>
      <c r="F295" s="24"/>
      <c r="G295" s="24">
        <v>3</v>
      </c>
      <c r="H295" s="24" t="s">
        <v>773</v>
      </c>
      <c r="I295" s="24"/>
    </row>
    <row r="296" spans="2:9" x14ac:dyDescent="0.25">
      <c r="B296" s="22">
        <v>585</v>
      </c>
      <c r="C296" s="23">
        <v>43390</v>
      </c>
      <c r="D296" s="3" t="s">
        <v>55</v>
      </c>
      <c r="E296" s="24">
        <v>8823</v>
      </c>
      <c r="F296" s="24"/>
      <c r="G296" s="24">
        <v>3</v>
      </c>
      <c r="H296" s="24" t="s">
        <v>773</v>
      </c>
      <c r="I296" s="24"/>
    </row>
    <row r="297" spans="2:9" x14ac:dyDescent="0.25">
      <c r="B297" s="22">
        <v>584</v>
      </c>
      <c r="C297" s="23">
        <v>43390</v>
      </c>
      <c r="D297" s="3" t="s">
        <v>85</v>
      </c>
      <c r="E297" s="24">
        <v>7825</v>
      </c>
      <c r="F297" s="24"/>
      <c r="G297" s="24">
        <v>1</v>
      </c>
      <c r="H297" s="24" t="s">
        <v>773</v>
      </c>
      <c r="I297" s="24"/>
    </row>
    <row r="298" spans="2:9" x14ac:dyDescent="0.25">
      <c r="B298" s="22">
        <v>583</v>
      </c>
      <c r="C298" s="23">
        <v>43390</v>
      </c>
      <c r="D298" s="3" t="s">
        <v>239</v>
      </c>
      <c r="E298" s="24">
        <v>1445</v>
      </c>
      <c r="F298" s="24"/>
      <c r="G298" s="24">
        <v>1000</v>
      </c>
      <c r="H298" s="24" t="s">
        <v>773</v>
      </c>
      <c r="I298" s="24"/>
    </row>
    <row r="299" spans="2:9" x14ac:dyDescent="0.25">
      <c r="B299" s="22">
        <v>582</v>
      </c>
      <c r="C299" s="23">
        <v>43390</v>
      </c>
      <c r="D299" s="3" t="s">
        <v>142</v>
      </c>
      <c r="E299" s="24">
        <v>4523</v>
      </c>
      <c r="F299" s="24"/>
      <c r="G299" s="24">
        <v>20</v>
      </c>
      <c r="H299" s="24" t="s">
        <v>773</v>
      </c>
      <c r="I299" s="24"/>
    </row>
    <row r="300" spans="2:9" x14ac:dyDescent="0.25">
      <c r="B300" s="22">
        <v>581</v>
      </c>
      <c r="C300" s="23">
        <v>43390</v>
      </c>
      <c r="D300" s="3" t="s">
        <v>215</v>
      </c>
      <c r="E300" s="24">
        <v>1587</v>
      </c>
      <c r="F300" s="24"/>
      <c r="G300" s="24">
        <v>1</v>
      </c>
      <c r="H300" s="24" t="s">
        <v>773</v>
      </c>
      <c r="I300" s="24"/>
    </row>
    <row r="301" spans="2:9" ht="30" x14ac:dyDescent="0.25">
      <c r="B301" s="22">
        <v>580</v>
      </c>
      <c r="C301" s="23">
        <v>43390</v>
      </c>
      <c r="D301" s="3" t="s">
        <v>332</v>
      </c>
      <c r="E301" s="24">
        <v>476</v>
      </c>
      <c r="F301" s="24"/>
      <c r="G301" s="24">
        <v>4</v>
      </c>
      <c r="H301" s="24" t="s">
        <v>773</v>
      </c>
      <c r="I301" s="24"/>
    </row>
    <row r="302" spans="2:9" x14ac:dyDescent="0.25">
      <c r="B302" s="22">
        <v>579</v>
      </c>
      <c r="C302" s="23">
        <v>43390</v>
      </c>
      <c r="D302" s="3" t="s">
        <v>88</v>
      </c>
      <c r="E302" s="24">
        <v>7366</v>
      </c>
      <c r="F302" s="24"/>
      <c r="G302" s="24">
        <v>5</v>
      </c>
      <c r="H302" s="24" t="s">
        <v>763</v>
      </c>
      <c r="I302" s="24"/>
    </row>
    <row r="303" spans="2:9" x14ac:dyDescent="0.25">
      <c r="B303" s="22">
        <v>578</v>
      </c>
      <c r="C303" s="23">
        <v>43390</v>
      </c>
      <c r="D303" s="3" t="s">
        <v>247</v>
      </c>
      <c r="E303" s="24">
        <v>1335</v>
      </c>
      <c r="F303" s="24"/>
      <c r="G303" s="24">
        <v>1</v>
      </c>
      <c r="H303" s="24" t="s">
        <v>763</v>
      </c>
      <c r="I303" s="24"/>
    </row>
    <row r="304" spans="2:9" x14ac:dyDescent="0.25">
      <c r="B304" s="22">
        <v>577</v>
      </c>
      <c r="C304" s="23">
        <v>43390</v>
      </c>
      <c r="D304" s="3" t="s">
        <v>301</v>
      </c>
      <c r="E304" s="24">
        <v>726</v>
      </c>
      <c r="F304" s="24"/>
      <c r="G304" s="24">
        <v>1</v>
      </c>
      <c r="H304" s="24" t="s">
        <v>1015</v>
      </c>
      <c r="I304" s="24"/>
    </row>
    <row r="305" spans="2:9" ht="30" x14ac:dyDescent="0.25">
      <c r="B305" s="22">
        <v>576</v>
      </c>
      <c r="C305" s="23">
        <v>43390</v>
      </c>
      <c r="D305" s="3" t="s">
        <v>40</v>
      </c>
      <c r="E305" s="24">
        <v>8986</v>
      </c>
      <c r="F305" s="24"/>
      <c r="G305" s="24">
        <v>3</v>
      </c>
      <c r="H305" s="24" t="s">
        <v>773</v>
      </c>
      <c r="I305" s="24"/>
    </row>
    <row r="306" spans="2:9" x14ac:dyDescent="0.25">
      <c r="B306" s="22">
        <v>575</v>
      </c>
      <c r="C306" s="23">
        <v>43390</v>
      </c>
      <c r="D306" s="3" t="s">
        <v>241</v>
      </c>
      <c r="E306" s="24">
        <v>1435</v>
      </c>
      <c r="F306" s="24"/>
      <c r="G306" s="24">
        <v>1</v>
      </c>
      <c r="H306" s="24" t="s">
        <v>763</v>
      </c>
      <c r="I306" s="24"/>
    </row>
    <row r="307" spans="2:9" ht="30" x14ac:dyDescent="0.25">
      <c r="B307" s="22">
        <v>574</v>
      </c>
      <c r="C307" s="23">
        <v>43390</v>
      </c>
      <c r="D307" s="3" t="s">
        <v>118</v>
      </c>
      <c r="E307" s="24">
        <v>4911</v>
      </c>
      <c r="F307" s="24"/>
      <c r="G307" s="24">
        <v>2</v>
      </c>
      <c r="H307" s="24" t="s">
        <v>763</v>
      </c>
      <c r="I307" s="24"/>
    </row>
    <row r="308" spans="2:9" x14ac:dyDescent="0.25">
      <c r="B308" s="22">
        <v>573</v>
      </c>
      <c r="C308" s="23">
        <v>43390</v>
      </c>
      <c r="D308" s="3" t="s">
        <v>127</v>
      </c>
      <c r="E308" s="24">
        <v>4866</v>
      </c>
      <c r="F308" s="24"/>
      <c r="G308" s="24">
        <v>2</v>
      </c>
      <c r="H308" s="24" t="s">
        <v>773</v>
      </c>
      <c r="I308" s="24"/>
    </row>
    <row r="309" spans="2:9" x14ac:dyDescent="0.25">
      <c r="B309" s="22">
        <v>572</v>
      </c>
      <c r="C309" s="23">
        <v>43390</v>
      </c>
      <c r="D309" s="3" t="s">
        <v>287</v>
      </c>
      <c r="E309" s="24">
        <v>842</v>
      </c>
      <c r="F309" s="24"/>
      <c r="G309" s="24">
        <v>2</v>
      </c>
      <c r="H309" s="24" t="s">
        <v>763</v>
      </c>
      <c r="I309" s="24"/>
    </row>
    <row r="310" spans="2:9" x14ac:dyDescent="0.25">
      <c r="B310" s="22">
        <v>571</v>
      </c>
      <c r="C310" s="23">
        <v>43390</v>
      </c>
      <c r="D310" s="3" t="s">
        <v>261</v>
      </c>
      <c r="E310" s="24">
        <v>1007</v>
      </c>
      <c r="F310" s="24"/>
      <c r="G310" s="24">
        <v>1</v>
      </c>
      <c r="H310" s="24" t="s">
        <v>763</v>
      </c>
      <c r="I310" s="24"/>
    </row>
    <row r="311" spans="2:9" x14ac:dyDescent="0.25">
      <c r="B311" s="22">
        <v>570</v>
      </c>
      <c r="C311" s="23">
        <v>43390</v>
      </c>
      <c r="D311" s="3" t="s">
        <v>282</v>
      </c>
      <c r="E311" s="24">
        <v>912</v>
      </c>
      <c r="F311" s="24"/>
      <c r="G311" s="24">
        <v>1</v>
      </c>
      <c r="H311" s="24" t="s">
        <v>763</v>
      </c>
      <c r="I311" s="24"/>
    </row>
    <row r="312" spans="2:9" x14ac:dyDescent="0.25">
      <c r="B312" s="22">
        <v>569</v>
      </c>
      <c r="C312" s="23">
        <v>43390</v>
      </c>
      <c r="D312" s="3" t="s">
        <v>282</v>
      </c>
      <c r="E312" s="24">
        <v>912</v>
      </c>
      <c r="F312" s="24"/>
      <c r="G312" s="24">
        <v>2</v>
      </c>
      <c r="H312" s="24" t="s">
        <v>763</v>
      </c>
      <c r="I312" s="24"/>
    </row>
    <row r="313" spans="2:9" x14ac:dyDescent="0.25">
      <c r="B313" s="22">
        <v>568</v>
      </c>
      <c r="C313" s="23">
        <v>43389</v>
      </c>
      <c r="D313" s="3" t="s">
        <v>235</v>
      </c>
      <c r="E313" s="24">
        <v>1465</v>
      </c>
      <c r="F313" s="24"/>
      <c r="G313" s="24">
        <v>1</v>
      </c>
      <c r="H313" s="24" t="s">
        <v>763</v>
      </c>
      <c r="I313" s="24"/>
    </row>
    <row r="314" spans="2:9" ht="30" x14ac:dyDescent="0.25">
      <c r="B314" s="22">
        <v>567</v>
      </c>
      <c r="C314" s="23">
        <v>43389</v>
      </c>
      <c r="D314" s="3" t="s">
        <v>295</v>
      </c>
      <c r="E314" s="24">
        <v>765</v>
      </c>
      <c r="F314" s="24"/>
      <c r="G314" s="24">
        <v>1</v>
      </c>
      <c r="H314" s="24" t="s">
        <v>763</v>
      </c>
      <c r="I314" s="24"/>
    </row>
    <row r="315" spans="2:9" ht="30" x14ac:dyDescent="0.25">
      <c r="B315" s="22">
        <v>566</v>
      </c>
      <c r="C315" s="23">
        <v>43389</v>
      </c>
      <c r="D315" s="3" t="s">
        <v>40</v>
      </c>
      <c r="E315" s="24">
        <v>8986</v>
      </c>
      <c r="F315" s="24"/>
      <c r="G315" s="24">
        <v>1</v>
      </c>
      <c r="H315" s="24" t="s">
        <v>763</v>
      </c>
      <c r="I315" s="24"/>
    </row>
    <row r="316" spans="2:9" ht="30" x14ac:dyDescent="0.25">
      <c r="B316" s="22">
        <v>565</v>
      </c>
      <c r="C316" s="23">
        <v>43389</v>
      </c>
      <c r="D316" s="3" t="s">
        <v>35</v>
      </c>
      <c r="E316" s="24">
        <v>9337</v>
      </c>
      <c r="F316" s="24"/>
      <c r="G316" s="24">
        <v>1</v>
      </c>
      <c r="H316" s="24" t="s">
        <v>763</v>
      </c>
      <c r="I316" s="24"/>
    </row>
    <row r="317" spans="2:9" x14ac:dyDescent="0.25">
      <c r="B317" s="22">
        <v>564</v>
      </c>
      <c r="C317" s="23">
        <v>43389</v>
      </c>
      <c r="D317" s="3" t="s">
        <v>82</v>
      </c>
      <c r="E317" s="24">
        <v>7933</v>
      </c>
      <c r="F317" s="24"/>
      <c r="G317" s="24">
        <v>1</v>
      </c>
      <c r="H317" s="24" t="s">
        <v>763</v>
      </c>
      <c r="I317" s="24"/>
    </row>
    <row r="318" spans="2:9" x14ac:dyDescent="0.25">
      <c r="B318" s="22">
        <v>563</v>
      </c>
      <c r="C318" s="23">
        <v>43389</v>
      </c>
      <c r="D318" s="3" t="s">
        <v>242</v>
      </c>
      <c r="E318" s="24">
        <v>1429</v>
      </c>
      <c r="F318" s="24"/>
      <c r="G318" s="24">
        <v>30</v>
      </c>
      <c r="H318" s="24" t="s">
        <v>1015</v>
      </c>
      <c r="I318" s="24"/>
    </row>
    <row r="319" spans="2:9" x14ac:dyDescent="0.25">
      <c r="B319" s="22">
        <v>562</v>
      </c>
      <c r="C319" s="23">
        <v>43389</v>
      </c>
      <c r="D319" s="3" t="s">
        <v>90</v>
      </c>
      <c r="E319" s="24">
        <v>7359</v>
      </c>
      <c r="F319" s="24"/>
      <c r="G319" s="24">
        <v>1</v>
      </c>
      <c r="H319" s="24" t="s">
        <v>763</v>
      </c>
      <c r="I319" s="24"/>
    </row>
    <row r="320" spans="2:9" x14ac:dyDescent="0.25">
      <c r="B320" s="22">
        <v>561</v>
      </c>
      <c r="C320" s="23">
        <v>43389</v>
      </c>
      <c r="D320" s="3" t="s">
        <v>315</v>
      </c>
      <c r="E320" s="24">
        <v>611</v>
      </c>
      <c r="F320" s="24">
        <v>40</v>
      </c>
      <c r="G320" s="24"/>
      <c r="H320" s="24"/>
      <c r="I320" s="24"/>
    </row>
    <row r="321" spans="2:9" x14ac:dyDescent="0.25">
      <c r="B321" s="22">
        <v>560</v>
      </c>
      <c r="C321" s="23">
        <v>43389</v>
      </c>
      <c r="D321" s="3" t="s">
        <v>240</v>
      </c>
      <c r="E321" s="24">
        <v>1444</v>
      </c>
      <c r="F321" s="24"/>
      <c r="G321" s="24">
        <v>100</v>
      </c>
      <c r="H321" s="24" t="s">
        <v>763</v>
      </c>
      <c r="I321" s="24"/>
    </row>
    <row r="322" spans="2:9" x14ac:dyDescent="0.25">
      <c r="B322" s="22">
        <v>559</v>
      </c>
      <c r="C322" s="23">
        <v>43389</v>
      </c>
      <c r="D322" s="3" t="s">
        <v>752</v>
      </c>
      <c r="E322" s="24">
        <v>10194</v>
      </c>
      <c r="F322" s="24"/>
      <c r="G322" s="24">
        <v>100</v>
      </c>
      <c r="H322" s="24" t="s">
        <v>763</v>
      </c>
      <c r="I322" s="24"/>
    </row>
    <row r="323" spans="2:9" x14ac:dyDescent="0.25">
      <c r="B323" s="22">
        <v>558</v>
      </c>
      <c r="C323" s="23">
        <v>43389</v>
      </c>
      <c r="D323" s="3" t="s">
        <v>146</v>
      </c>
      <c r="E323" s="24">
        <v>4280</v>
      </c>
      <c r="F323" s="24"/>
      <c r="G323" s="24">
        <v>1</v>
      </c>
      <c r="H323" s="24" t="s">
        <v>763</v>
      </c>
      <c r="I323" s="24"/>
    </row>
    <row r="324" spans="2:9" x14ac:dyDescent="0.25">
      <c r="B324" s="22">
        <v>557</v>
      </c>
      <c r="C324" s="23">
        <v>43389</v>
      </c>
      <c r="D324" s="3" t="s">
        <v>282</v>
      </c>
      <c r="E324" s="24">
        <v>912</v>
      </c>
      <c r="F324" s="24"/>
      <c r="G324" s="24">
        <v>2</v>
      </c>
      <c r="H324" s="24"/>
      <c r="I324" s="24" t="s">
        <v>1046</v>
      </c>
    </row>
    <row r="325" spans="2:9" x14ac:dyDescent="0.25">
      <c r="B325" s="22">
        <v>556</v>
      </c>
      <c r="C325" s="23">
        <v>43389</v>
      </c>
      <c r="D325" s="3" t="s">
        <v>242</v>
      </c>
      <c r="E325" s="24">
        <v>1429</v>
      </c>
      <c r="F325" s="24"/>
      <c r="G325" s="24">
        <v>2</v>
      </c>
      <c r="H325" s="24"/>
      <c r="I325" s="24" t="s">
        <v>1046</v>
      </c>
    </row>
    <row r="326" spans="2:9" x14ac:dyDescent="0.25">
      <c r="B326" s="22">
        <v>555</v>
      </c>
      <c r="C326" s="23">
        <v>43389</v>
      </c>
      <c r="D326" s="3" t="s">
        <v>243</v>
      </c>
      <c r="E326" s="24">
        <v>1428</v>
      </c>
      <c r="F326" s="24"/>
      <c r="G326" s="24">
        <v>8</v>
      </c>
      <c r="H326" s="24"/>
      <c r="I326" s="24" t="s">
        <v>1046</v>
      </c>
    </row>
    <row r="327" spans="2:9" x14ac:dyDescent="0.25">
      <c r="B327" s="22">
        <v>554</v>
      </c>
      <c r="C327" s="23">
        <v>43389</v>
      </c>
      <c r="D327" s="3" t="s">
        <v>348</v>
      </c>
      <c r="E327" s="24">
        <v>331</v>
      </c>
      <c r="F327" s="24">
        <v>1</v>
      </c>
      <c r="G327" s="24"/>
      <c r="H327" s="24"/>
      <c r="I327" s="24" t="s">
        <v>1046</v>
      </c>
    </row>
    <row r="328" spans="2:9" x14ac:dyDescent="0.25">
      <c r="B328" s="22">
        <v>553</v>
      </c>
      <c r="C328" s="23">
        <v>43389</v>
      </c>
      <c r="D328" s="3" t="s">
        <v>306</v>
      </c>
      <c r="E328" s="24">
        <v>700</v>
      </c>
      <c r="F328" s="24"/>
      <c r="G328" s="24">
        <v>5</v>
      </c>
      <c r="H328" s="24"/>
      <c r="I328" s="24" t="s">
        <v>1046</v>
      </c>
    </row>
    <row r="329" spans="2:9" x14ac:dyDescent="0.25">
      <c r="B329" s="22">
        <v>552</v>
      </c>
      <c r="C329" s="23">
        <v>43389</v>
      </c>
      <c r="D329" s="3" t="s">
        <v>337</v>
      </c>
      <c r="E329" s="24">
        <v>450</v>
      </c>
      <c r="F329" s="24"/>
      <c r="G329" s="24">
        <v>10</v>
      </c>
      <c r="H329" s="24"/>
      <c r="I329" s="24" t="s">
        <v>1046</v>
      </c>
    </row>
    <row r="330" spans="2:9" ht="30" x14ac:dyDescent="0.25">
      <c r="B330" s="22">
        <v>551</v>
      </c>
      <c r="C330" s="23">
        <v>43389</v>
      </c>
      <c r="D330" s="3" t="s">
        <v>372</v>
      </c>
      <c r="E330" s="24">
        <v>178</v>
      </c>
      <c r="F330" s="24"/>
      <c r="G330" s="24">
        <v>1</v>
      </c>
      <c r="H330" s="24"/>
      <c r="I330" s="24" t="s">
        <v>1046</v>
      </c>
    </row>
    <row r="331" spans="2:9" ht="30" x14ac:dyDescent="0.25">
      <c r="B331" s="22">
        <v>550</v>
      </c>
      <c r="C331" s="23">
        <v>43389</v>
      </c>
      <c r="D331" s="3" t="s">
        <v>140</v>
      </c>
      <c r="E331" s="24">
        <v>4525</v>
      </c>
      <c r="F331" s="24"/>
      <c r="G331" s="24">
        <v>4</v>
      </c>
      <c r="H331" s="24"/>
      <c r="I331" s="24" t="s">
        <v>1046</v>
      </c>
    </row>
    <row r="332" spans="2:9" x14ac:dyDescent="0.25">
      <c r="B332" s="22">
        <v>549</v>
      </c>
      <c r="C332" s="23">
        <v>43389</v>
      </c>
      <c r="D332" s="3" t="s">
        <v>141</v>
      </c>
      <c r="E332" s="24">
        <v>4524</v>
      </c>
      <c r="F332" s="24"/>
      <c r="G332" s="24">
        <v>229</v>
      </c>
      <c r="H332" s="24"/>
      <c r="I332" s="24" t="s">
        <v>1046</v>
      </c>
    </row>
    <row r="333" spans="2:9" x14ac:dyDescent="0.25">
      <c r="B333" s="22">
        <v>548</v>
      </c>
      <c r="C333" s="23">
        <v>43389</v>
      </c>
      <c r="D333" s="3" t="s">
        <v>76</v>
      </c>
      <c r="E333" s="24">
        <v>7979</v>
      </c>
      <c r="F333" s="24">
        <v>2</v>
      </c>
      <c r="G333" s="24"/>
      <c r="H333" s="24"/>
      <c r="I333" s="24" t="s">
        <v>1046</v>
      </c>
    </row>
    <row r="334" spans="2:9" x14ac:dyDescent="0.25">
      <c r="B334" s="22">
        <v>547</v>
      </c>
      <c r="C334" s="23">
        <v>43389</v>
      </c>
      <c r="D334" s="3" t="s">
        <v>308</v>
      </c>
      <c r="E334" s="24">
        <v>681</v>
      </c>
      <c r="F334" s="24"/>
      <c r="G334" s="24">
        <v>4</v>
      </c>
      <c r="H334" s="24"/>
      <c r="I334" s="24" t="s">
        <v>1046</v>
      </c>
    </row>
    <row r="335" spans="2:9" ht="30" x14ac:dyDescent="0.25">
      <c r="B335" s="22">
        <v>546</v>
      </c>
      <c r="C335" s="23">
        <v>43389</v>
      </c>
      <c r="D335" s="3" t="s">
        <v>377</v>
      </c>
      <c r="E335" s="24">
        <v>155</v>
      </c>
      <c r="F335" s="24"/>
      <c r="G335" s="24">
        <v>20</v>
      </c>
      <c r="H335" s="24"/>
      <c r="I335" s="24" t="s">
        <v>1046</v>
      </c>
    </row>
    <row r="336" spans="2:9" x14ac:dyDescent="0.25">
      <c r="B336" s="22">
        <v>545</v>
      </c>
      <c r="C336" s="23">
        <v>43389</v>
      </c>
      <c r="D336" s="3" t="s">
        <v>261</v>
      </c>
      <c r="E336" s="24">
        <v>1007</v>
      </c>
      <c r="F336" s="24"/>
      <c r="G336" s="24">
        <v>1</v>
      </c>
      <c r="H336" s="24"/>
      <c r="I336" s="24" t="s">
        <v>1046</v>
      </c>
    </row>
    <row r="337" spans="2:9" ht="30" x14ac:dyDescent="0.25">
      <c r="B337" s="22">
        <v>544</v>
      </c>
      <c r="C337" s="23">
        <v>43389</v>
      </c>
      <c r="D337" s="3" t="s">
        <v>148</v>
      </c>
      <c r="E337" s="24">
        <v>4277</v>
      </c>
      <c r="F337" s="24"/>
      <c r="G337" s="24">
        <v>1</v>
      </c>
      <c r="H337" s="24"/>
      <c r="I337" s="24" t="s">
        <v>1046</v>
      </c>
    </row>
    <row r="338" spans="2:9" x14ac:dyDescent="0.25">
      <c r="B338" s="22">
        <v>543</v>
      </c>
      <c r="C338" s="23">
        <v>43389</v>
      </c>
      <c r="D338" s="3" t="s">
        <v>235</v>
      </c>
      <c r="E338" s="24">
        <v>1465</v>
      </c>
      <c r="F338" s="24">
        <v>2</v>
      </c>
      <c r="G338" s="24"/>
      <c r="H338" s="24"/>
      <c r="I338" s="24" t="s">
        <v>1046</v>
      </c>
    </row>
    <row r="339" spans="2:9" x14ac:dyDescent="0.25">
      <c r="B339" s="22">
        <v>542</v>
      </c>
      <c r="C339" s="23">
        <v>43389</v>
      </c>
      <c r="D339" s="3" t="s">
        <v>241</v>
      </c>
      <c r="E339" s="24">
        <v>1435</v>
      </c>
      <c r="F339" s="24"/>
      <c r="G339" s="24">
        <v>1</v>
      </c>
      <c r="H339" s="24"/>
      <c r="I339" s="24" t="s">
        <v>1046</v>
      </c>
    </row>
    <row r="340" spans="2:9" ht="30" x14ac:dyDescent="0.25">
      <c r="B340" s="22">
        <v>541</v>
      </c>
      <c r="C340" s="23">
        <v>43389</v>
      </c>
      <c r="D340" s="3" t="s">
        <v>892</v>
      </c>
      <c r="E340" s="24">
        <v>10711</v>
      </c>
      <c r="F340" s="24">
        <v>1</v>
      </c>
      <c r="G340" s="24"/>
      <c r="H340" s="24"/>
      <c r="I340" s="24" t="s">
        <v>1046</v>
      </c>
    </row>
    <row r="341" spans="2:9" ht="30" x14ac:dyDescent="0.25">
      <c r="B341" s="22">
        <v>540</v>
      </c>
      <c r="C341" s="23">
        <v>43389</v>
      </c>
      <c r="D341" s="3" t="s">
        <v>233</v>
      </c>
      <c r="E341" s="24">
        <v>1469</v>
      </c>
      <c r="F341" s="24"/>
      <c r="G341" s="24">
        <v>2</v>
      </c>
      <c r="H341" s="24"/>
      <c r="I341" s="24" t="s">
        <v>1046</v>
      </c>
    </row>
    <row r="342" spans="2:9" x14ac:dyDescent="0.25">
      <c r="B342" s="22">
        <v>539</v>
      </c>
      <c r="C342" s="23">
        <v>43389</v>
      </c>
      <c r="D342" s="3" t="s">
        <v>137</v>
      </c>
      <c r="E342" s="24">
        <v>4738</v>
      </c>
      <c r="F342" s="24"/>
      <c r="G342" s="24">
        <v>1</v>
      </c>
      <c r="H342" s="24" t="s">
        <v>763</v>
      </c>
      <c r="I342" s="24"/>
    </row>
    <row r="343" spans="2:9" x14ac:dyDescent="0.25">
      <c r="B343" s="22">
        <v>538</v>
      </c>
      <c r="C343" s="23">
        <v>43389</v>
      </c>
      <c r="D343" s="3" t="s">
        <v>90</v>
      </c>
      <c r="E343" s="24">
        <v>7359</v>
      </c>
      <c r="F343" s="24"/>
      <c r="G343" s="24">
        <v>1</v>
      </c>
      <c r="H343" s="24" t="s">
        <v>763</v>
      </c>
      <c r="I343" s="24"/>
    </row>
    <row r="344" spans="2:9" x14ac:dyDescent="0.25">
      <c r="B344" s="22">
        <v>537</v>
      </c>
      <c r="C344" s="23">
        <v>43389</v>
      </c>
      <c r="D344" s="3" t="s">
        <v>74</v>
      </c>
      <c r="E344" s="24">
        <v>7998</v>
      </c>
      <c r="F344" s="24"/>
      <c r="G344" s="24">
        <v>20</v>
      </c>
      <c r="H344" s="24" t="s">
        <v>763</v>
      </c>
      <c r="I344" s="24"/>
    </row>
    <row r="345" spans="2:9" x14ac:dyDescent="0.25">
      <c r="B345" s="22">
        <v>536</v>
      </c>
      <c r="C345" s="23">
        <v>43389</v>
      </c>
      <c r="D345" s="3" t="s">
        <v>74</v>
      </c>
      <c r="E345" s="24">
        <v>7998</v>
      </c>
      <c r="F345" s="24">
        <v>120</v>
      </c>
      <c r="G345" s="24"/>
      <c r="H345" s="24"/>
      <c r="I345" s="24"/>
    </row>
    <row r="346" spans="2:9" x14ac:dyDescent="0.25">
      <c r="B346" s="22">
        <v>535</v>
      </c>
      <c r="C346" s="23">
        <v>43389</v>
      </c>
      <c r="D346" s="3" t="s">
        <v>756</v>
      </c>
      <c r="E346" s="24">
        <v>10057</v>
      </c>
      <c r="F346" s="24">
        <v>5</v>
      </c>
      <c r="G346" s="24"/>
      <c r="H346" s="24"/>
      <c r="I346" s="24"/>
    </row>
    <row r="347" spans="2:9" x14ac:dyDescent="0.25">
      <c r="B347" s="22">
        <v>534</v>
      </c>
      <c r="C347" s="23">
        <v>43389</v>
      </c>
      <c r="D347" s="3" t="s">
        <v>785</v>
      </c>
      <c r="E347" s="24">
        <v>445</v>
      </c>
      <c r="F347" s="24"/>
      <c r="G347" s="24">
        <v>10</v>
      </c>
      <c r="H347" s="24" t="s">
        <v>763</v>
      </c>
      <c r="I347" s="24"/>
    </row>
    <row r="348" spans="2:9" x14ac:dyDescent="0.25">
      <c r="B348" s="22">
        <v>533</v>
      </c>
      <c r="C348" s="23">
        <v>43389</v>
      </c>
      <c r="D348" s="3" t="s">
        <v>137</v>
      </c>
      <c r="E348" s="24">
        <v>4738</v>
      </c>
      <c r="F348" s="24"/>
      <c r="G348" s="24">
        <v>1</v>
      </c>
      <c r="H348" s="24" t="s">
        <v>763</v>
      </c>
      <c r="I348" s="24"/>
    </row>
    <row r="349" spans="2:9" x14ac:dyDescent="0.25">
      <c r="B349" s="22">
        <v>532</v>
      </c>
      <c r="C349" s="23">
        <v>43389</v>
      </c>
      <c r="D349" s="3" t="s">
        <v>88</v>
      </c>
      <c r="E349" s="24">
        <v>7366</v>
      </c>
      <c r="F349" s="24"/>
      <c r="G349" s="24">
        <v>1</v>
      </c>
      <c r="H349" s="24" t="s">
        <v>763</v>
      </c>
      <c r="I349" s="24"/>
    </row>
    <row r="350" spans="2:9" x14ac:dyDescent="0.25">
      <c r="B350" s="22">
        <v>531</v>
      </c>
      <c r="C350" s="23">
        <v>43389</v>
      </c>
      <c r="D350" s="3" t="s">
        <v>243</v>
      </c>
      <c r="E350" s="24">
        <v>1428</v>
      </c>
      <c r="F350" s="24"/>
      <c r="G350" s="24">
        <v>18</v>
      </c>
      <c r="H350" s="24" t="s">
        <v>763</v>
      </c>
      <c r="I350" s="24"/>
    </row>
    <row r="351" spans="2:9" x14ac:dyDescent="0.25">
      <c r="B351" s="22">
        <v>530</v>
      </c>
      <c r="C351" s="23">
        <v>43389</v>
      </c>
      <c r="D351" s="3" t="s">
        <v>137</v>
      </c>
      <c r="E351" s="24">
        <v>4738</v>
      </c>
      <c r="F351" s="24"/>
      <c r="G351" s="24">
        <v>1</v>
      </c>
      <c r="H351" s="24" t="s">
        <v>763</v>
      </c>
      <c r="I351" s="24"/>
    </row>
    <row r="352" spans="2:9" x14ac:dyDescent="0.25">
      <c r="B352" s="22">
        <v>529</v>
      </c>
      <c r="C352" s="23">
        <v>43389</v>
      </c>
      <c r="D352" s="3" t="s">
        <v>337</v>
      </c>
      <c r="E352" s="24">
        <v>450</v>
      </c>
      <c r="F352" s="24"/>
      <c r="G352" s="24">
        <v>1</v>
      </c>
      <c r="H352" s="24" t="s">
        <v>763</v>
      </c>
      <c r="I352" s="24"/>
    </row>
    <row r="353" spans="2:9" x14ac:dyDescent="0.25">
      <c r="B353" s="22">
        <v>528</v>
      </c>
      <c r="C353" s="23">
        <v>43389</v>
      </c>
      <c r="D353" s="3" t="s">
        <v>728</v>
      </c>
      <c r="E353" s="24">
        <v>374</v>
      </c>
      <c r="F353" s="24"/>
      <c r="G353" s="24">
        <v>150</v>
      </c>
      <c r="H353" s="24" t="s">
        <v>763</v>
      </c>
      <c r="I353" s="24"/>
    </row>
    <row r="354" spans="2:9" x14ac:dyDescent="0.25">
      <c r="B354" s="22">
        <v>527</v>
      </c>
      <c r="C354" s="23">
        <v>43389</v>
      </c>
      <c r="D354" s="3" t="s">
        <v>721</v>
      </c>
      <c r="E354" s="24">
        <v>5120</v>
      </c>
      <c r="F354" s="24"/>
      <c r="G354" s="24">
        <v>800</v>
      </c>
      <c r="H354" s="24" t="s">
        <v>763</v>
      </c>
      <c r="I354" s="24"/>
    </row>
    <row r="355" spans="2:9" x14ac:dyDescent="0.25">
      <c r="B355" s="22">
        <v>526</v>
      </c>
      <c r="C355" s="23">
        <v>43389</v>
      </c>
      <c r="D355" s="3" t="s">
        <v>736</v>
      </c>
      <c r="E355" s="24">
        <v>3600</v>
      </c>
      <c r="F355" s="24"/>
      <c r="G355" s="24">
        <v>100</v>
      </c>
      <c r="H355" s="24" t="s">
        <v>763</v>
      </c>
      <c r="I355" s="24"/>
    </row>
    <row r="356" spans="2:9" x14ac:dyDescent="0.25">
      <c r="B356" s="22">
        <v>525</v>
      </c>
      <c r="C356" s="23">
        <v>43389</v>
      </c>
      <c r="D356" s="3" t="s">
        <v>715</v>
      </c>
      <c r="E356" s="24">
        <v>369</v>
      </c>
      <c r="F356" s="24"/>
      <c r="G356" s="24">
        <v>80</v>
      </c>
      <c r="H356" s="24" t="s">
        <v>763</v>
      </c>
      <c r="I356" s="24"/>
    </row>
    <row r="357" spans="2:9" x14ac:dyDescent="0.25">
      <c r="B357" s="22">
        <v>524</v>
      </c>
      <c r="C357" s="23">
        <v>43389</v>
      </c>
      <c r="D357" s="3" t="s">
        <v>887</v>
      </c>
      <c r="E357" s="24">
        <v>1442</v>
      </c>
      <c r="F357" s="24"/>
      <c r="G357" s="24">
        <v>115</v>
      </c>
      <c r="H357" s="24" t="s">
        <v>763</v>
      </c>
      <c r="I357" s="24"/>
    </row>
    <row r="358" spans="2:9" x14ac:dyDescent="0.25">
      <c r="B358" s="22">
        <v>523</v>
      </c>
      <c r="C358" s="23">
        <v>43388</v>
      </c>
      <c r="D358" s="3" t="s">
        <v>243</v>
      </c>
      <c r="E358" s="24">
        <v>1428</v>
      </c>
      <c r="F358" s="24"/>
      <c r="G358" s="24">
        <v>2</v>
      </c>
      <c r="H358" s="24" t="s">
        <v>763</v>
      </c>
      <c r="I358" s="24"/>
    </row>
    <row r="359" spans="2:9" x14ac:dyDescent="0.25">
      <c r="B359" s="22">
        <v>522</v>
      </c>
      <c r="C359" s="23">
        <v>43388</v>
      </c>
      <c r="D359" s="3" t="s">
        <v>235</v>
      </c>
      <c r="E359" s="24">
        <v>1465</v>
      </c>
      <c r="F359" s="24"/>
      <c r="G359" s="24">
        <v>2</v>
      </c>
      <c r="H359" s="24" t="s">
        <v>763</v>
      </c>
      <c r="I359" s="24"/>
    </row>
    <row r="360" spans="2:9" ht="30" x14ac:dyDescent="0.25">
      <c r="B360" s="22">
        <v>521</v>
      </c>
      <c r="C360" s="23">
        <v>43388</v>
      </c>
      <c r="D360" s="3" t="s">
        <v>331</v>
      </c>
      <c r="E360" s="24">
        <v>482</v>
      </c>
      <c r="F360" s="24"/>
      <c r="G360" s="24">
        <v>1</v>
      </c>
      <c r="H360" s="24" t="s">
        <v>763</v>
      </c>
      <c r="I360" s="24"/>
    </row>
    <row r="361" spans="2:9" ht="30" x14ac:dyDescent="0.25">
      <c r="B361" s="22">
        <v>520</v>
      </c>
      <c r="C361" s="23">
        <v>43388</v>
      </c>
      <c r="D361" s="3" t="s">
        <v>64</v>
      </c>
      <c r="E361" s="24">
        <v>8465</v>
      </c>
      <c r="F361" s="24"/>
      <c r="G361" s="24">
        <v>1</v>
      </c>
      <c r="H361" s="24" t="s">
        <v>763</v>
      </c>
      <c r="I361" s="24"/>
    </row>
    <row r="362" spans="2:9" x14ac:dyDescent="0.25">
      <c r="B362" s="22">
        <v>519</v>
      </c>
      <c r="C362" s="23">
        <v>43388</v>
      </c>
      <c r="D362" s="3" t="s">
        <v>239</v>
      </c>
      <c r="E362" s="24">
        <v>1445</v>
      </c>
      <c r="F362" s="24"/>
      <c r="G362" s="24">
        <v>100</v>
      </c>
      <c r="H362" s="24" t="s">
        <v>763</v>
      </c>
      <c r="I362" s="24"/>
    </row>
    <row r="363" spans="2:9" x14ac:dyDescent="0.25">
      <c r="B363" s="22">
        <v>518</v>
      </c>
      <c r="C363" s="23">
        <v>43388</v>
      </c>
      <c r="D363" s="3" t="s">
        <v>258</v>
      </c>
      <c r="E363" s="24">
        <v>1119</v>
      </c>
      <c r="F363" s="24"/>
      <c r="G363" s="24">
        <v>1</v>
      </c>
      <c r="H363" s="24" t="s">
        <v>763</v>
      </c>
      <c r="I363" s="24"/>
    </row>
    <row r="364" spans="2:9" x14ac:dyDescent="0.25">
      <c r="B364" s="22">
        <v>517</v>
      </c>
      <c r="C364" s="23">
        <v>43388</v>
      </c>
      <c r="D364" s="3" t="s">
        <v>355</v>
      </c>
      <c r="E364" s="24">
        <v>289</v>
      </c>
      <c r="F364" s="24"/>
      <c r="G364" s="24">
        <v>5</v>
      </c>
      <c r="H364" s="24" t="s">
        <v>773</v>
      </c>
      <c r="I364" s="24"/>
    </row>
    <row r="365" spans="2:9" x14ac:dyDescent="0.25">
      <c r="B365" s="22">
        <v>516</v>
      </c>
      <c r="C365" s="23">
        <v>43388</v>
      </c>
      <c r="D365" s="3" t="s">
        <v>672</v>
      </c>
      <c r="E365" s="24">
        <v>3625</v>
      </c>
      <c r="F365" s="24"/>
      <c r="G365" s="24">
        <v>2</v>
      </c>
      <c r="H365" s="24" t="s">
        <v>763</v>
      </c>
      <c r="I365" s="24"/>
    </row>
    <row r="366" spans="2:9" x14ac:dyDescent="0.25">
      <c r="B366" s="22">
        <v>515</v>
      </c>
      <c r="C366" s="23">
        <v>43388</v>
      </c>
      <c r="D366" s="3" t="s">
        <v>142</v>
      </c>
      <c r="E366" s="24">
        <v>4523</v>
      </c>
      <c r="F366" s="24">
        <v>240</v>
      </c>
      <c r="G366" s="24"/>
      <c r="H366" s="24"/>
      <c r="I366" s="24"/>
    </row>
    <row r="367" spans="2:9" x14ac:dyDescent="0.25">
      <c r="B367" s="22">
        <v>514</v>
      </c>
      <c r="C367" s="23">
        <v>43388</v>
      </c>
      <c r="D367" s="3" t="s">
        <v>145</v>
      </c>
      <c r="E367" s="24">
        <v>4330</v>
      </c>
      <c r="F367" s="24"/>
      <c r="G367" s="24">
        <v>1</v>
      </c>
      <c r="H367" s="24" t="s">
        <v>763</v>
      </c>
      <c r="I367" s="24"/>
    </row>
    <row r="368" spans="2:9" x14ac:dyDescent="0.25">
      <c r="B368" s="22">
        <v>513</v>
      </c>
      <c r="C368" s="23">
        <v>43388</v>
      </c>
      <c r="D368" s="3" t="s">
        <v>706</v>
      </c>
      <c r="E368" s="24">
        <v>9702</v>
      </c>
      <c r="F368" s="24"/>
      <c r="G368" s="24">
        <v>3</v>
      </c>
      <c r="H368" s="24" t="s">
        <v>763</v>
      </c>
      <c r="I368" s="24"/>
    </row>
    <row r="369" spans="2:9" ht="30" x14ac:dyDescent="0.25">
      <c r="B369" s="22">
        <v>512</v>
      </c>
      <c r="C369" s="23">
        <v>43388</v>
      </c>
      <c r="D369" s="3" t="s">
        <v>25</v>
      </c>
      <c r="E369" s="24">
        <v>9701</v>
      </c>
      <c r="F369" s="24"/>
      <c r="G369" s="24">
        <v>2</v>
      </c>
      <c r="H369" s="24" t="s">
        <v>763</v>
      </c>
      <c r="I369" s="24"/>
    </row>
    <row r="370" spans="2:9" x14ac:dyDescent="0.25">
      <c r="B370" s="22">
        <v>511</v>
      </c>
      <c r="C370" s="23">
        <v>43388</v>
      </c>
      <c r="D370" s="3" t="s">
        <v>277</v>
      </c>
      <c r="E370" s="24">
        <v>918</v>
      </c>
      <c r="F370" s="24"/>
      <c r="G370" s="24">
        <v>1</v>
      </c>
      <c r="H370" s="24" t="s">
        <v>763</v>
      </c>
      <c r="I370" s="24"/>
    </row>
    <row r="371" spans="2:9" ht="45" x14ac:dyDescent="0.25">
      <c r="B371" s="22">
        <v>510</v>
      </c>
      <c r="C371" s="23">
        <v>43388</v>
      </c>
      <c r="D371" s="3" t="s">
        <v>299</v>
      </c>
      <c r="E371" s="24">
        <v>728</v>
      </c>
      <c r="F371" s="24">
        <v>7</v>
      </c>
      <c r="G371" s="24"/>
      <c r="H371" s="24"/>
      <c r="I371" s="24"/>
    </row>
    <row r="372" spans="2:9" x14ac:dyDescent="0.25">
      <c r="B372" s="22">
        <v>509</v>
      </c>
      <c r="C372" s="23">
        <v>43388</v>
      </c>
      <c r="D372" s="3" t="s">
        <v>153</v>
      </c>
      <c r="E372" s="24">
        <v>3638</v>
      </c>
      <c r="F372" s="24"/>
      <c r="G372" s="24">
        <v>1</v>
      </c>
      <c r="H372" s="24" t="s">
        <v>763</v>
      </c>
      <c r="I372" s="24"/>
    </row>
    <row r="373" spans="2:9" x14ac:dyDescent="0.25">
      <c r="B373" s="22">
        <v>508</v>
      </c>
      <c r="C373" s="23">
        <v>43388</v>
      </c>
      <c r="D373" s="3" t="s">
        <v>268</v>
      </c>
      <c r="E373" s="24">
        <v>981</v>
      </c>
      <c r="F373" s="24"/>
      <c r="G373" s="24">
        <v>65</v>
      </c>
      <c r="H373" s="24" t="s">
        <v>763</v>
      </c>
      <c r="I373" s="24"/>
    </row>
    <row r="374" spans="2:9" x14ac:dyDescent="0.25">
      <c r="B374" s="22">
        <v>507</v>
      </c>
      <c r="C374" s="23">
        <v>43388</v>
      </c>
      <c r="D374" s="3" t="s">
        <v>268</v>
      </c>
      <c r="E374" s="24">
        <v>981</v>
      </c>
      <c r="F374" s="24">
        <v>65</v>
      </c>
      <c r="G374" s="24"/>
      <c r="H374" s="24"/>
      <c r="I374" s="24"/>
    </row>
    <row r="375" spans="2:9" ht="30" x14ac:dyDescent="0.25">
      <c r="B375" s="22">
        <v>506</v>
      </c>
      <c r="C375" s="23">
        <v>43388</v>
      </c>
      <c r="D375" s="3" t="s">
        <v>118</v>
      </c>
      <c r="E375" s="24">
        <v>4911</v>
      </c>
      <c r="F375" s="24"/>
      <c r="G375" s="24">
        <v>12</v>
      </c>
      <c r="H375" s="24" t="s">
        <v>763</v>
      </c>
      <c r="I375" s="24"/>
    </row>
    <row r="376" spans="2:9" x14ac:dyDescent="0.25">
      <c r="B376" s="22">
        <v>505</v>
      </c>
      <c r="C376" s="23">
        <v>43388</v>
      </c>
      <c r="D376" s="3" t="s">
        <v>72</v>
      </c>
      <c r="E376" s="24">
        <v>8000</v>
      </c>
      <c r="F376" s="24"/>
      <c r="G376" s="24">
        <v>10</v>
      </c>
      <c r="H376" s="24" t="s">
        <v>763</v>
      </c>
      <c r="I376" s="24"/>
    </row>
    <row r="377" spans="2:9" x14ac:dyDescent="0.25">
      <c r="B377" s="22">
        <v>504</v>
      </c>
      <c r="C377" s="23">
        <v>43388</v>
      </c>
      <c r="D377" s="3" t="s">
        <v>73</v>
      </c>
      <c r="E377" s="24">
        <v>7999</v>
      </c>
      <c r="F377" s="24"/>
      <c r="G377" s="24">
        <v>10</v>
      </c>
      <c r="H377" s="24" t="s">
        <v>763</v>
      </c>
      <c r="I377" s="24"/>
    </row>
    <row r="378" spans="2:9" x14ac:dyDescent="0.25">
      <c r="B378" s="22">
        <v>503</v>
      </c>
      <c r="C378" s="23">
        <v>43388</v>
      </c>
      <c r="D378" s="3" t="s">
        <v>81</v>
      </c>
      <c r="E378" s="24">
        <v>7934</v>
      </c>
      <c r="F378" s="24"/>
      <c r="G378" s="24">
        <v>10</v>
      </c>
      <c r="H378" s="24" t="s">
        <v>763</v>
      </c>
      <c r="I378" s="24"/>
    </row>
    <row r="379" spans="2:9" ht="30" x14ac:dyDescent="0.25">
      <c r="B379" s="22">
        <v>502</v>
      </c>
      <c r="C379" s="23">
        <v>43388</v>
      </c>
      <c r="D379" s="3" t="s">
        <v>119</v>
      </c>
      <c r="E379" s="24">
        <v>4910</v>
      </c>
      <c r="F379" s="24"/>
      <c r="G379" s="24">
        <v>12</v>
      </c>
      <c r="H379" s="24" t="s">
        <v>763</v>
      </c>
      <c r="I379" s="24"/>
    </row>
    <row r="380" spans="2:9" x14ac:dyDescent="0.25">
      <c r="B380" s="22">
        <v>501</v>
      </c>
      <c r="C380" s="23">
        <v>43388</v>
      </c>
      <c r="D380" s="3" t="s">
        <v>368</v>
      </c>
      <c r="E380" s="24">
        <v>189</v>
      </c>
      <c r="F380" s="24"/>
      <c r="G380" s="24">
        <v>50</v>
      </c>
      <c r="H380" s="24" t="s">
        <v>763</v>
      </c>
      <c r="I380" s="24"/>
    </row>
    <row r="381" spans="2:9" x14ac:dyDescent="0.25">
      <c r="B381" s="22">
        <v>500</v>
      </c>
      <c r="C381" s="23">
        <v>43388</v>
      </c>
      <c r="D381" s="3" t="s">
        <v>369</v>
      </c>
      <c r="E381" s="24">
        <v>188</v>
      </c>
      <c r="F381" s="24"/>
      <c r="G381" s="24">
        <v>50</v>
      </c>
      <c r="H381" s="24" t="s">
        <v>763</v>
      </c>
      <c r="I381" s="24"/>
    </row>
    <row r="382" spans="2:9" x14ac:dyDescent="0.25">
      <c r="B382" s="22">
        <v>499</v>
      </c>
      <c r="C382" s="23">
        <v>43388</v>
      </c>
      <c r="D382" s="3" t="s">
        <v>370</v>
      </c>
      <c r="E382" s="24">
        <v>187</v>
      </c>
      <c r="F382" s="24"/>
      <c r="G382" s="24">
        <v>100</v>
      </c>
      <c r="H382" s="24" t="s">
        <v>763</v>
      </c>
      <c r="I382" s="24"/>
    </row>
    <row r="383" spans="2:9" x14ac:dyDescent="0.25">
      <c r="B383" s="22">
        <v>498</v>
      </c>
      <c r="C383" s="23">
        <v>43388</v>
      </c>
      <c r="D383" s="3" t="s">
        <v>267</v>
      </c>
      <c r="E383" s="24">
        <v>982</v>
      </c>
      <c r="F383" s="24"/>
      <c r="G383" s="24">
        <v>50</v>
      </c>
      <c r="H383" s="24" t="s">
        <v>763</v>
      </c>
      <c r="I383" s="24"/>
    </row>
    <row r="384" spans="2:9" x14ac:dyDescent="0.25">
      <c r="B384" s="22">
        <v>497</v>
      </c>
      <c r="C384" s="23">
        <v>43388</v>
      </c>
      <c r="D384" s="3" t="s">
        <v>269</v>
      </c>
      <c r="E384" s="24">
        <v>980</v>
      </c>
      <c r="F384" s="24"/>
      <c r="G384" s="24">
        <v>50</v>
      </c>
      <c r="H384" s="24" t="s">
        <v>763</v>
      </c>
      <c r="I384" s="24"/>
    </row>
    <row r="385" spans="2:9" x14ac:dyDescent="0.25">
      <c r="B385" s="22">
        <v>496</v>
      </c>
      <c r="C385" s="23">
        <v>43388</v>
      </c>
      <c r="D385" s="3" t="s">
        <v>270</v>
      </c>
      <c r="E385" s="24">
        <v>979</v>
      </c>
      <c r="F385" s="24"/>
      <c r="G385" s="24">
        <v>50</v>
      </c>
      <c r="H385" s="24" t="s">
        <v>763</v>
      </c>
      <c r="I385" s="24"/>
    </row>
    <row r="386" spans="2:9" x14ac:dyDescent="0.25">
      <c r="B386" s="22">
        <v>495</v>
      </c>
      <c r="C386" s="23">
        <v>43388</v>
      </c>
      <c r="D386" s="3" t="s">
        <v>345</v>
      </c>
      <c r="E386" s="24">
        <v>334</v>
      </c>
      <c r="F386" s="24"/>
      <c r="G386" s="24">
        <v>1</v>
      </c>
      <c r="H386" s="24" t="s">
        <v>763</v>
      </c>
      <c r="I386" s="24"/>
    </row>
    <row r="387" spans="2:9" ht="30" x14ac:dyDescent="0.25">
      <c r="B387" s="22">
        <v>494</v>
      </c>
      <c r="C387" s="23">
        <v>43388</v>
      </c>
      <c r="D387" s="3" t="s">
        <v>347</v>
      </c>
      <c r="E387" s="24">
        <v>332</v>
      </c>
      <c r="F387" s="24"/>
      <c r="G387" s="24">
        <v>1</v>
      </c>
      <c r="H387" s="24" t="s">
        <v>763</v>
      </c>
      <c r="I387" s="24"/>
    </row>
    <row r="388" spans="2:9" x14ac:dyDescent="0.25">
      <c r="B388" s="22">
        <v>493</v>
      </c>
      <c r="C388" s="23">
        <v>43388</v>
      </c>
      <c r="D388" s="3" t="s">
        <v>348</v>
      </c>
      <c r="E388" s="24">
        <v>331</v>
      </c>
      <c r="F388" s="24"/>
      <c r="G388" s="24">
        <v>1</v>
      </c>
      <c r="H388" s="24" t="s">
        <v>763</v>
      </c>
      <c r="I388" s="24"/>
    </row>
    <row r="389" spans="2:9" x14ac:dyDescent="0.25">
      <c r="B389" s="22">
        <v>492</v>
      </c>
      <c r="C389" s="23">
        <v>43388</v>
      </c>
      <c r="D389" s="3" t="s">
        <v>378</v>
      </c>
      <c r="E389" s="24">
        <v>151</v>
      </c>
      <c r="F389" s="24"/>
      <c r="G389" s="24">
        <v>2</v>
      </c>
      <c r="H389" s="24" t="s">
        <v>763</v>
      </c>
      <c r="I389" s="24"/>
    </row>
    <row r="390" spans="2:9" x14ac:dyDescent="0.25">
      <c r="B390" s="22">
        <v>491</v>
      </c>
      <c r="C390" s="23">
        <v>43388</v>
      </c>
      <c r="D390" s="3" t="s">
        <v>239</v>
      </c>
      <c r="E390" s="24">
        <v>1445</v>
      </c>
      <c r="F390" s="24"/>
      <c r="G390" s="24">
        <v>100</v>
      </c>
      <c r="H390" s="24" t="s">
        <v>763</v>
      </c>
      <c r="I390" s="24"/>
    </row>
    <row r="391" spans="2:9" x14ac:dyDescent="0.25">
      <c r="B391" s="22">
        <v>490</v>
      </c>
      <c r="C391" s="23">
        <v>43388</v>
      </c>
      <c r="D391" s="3" t="s">
        <v>91</v>
      </c>
      <c r="E391" s="24">
        <v>7358</v>
      </c>
      <c r="F391" s="24"/>
      <c r="G391" s="24">
        <v>1</v>
      </c>
      <c r="H391" s="24" t="s">
        <v>763</v>
      </c>
      <c r="I391" s="24"/>
    </row>
    <row r="392" spans="2:9" ht="30" x14ac:dyDescent="0.25">
      <c r="B392" s="22">
        <v>489</v>
      </c>
      <c r="C392" s="23">
        <v>43388</v>
      </c>
      <c r="D392" s="3" t="s">
        <v>118</v>
      </c>
      <c r="E392" s="24">
        <v>4911</v>
      </c>
      <c r="F392" s="24"/>
      <c r="G392" s="24">
        <v>1</v>
      </c>
      <c r="H392" s="24" t="s">
        <v>763</v>
      </c>
      <c r="I392" s="24"/>
    </row>
    <row r="393" spans="2:9" ht="30" x14ac:dyDescent="0.25">
      <c r="B393" s="22">
        <v>488</v>
      </c>
      <c r="C393" s="23">
        <v>43388</v>
      </c>
      <c r="D393" s="3" t="s">
        <v>87</v>
      </c>
      <c r="E393" s="24">
        <v>7623</v>
      </c>
      <c r="F393" s="24"/>
      <c r="G393" s="24">
        <v>1</v>
      </c>
      <c r="H393" s="24" t="s">
        <v>763</v>
      </c>
      <c r="I393" s="24"/>
    </row>
    <row r="394" spans="2:9" x14ac:dyDescent="0.25">
      <c r="B394" s="22">
        <v>487</v>
      </c>
      <c r="C394" s="23">
        <v>43388</v>
      </c>
      <c r="D394" s="3" t="s">
        <v>254</v>
      </c>
      <c r="E394" s="24">
        <v>1298</v>
      </c>
      <c r="F394" s="24"/>
      <c r="G394" s="24">
        <v>2</v>
      </c>
      <c r="H394" s="24" t="s">
        <v>763</v>
      </c>
      <c r="I394" s="24"/>
    </row>
    <row r="395" spans="2:9" x14ac:dyDescent="0.25">
      <c r="B395" s="22">
        <v>486</v>
      </c>
      <c r="C395" s="23">
        <v>43388</v>
      </c>
      <c r="D395" s="3" t="s">
        <v>241</v>
      </c>
      <c r="E395" s="24">
        <v>1435</v>
      </c>
      <c r="F395" s="24"/>
      <c r="G395" s="24">
        <v>4</v>
      </c>
      <c r="H395" s="24" t="s">
        <v>763</v>
      </c>
      <c r="I395" s="24"/>
    </row>
    <row r="396" spans="2:9" x14ac:dyDescent="0.25">
      <c r="B396" s="22">
        <v>485</v>
      </c>
      <c r="C396" s="23">
        <v>43388</v>
      </c>
      <c r="D396" s="3" t="s">
        <v>287</v>
      </c>
      <c r="E396" s="24">
        <v>842</v>
      </c>
      <c r="F396" s="24"/>
      <c r="G396" s="24">
        <v>5</v>
      </c>
      <c r="H396" s="24" t="s">
        <v>763</v>
      </c>
      <c r="I396" s="24"/>
    </row>
    <row r="397" spans="2:9" x14ac:dyDescent="0.25">
      <c r="B397" s="22">
        <v>484</v>
      </c>
      <c r="C397" s="23">
        <v>43388</v>
      </c>
      <c r="D397" s="3" t="s">
        <v>599</v>
      </c>
      <c r="E397" s="24">
        <v>8214</v>
      </c>
      <c r="F397" s="24"/>
      <c r="G397" s="24">
        <v>20</v>
      </c>
      <c r="H397" s="24" t="s">
        <v>773</v>
      </c>
      <c r="I397" s="24"/>
    </row>
    <row r="398" spans="2:9" x14ac:dyDescent="0.25">
      <c r="B398" s="22">
        <v>483</v>
      </c>
      <c r="C398" s="23">
        <v>43388</v>
      </c>
      <c r="D398" s="3" t="s">
        <v>678</v>
      </c>
      <c r="E398" s="24">
        <v>8002</v>
      </c>
      <c r="F398" s="24"/>
      <c r="G398" s="24">
        <v>2</v>
      </c>
      <c r="H398" s="24" t="s">
        <v>773</v>
      </c>
      <c r="I398" s="24"/>
    </row>
    <row r="399" spans="2:9" x14ac:dyDescent="0.25">
      <c r="B399" s="22">
        <v>482</v>
      </c>
      <c r="C399" s="23">
        <v>43388</v>
      </c>
      <c r="D399" s="3" t="s">
        <v>678</v>
      </c>
      <c r="E399" s="24">
        <v>8002</v>
      </c>
      <c r="F399" s="24">
        <v>1</v>
      </c>
      <c r="G399" s="24"/>
      <c r="H399" s="24"/>
      <c r="I399" s="24"/>
    </row>
    <row r="400" spans="2:9" x14ac:dyDescent="0.25">
      <c r="B400" s="22">
        <v>481</v>
      </c>
      <c r="C400" s="23">
        <v>43388</v>
      </c>
      <c r="D400" s="3" t="s">
        <v>764</v>
      </c>
      <c r="E400" s="24">
        <v>4520</v>
      </c>
      <c r="F400" s="24"/>
      <c r="G400" s="24">
        <v>1</v>
      </c>
      <c r="H400" s="24" t="s">
        <v>773</v>
      </c>
      <c r="I400" s="24"/>
    </row>
    <row r="401" spans="2:9" x14ac:dyDescent="0.25">
      <c r="B401" s="22">
        <v>480</v>
      </c>
      <c r="C401" s="23">
        <v>43388</v>
      </c>
      <c r="D401" s="3" t="s">
        <v>875</v>
      </c>
      <c r="E401" s="24">
        <v>156</v>
      </c>
      <c r="F401" s="24"/>
      <c r="G401" s="24">
        <v>1</v>
      </c>
      <c r="H401" s="24" t="s">
        <v>763</v>
      </c>
      <c r="I401" s="24"/>
    </row>
    <row r="402" spans="2:9" ht="30" x14ac:dyDescent="0.25">
      <c r="B402" s="22">
        <v>479</v>
      </c>
      <c r="C402" s="23">
        <v>43388</v>
      </c>
      <c r="D402" s="3" t="s">
        <v>342</v>
      </c>
      <c r="E402" s="24">
        <v>419</v>
      </c>
      <c r="F402" s="24"/>
      <c r="G402" s="24">
        <v>1</v>
      </c>
      <c r="H402" s="24" t="s">
        <v>1015</v>
      </c>
      <c r="I402" s="24"/>
    </row>
    <row r="403" spans="2:9" x14ac:dyDescent="0.25">
      <c r="B403" s="22">
        <v>478</v>
      </c>
      <c r="C403" s="23">
        <v>43388</v>
      </c>
      <c r="D403" s="3" t="s">
        <v>287</v>
      </c>
      <c r="E403" s="24">
        <v>842</v>
      </c>
      <c r="F403" s="24"/>
      <c r="G403" s="24">
        <v>36</v>
      </c>
      <c r="H403" s="24" t="s">
        <v>1015</v>
      </c>
      <c r="I403" s="24"/>
    </row>
    <row r="404" spans="2:9" x14ac:dyDescent="0.25">
      <c r="B404" s="22">
        <v>477</v>
      </c>
      <c r="C404" s="23">
        <v>43388</v>
      </c>
      <c r="D404" s="3" t="s">
        <v>243</v>
      </c>
      <c r="E404" s="24">
        <v>1428</v>
      </c>
      <c r="F404" s="24"/>
      <c r="G404" s="24">
        <v>4</v>
      </c>
      <c r="H404" s="24" t="s">
        <v>763</v>
      </c>
      <c r="I404" s="24"/>
    </row>
    <row r="405" spans="2:9" x14ac:dyDescent="0.25">
      <c r="B405" s="22">
        <v>476</v>
      </c>
      <c r="C405" s="23">
        <v>43388</v>
      </c>
      <c r="D405" s="3" t="s">
        <v>92</v>
      </c>
      <c r="E405" s="24">
        <v>7094</v>
      </c>
      <c r="F405" s="24"/>
      <c r="G405" s="24">
        <v>10</v>
      </c>
      <c r="H405" s="24" t="s">
        <v>1015</v>
      </c>
      <c r="I405" s="24"/>
    </row>
    <row r="406" spans="2:9" x14ac:dyDescent="0.25">
      <c r="B406" s="22">
        <v>475</v>
      </c>
      <c r="C406" s="23">
        <v>43388</v>
      </c>
      <c r="D406" s="3" t="s">
        <v>898</v>
      </c>
      <c r="E406" s="24">
        <v>7085</v>
      </c>
      <c r="F406" s="24"/>
      <c r="G406" s="24">
        <v>10</v>
      </c>
      <c r="H406" s="24" t="s">
        <v>1015</v>
      </c>
      <c r="I406" s="24"/>
    </row>
    <row r="407" spans="2:9" x14ac:dyDescent="0.25">
      <c r="B407" s="22">
        <v>474</v>
      </c>
      <c r="C407" s="23">
        <v>43388</v>
      </c>
      <c r="D407" s="3" t="s">
        <v>95</v>
      </c>
      <c r="E407" s="24">
        <v>7088</v>
      </c>
      <c r="F407" s="24"/>
      <c r="G407" s="24">
        <v>10</v>
      </c>
      <c r="H407" s="24" t="s">
        <v>1015</v>
      </c>
      <c r="I407" s="24"/>
    </row>
    <row r="408" spans="2:9" x14ac:dyDescent="0.25">
      <c r="B408" s="22">
        <v>473</v>
      </c>
      <c r="C408" s="23">
        <v>43388</v>
      </c>
      <c r="D408" s="3" t="s">
        <v>242</v>
      </c>
      <c r="E408" s="24">
        <v>1429</v>
      </c>
      <c r="F408" s="24"/>
      <c r="G408" s="24">
        <v>1</v>
      </c>
      <c r="H408" s="24" t="s">
        <v>763</v>
      </c>
      <c r="I408" s="24"/>
    </row>
    <row r="409" spans="2:9" x14ac:dyDescent="0.25">
      <c r="B409" s="22">
        <v>472</v>
      </c>
      <c r="C409" s="23">
        <v>43388</v>
      </c>
      <c r="D409" s="3" t="s">
        <v>137</v>
      </c>
      <c r="E409" s="24">
        <v>4738</v>
      </c>
      <c r="F409" s="24"/>
      <c r="G409" s="24">
        <v>1</v>
      </c>
      <c r="H409" s="24" t="s">
        <v>763</v>
      </c>
      <c r="I409" s="24"/>
    </row>
    <row r="410" spans="2:9" x14ac:dyDescent="0.25">
      <c r="B410" s="22">
        <v>471</v>
      </c>
      <c r="C410" s="23">
        <v>43387</v>
      </c>
      <c r="D410" s="3" t="s">
        <v>235</v>
      </c>
      <c r="E410" s="24">
        <v>1465</v>
      </c>
      <c r="F410" s="24"/>
      <c r="G410" s="24">
        <v>2</v>
      </c>
      <c r="H410" s="24" t="s">
        <v>763</v>
      </c>
      <c r="I410" s="24"/>
    </row>
    <row r="411" spans="2:9" ht="30" x14ac:dyDescent="0.25">
      <c r="B411" s="22">
        <v>470</v>
      </c>
      <c r="C411" s="23">
        <v>43387</v>
      </c>
      <c r="D411" s="3" t="s">
        <v>148</v>
      </c>
      <c r="E411" s="24">
        <v>4277</v>
      </c>
      <c r="F411" s="24"/>
      <c r="G411" s="24">
        <v>1</v>
      </c>
      <c r="H411" s="24" t="s">
        <v>763</v>
      </c>
      <c r="I411" s="24"/>
    </row>
    <row r="412" spans="2:9" x14ac:dyDescent="0.25">
      <c r="B412" s="22">
        <v>469</v>
      </c>
      <c r="C412" s="23">
        <v>43386</v>
      </c>
      <c r="D412" s="3" t="s">
        <v>243</v>
      </c>
      <c r="E412" s="24">
        <v>1428</v>
      </c>
      <c r="F412" s="24"/>
      <c r="G412" s="24">
        <v>2</v>
      </c>
      <c r="H412" s="24" t="s">
        <v>763</v>
      </c>
      <c r="I412" s="24"/>
    </row>
    <row r="413" spans="2:9" ht="30" x14ac:dyDescent="0.25">
      <c r="B413" s="22">
        <v>468</v>
      </c>
      <c r="C413" s="23">
        <v>43385</v>
      </c>
      <c r="D413" s="3" t="s">
        <v>120</v>
      </c>
      <c r="E413" s="24">
        <v>4909</v>
      </c>
      <c r="F413" s="24"/>
      <c r="G413" s="24">
        <v>12</v>
      </c>
      <c r="H413" s="24" t="s">
        <v>763</v>
      </c>
      <c r="I413" s="24"/>
    </row>
    <row r="414" spans="2:9" ht="30" x14ac:dyDescent="0.25">
      <c r="B414" s="22">
        <v>467</v>
      </c>
      <c r="C414" s="23">
        <v>43385</v>
      </c>
      <c r="D414" s="3" t="s">
        <v>375</v>
      </c>
      <c r="E414" s="24">
        <v>174</v>
      </c>
      <c r="F414" s="24"/>
      <c r="G414" s="24">
        <v>6</v>
      </c>
      <c r="H414" s="24" t="s">
        <v>1015</v>
      </c>
      <c r="I414" s="24"/>
    </row>
    <row r="415" spans="2:9" x14ac:dyDescent="0.25">
      <c r="B415" s="22">
        <v>466</v>
      </c>
      <c r="C415" s="23">
        <v>43385</v>
      </c>
      <c r="D415" s="3" t="s">
        <v>53</v>
      </c>
      <c r="E415" s="24">
        <v>8825</v>
      </c>
      <c r="F415" s="24"/>
      <c r="G415" s="24">
        <v>5</v>
      </c>
      <c r="H415" s="24" t="s">
        <v>1015</v>
      </c>
      <c r="I415" s="24"/>
    </row>
    <row r="416" spans="2:9" ht="30" x14ac:dyDescent="0.25">
      <c r="B416" s="22">
        <v>465</v>
      </c>
      <c r="C416" s="23">
        <v>43385</v>
      </c>
      <c r="D416" s="3" t="s">
        <v>122</v>
      </c>
      <c r="E416" s="24">
        <v>4907</v>
      </c>
      <c r="F416" s="24"/>
      <c r="G416" s="24">
        <v>36</v>
      </c>
      <c r="H416" s="24" t="s">
        <v>1015</v>
      </c>
      <c r="I416" s="24"/>
    </row>
    <row r="417" spans="2:9" ht="30" x14ac:dyDescent="0.25">
      <c r="B417" s="22">
        <v>464</v>
      </c>
      <c r="C417" s="23">
        <v>43385</v>
      </c>
      <c r="D417" s="3" t="s">
        <v>118</v>
      </c>
      <c r="E417" s="24">
        <v>4911</v>
      </c>
      <c r="F417" s="24"/>
      <c r="G417" s="24">
        <v>24</v>
      </c>
      <c r="H417" s="24" t="s">
        <v>1015</v>
      </c>
      <c r="I417" s="24"/>
    </row>
    <row r="418" spans="2:9" ht="30" x14ac:dyDescent="0.25">
      <c r="B418" s="22">
        <v>463</v>
      </c>
      <c r="C418" s="23">
        <v>43385</v>
      </c>
      <c r="D418" s="3" t="s">
        <v>119</v>
      </c>
      <c r="E418" s="24">
        <v>4910</v>
      </c>
      <c r="F418" s="24"/>
      <c r="G418" s="24">
        <v>36</v>
      </c>
      <c r="H418" s="24" t="s">
        <v>1015</v>
      </c>
      <c r="I418" s="24"/>
    </row>
    <row r="419" spans="2:9" ht="30" x14ac:dyDescent="0.25">
      <c r="B419" s="22">
        <v>462</v>
      </c>
      <c r="C419" s="23">
        <v>43385</v>
      </c>
      <c r="D419" s="3" t="s">
        <v>120</v>
      </c>
      <c r="E419" s="24">
        <v>4909</v>
      </c>
      <c r="F419" s="24"/>
      <c r="G419" s="24">
        <v>60</v>
      </c>
      <c r="H419" s="24" t="s">
        <v>1015</v>
      </c>
      <c r="I419" s="24"/>
    </row>
    <row r="420" spans="2:9" x14ac:dyDescent="0.25">
      <c r="B420" s="22">
        <v>461</v>
      </c>
      <c r="C420" s="23">
        <v>43385</v>
      </c>
      <c r="D420" s="3" t="s">
        <v>137</v>
      </c>
      <c r="E420" s="24">
        <v>4738</v>
      </c>
      <c r="F420" s="24"/>
      <c r="G420" s="24">
        <v>8</v>
      </c>
      <c r="H420" s="24" t="s">
        <v>1015</v>
      </c>
      <c r="I420" s="24"/>
    </row>
    <row r="421" spans="2:9" x14ac:dyDescent="0.25">
      <c r="B421" s="22">
        <v>460</v>
      </c>
      <c r="C421" s="23">
        <v>43385</v>
      </c>
      <c r="D421" s="3" t="s">
        <v>46</v>
      </c>
      <c r="E421" s="24" t="s">
        <v>516</v>
      </c>
      <c r="F421" s="24"/>
      <c r="G421" s="24">
        <v>1</v>
      </c>
      <c r="H421" s="24" t="s">
        <v>763</v>
      </c>
      <c r="I421" s="24"/>
    </row>
    <row r="422" spans="2:9" x14ac:dyDescent="0.25">
      <c r="B422" s="22">
        <v>459</v>
      </c>
      <c r="C422" s="23">
        <v>43385</v>
      </c>
      <c r="D422" s="3" t="s">
        <v>101</v>
      </c>
      <c r="E422" s="24">
        <v>7080</v>
      </c>
      <c r="F422" s="24"/>
      <c r="G422" s="24">
        <v>2</v>
      </c>
      <c r="H422" s="24" t="s">
        <v>773</v>
      </c>
      <c r="I422" s="24"/>
    </row>
    <row r="423" spans="2:9" x14ac:dyDescent="0.25">
      <c r="B423" s="22">
        <v>458</v>
      </c>
      <c r="C423" s="23">
        <v>43385</v>
      </c>
      <c r="D423" s="3" t="s">
        <v>239</v>
      </c>
      <c r="E423" s="24">
        <v>1445</v>
      </c>
      <c r="F423" s="24"/>
      <c r="G423" s="24">
        <v>1000</v>
      </c>
      <c r="H423" s="24" t="s">
        <v>773</v>
      </c>
      <c r="I423" s="24"/>
    </row>
    <row r="424" spans="2:9" ht="30" x14ac:dyDescent="0.25">
      <c r="B424" s="22">
        <v>457</v>
      </c>
      <c r="C424" s="23">
        <v>43385</v>
      </c>
      <c r="D424" s="3" t="s">
        <v>112</v>
      </c>
      <c r="E424" s="24">
        <v>5112</v>
      </c>
      <c r="F424" s="24"/>
      <c r="G424" s="24">
        <v>1</v>
      </c>
      <c r="H424" s="24" t="s">
        <v>773</v>
      </c>
      <c r="I424" s="24"/>
    </row>
    <row r="425" spans="2:9" ht="30" x14ac:dyDescent="0.25">
      <c r="B425" s="22">
        <v>456</v>
      </c>
      <c r="C425" s="23">
        <v>43385</v>
      </c>
      <c r="D425" s="3" t="s">
        <v>778</v>
      </c>
      <c r="E425" s="24">
        <v>821</v>
      </c>
      <c r="F425" s="24"/>
      <c r="G425" s="24">
        <v>19</v>
      </c>
      <c r="H425" s="24" t="s">
        <v>773</v>
      </c>
      <c r="I425" s="24"/>
    </row>
    <row r="426" spans="2:9" x14ac:dyDescent="0.25">
      <c r="B426" s="22">
        <v>455</v>
      </c>
      <c r="C426" s="23">
        <v>43385</v>
      </c>
      <c r="D426" s="3" t="s">
        <v>137</v>
      </c>
      <c r="E426" s="24">
        <v>4738</v>
      </c>
      <c r="F426" s="24"/>
      <c r="G426" s="24">
        <v>1</v>
      </c>
      <c r="H426" s="24" t="s">
        <v>763</v>
      </c>
      <c r="I426" s="24"/>
    </row>
    <row r="427" spans="2:9" x14ac:dyDescent="0.25">
      <c r="B427" s="22">
        <v>454</v>
      </c>
      <c r="C427" s="23">
        <v>43385</v>
      </c>
      <c r="D427" s="3" t="s">
        <v>92</v>
      </c>
      <c r="E427" s="24">
        <v>7094</v>
      </c>
      <c r="F427" s="24">
        <v>3</v>
      </c>
      <c r="G427" s="24"/>
      <c r="H427" s="24"/>
      <c r="I427" s="24"/>
    </row>
    <row r="428" spans="2:9" ht="30" x14ac:dyDescent="0.25">
      <c r="B428" s="22">
        <v>453</v>
      </c>
      <c r="C428" s="23">
        <v>43385</v>
      </c>
      <c r="D428" s="3" t="s">
        <v>352</v>
      </c>
      <c r="E428" s="24">
        <v>305</v>
      </c>
      <c r="F428" s="24"/>
      <c r="G428" s="24">
        <v>25</v>
      </c>
      <c r="H428" s="24" t="s">
        <v>763</v>
      </c>
      <c r="I428" s="24"/>
    </row>
    <row r="429" spans="2:9" ht="30" x14ac:dyDescent="0.25">
      <c r="B429" s="22">
        <v>452</v>
      </c>
      <c r="C429" s="23">
        <v>43385</v>
      </c>
      <c r="D429" s="3" t="s">
        <v>103</v>
      </c>
      <c r="E429" s="24">
        <v>5709</v>
      </c>
      <c r="F429" s="24"/>
      <c r="G429" s="24">
        <v>200</v>
      </c>
      <c r="H429" s="24" t="s">
        <v>763</v>
      </c>
      <c r="I429" s="24"/>
    </row>
    <row r="430" spans="2:9" ht="30" x14ac:dyDescent="0.25">
      <c r="B430" s="22">
        <v>451</v>
      </c>
      <c r="C430" s="23">
        <v>43385</v>
      </c>
      <c r="D430" s="3" t="s">
        <v>202</v>
      </c>
      <c r="E430" s="24">
        <v>1602</v>
      </c>
      <c r="F430" s="24"/>
      <c r="G430" s="24">
        <v>100</v>
      </c>
      <c r="H430" s="24" t="s">
        <v>763</v>
      </c>
      <c r="I430" s="24"/>
    </row>
    <row r="431" spans="2:9" ht="30" x14ac:dyDescent="0.25">
      <c r="B431" s="22">
        <v>450</v>
      </c>
      <c r="C431" s="23">
        <v>43385</v>
      </c>
      <c r="D431" s="3" t="s">
        <v>118</v>
      </c>
      <c r="E431" s="24">
        <v>4911</v>
      </c>
      <c r="F431" s="24"/>
      <c r="G431" s="24">
        <v>12</v>
      </c>
      <c r="H431" s="24" t="s">
        <v>763</v>
      </c>
      <c r="I431" s="24"/>
    </row>
    <row r="432" spans="2:9" x14ac:dyDescent="0.25">
      <c r="B432" s="22">
        <v>449</v>
      </c>
      <c r="C432" s="23">
        <v>43385</v>
      </c>
      <c r="D432" s="3" t="s">
        <v>73</v>
      </c>
      <c r="E432" s="24">
        <v>7999</v>
      </c>
      <c r="F432" s="24"/>
      <c r="G432" s="24">
        <v>10</v>
      </c>
      <c r="H432" s="24" t="s">
        <v>763</v>
      </c>
      <c r="I432" s="24"/>
    </row>
    <row r="433" spans="2:9" ht="30" x14ac:dyDescent="0.25">
      <c r="B433" s="22">
        <v>448</v>
      </c>
      <c r="C433" s="23">
        <v>43385</v>
      </c>
      <c r="D433" s="3" t="s">
        <v>122</v>
      </c>
      <c r="E433" s="24">
        <v>4907</v>
      </c>
      <c r="F433" s="24"/>
      <c r="G433" s="24">
        <v>12</v>
      </c>
      <c r="H433" s="24" t="s">
        <v>763</v>
      </c>
      <c r="I433" s="24"/>
    </row>
    <row r="434" spans="2:9" ht="30" x14ac:dyDescent="0.25">
      <c r="B434" s="22">
        <v>447</v>
      </c>
      <c r="C434" s="23">
        <v>43385</v>
      </c>
      <c r="D434" s="3" t="s">
        <v>119</v>
      </c>
      <c r="E434" s="24">
        <v>4910</v>
      </c>
      <c r="F434" s="24"/>
      <c r="G434" s="24">
        <v>12</v>
      </c>
      <c r="H434" s="24" t="s">
        <v>763</v>
      </c>
      <c r="I434" s="24"/>
    </row>
    <row r="435" spans="2:9" x14ac:dyDescent="0.25">
      <c r="B435" s="22">
        <v>446</v>
      </c>
      <c r="C435" s="23">
        <v>43385</v>
      </c>
      <c r="D435" s="3" t="s">
        <v>368</v>
      </c>
      <c r="E435" s="24">
        <v>189</v>
      </c>
      <c r="F435" s="24"/>
      <c r="G435" s="24">
        <v>50</v>
      </c>
      <c r="H435" s="24" t="s">
        <v>763</v>
      </c>
      <c r="I435" s="24"/>
    </row>
    <row r="436" spans="2:9" x14ac:dyDescent="0.25">
      <c r="B436" s="22">
        <v>445</v>
      </c>
      <c r="C436" s="23">
        <v>43385</v>
      </c>
      <c r="D436" s="3" t="s">
        <v>369</v>
      </c>
      <c r="E436" s="24">
        <v>188</v>
      </c>
      <c r="F436" s="24"/>
      <c r="G436" s="24">
        <v>50</v>
      </c>
      <c r="H436" s="24" t="s">
        <v>763</v>
      </c>
      <c r="I436" s="24"/>
    </row>
    <row r="437" spans="2:9" x14ac:dyDescent="0.25">
      <c r="B437" s="22">
        <v>444</v>
      </c>
      <c r="C437" s="23">
        <v>43385</v>
      </c>
      <c r="D437" s="3" t="s">
        <v>370</v>
      </c>
      <c r="E437" s="24">
        <v>187</v>
      </c>
      <c r="F437" s="24"/>
      <c r="G437" s="24">
        <v>50</v>
      </c>
      <c r="H437" s="24" t="s">
        <v>763</v>
      </c>
      <c r="I437" s="24"/>
    </row>
    <row r="438" spans="2:9" x14ac:dyDescent="0.25">
      <c r="B438" s="22">
        <v>443</v>
      </c>
      <c r="C438" s="23">
        <v>43385</v>
      </c>
      <c r="D438" s="3" t="s">
        <v>269</v>
      </c>
      <c r="E438" s="24">
        <v>980</v>
      </c>
      <c r="F438" s="24"/>
      <c r="G438" s="24">
        <v>50</v>
      </c>
      <c r="H438" s="24" t="s">
        <v>763</v>
      </c>
      <c r="I438" s="24"/>
    </row>
    <row r="439" spans="2:9" x14ac:dyDescent="0.25">
      <c r="B439" s="22">
        <v>442</v>
      </c>
      <c r="C439" s="23">
        <v>43385</v>
      </c>
      <c r="D439" s="3" t="s">
        <v>345</v>
      </c>
      <c r="E439" s="24">
        <v>334</v>
      </c>
      <c r="F439" s="24"/>
      <c r="G439" s="24">
        <v>1</v>
      </c>
      <c r="H439" s="24" t="s">
        <v>763</v>
      </c>
      <c r="I439" s="24"/>
    </row>
    <row r="440" spans="2:9" ht="30" x14ac:dyDescent="0.25">
      <c r="B440" s="22">
        <v>441</v>
      </c>
      <c r="C440" s="23">
        <v>43385</v>
      </c>
      <c r="D440" s="3" t="s">
        <v>347</v>
      </c>
      <c r="E440" s="24">
        <v>332</v>
      </c>
      <c r="F440" s="24"/>
      <c r="G440" s="24">
        <v>1</v>
      </c>
      <c r="H440" s="24" t="s">
        <v>763</v>
      </c>
      <c r="I440" s="24"/>
    </row>
    <row r="441" spans="2:9" x14ac:dyDescent="0.25">
      <c r="B441" s="22">
        <v>440</v>
      </c>
      <c r="C441" s="23">
        <v>43385</v>
      </c>
      <c r="D441" s="3" t="s">
        <v>348</v>
      </c>
      <c r="E441" s="24">
        <v>331</v>
      </c>
      <c r="F441" s="24"/>
      <c r="G441" s="24">
        <v>1</v>
      </c>
      <c r="H441" s="24" t="s">
        <v>763</v>
      </c>
      <c r="I441" s="24"/>
    </row>
    <row r="442" spans="2:9" x14ac:dyDescent="0.25">
      <c r="B442" s="22">
        <v>439</v>
      </c>
      <c r="C442" s="23">
        <v>43385</v>
      </c>
      <c r="D442" s="3" t="s">
        <v>378</v>
      </c>
      <c r="E442" s="24">
        <v>151</v>
      </c>
      <c r="F442" s="24"/>
      <c r="G442" s="24">
        <v>1</v>
      </c>
      <c r="H442" s="24" t="s">
        <v>763</v>
      </c>
      <c r="I442" s="24"/>
    </row>
    <row r="443" spans="2:9" x14ac:dyDescent="0.25">
      <c r="B443" s="22">
        <v>438</v>
      </c>
      <c r="C443" s="23">
        <v>43385</v>
      </c>
      <c r="D443" s="3" t="s">
        <v>344</v>
      </c>
      <c r="E443" s="24">
        <v>392</v>
      </c>
      <c r="F443" s="24"/>
      <c r="G443" s="24">
        <v>1</v>
      </c>
      <c r="H443" s="24" t="s">
        <v>763</v>
      </c>
      <c r="I443" s="24"/>
    </row>
    <row r="444" spans="2:9" x14ac:dyDescent="0.25">
      <c r="B444" s="22">
        <v>437</v>
      </c>
      <c r="C444" s="23">
        <v>43385</v>
      </c>
      <c r="D444" s="3" t="s">
        <v>91</v>
      </c>
      <c r="E444" s="24">
        <v>7358</v>
      </c>
      <c r="F444" s="24"/>
      <c r="G444" s="24">
        <v>1</v>
      </c>
      <c r="H444" s="24" t="s">
        <v>763</v>
      </c>
      <c r="I444" s="24"/>
    </row>
    <row r="445" spans="2:9" x14ac:dyDescent="0.25">
      <c r="B445" s="22">
        <v>436</v>
      </c>
      <c r="C445" s="23">
        <v>43385</v>
      </c>
      <c r="D445" s="3" t="s">
        <v>344</v>
      </c>
      <c r="E445" s="24">
        <v>392</v>
      </c>
      <c r="F445" s="24"/>
      <c r="G445" s="24">
        <v>1</v>
      </c>
      <c r="H445" s="24" t="s">
        <v>773</v>
      </c>
      <c r="I445" s="24"/>
    </row>
    <row r="446" spans="2:9" ht="30" x14ac:dyDescent="0.25">
      <c r="B446" s="22">
        <v>435</v>
      </c>
      <c r="C446" s="23">
        <v>43385</v>
      </c>
      <c r="D446" s="3" t="s">
        <v>584</v>
      </c>
      <c r="E446" s="24">
        <v>9527</v>
      </c>
      <c r="F446" s="24"/>
      <c r="G446" s="24">
        <v>10</v>
      </c>
      <c r="H446" s="24" t="s">
        <v>773</v>
      </c>
      <c r="I446" s="24"/>
    </row>
    <row r="447" spans="2:9" ht="30" x14ac:dyDescent="0.25">
      <c r="B447" s="22">
        <v>434</v>
      </c>
      <c r="C447" s="23">
        <v>43385</v>
      </c>
      <c r="D447" s="3" t="s">
        <v>31</v>
      </c>
      <c r="E447" s="24">
        <v>9526</v>
      </c>
      <c r="F447" s="24"/>
      <c r="G447" s="24">
        <v>10</v>
      </c>
      <c r="H447" s="24" t="s">
        <v>773</v>
      </c>
      <c r="I447" s="24"/>
    </row>
    <row r="448" spans="2:9" x14ac:dyDescent="0.25">
      <c r="B448" s="22">
        <v>433</v>
      </c>
      <c r="C448" s="23">
        <v>43385</v>
      </c>
      <c r="D448" s="3" t="s">
        <v>53</v>
      </c>
      <c r="E448" s="24">
        <v>8825</v>
      </c>
      <c r="F448" s="24"/>
      <c r="G448" s="24">
        <v>2</v>
      </c>
      <c r="H448" s="24" t="s">
        <v>773</v>
      </c>
      <c r="I448" s="24"/>
    </row>
    <row r="449" spans="2:9" x14ac:dyDescent="0.25">
      <c r="B449" s="22">
        <v>432</v>
      </c>
      <c r="C449" s="23">
        <v>43385</v>
      </c>
      <c r="D449" s="3" t="s">
        <v>54</v>
      </c>
      <c r="E449" s="24">
        <v>8824</v>
      </c>
      <c r="F449" s="24"/>
      <c r="G449" s="24">
        <v>1</v>
      </c>
      <c r="H449" s="24" t="s">
        <v>773</v>
      </c>
      <c r="I449" s="24"/>
    </row>
    <row r="450" spans="2:9" x14ac:dyDescent="0.25">
      <c r="B450" s="22">
        <v>431</v>
      </c>
      <c r="C450" s="23">
        <v>43385</v>
      </c>
      <c r="D450" s="3" t="s">
        <v>92</v>
      </c>
      <c r="E450" s="24">
        <v>7094</v>
      </c>
      <c r="F450" s="24"/>
      <c r="G450" s="24">
        <v>5</v>
      </c>
      <c r="H450" s="24" t="s">
        <v>773</v>
      </c>
      <c r="I450" s="24"/>
    </row>
    <row r="451" spans="2:9" x14ac:dyDescent="0.25">
      <c r="B451" s="22">
        <v>430</v>
      </c>
      <c r="C451" s="23">
        <v>43385</v>
      </c>
      <c r="D451" s="3" t="s">
        <v>137</v>
      </c>
      <c r="E451" s="24">
        <v>4738</v>
      </c>
      <c r="F451" s="24"/>
      <c r="G451" s="24">
        <v>1</v>
      </c>
      <c r="H451" s="24" t="s">
        <v>773</v>
      </c>
      <c r="I451" s="24"/>
    </row>
    <row r="452" spans="2:9" x14ac:dyDescent="0.25">
      <c r="B452" s="22">
        <v>429</v>
      </c>
      <c r="C452" s="23">
        <v>43385</v>
      </c>
      <c r="D452" s="3" t="s">
        <v>142</v>
      </c>
      <c r="E452" s="24">
        <v>4523</v>
      </c>
      <c r="F452" s="24"/>
      <c r="G452" s="24">
        <v>10</v>
      </c>
      <c r="H452" s="24" t="s">
        <v>773</v>
      </c>
      <c r="I452" s="24"/>
    </row>
    <row r="453" spans="2:9" x14ac:dyDescent="0.25">
      <c r="B453" s="22">
        <v>428</v>
      </c>
      <c r="C453" s="23">
        <v>43385</v>
      </c>
      <c r="D453" s="3" t="s">
        <v>301</v>
      </c>
      <c r="E453" s="24">
        <v>726</v>
      </c>
      <c r="F453" s="24"/>
      <c r="G453" s="24">
        <v>1</v>
      </c>
      <c r="H453" s="24" t="s">
        <v>773</v>
      </c>
      <c r="I453" s="24"/>
    </row>
    <row r="454" spans="2:9" x14ac:dyDescent="0.25">
      <c r="B454" s="22">
        <v>427</v>
      </c>
      <c r="C454" s="23">
        <v>43385</v>
      </c>
      <c r="D454" s="3" t="s">
        <v>88</v>
      </c>
      <c r="E454" s="24">
        <v>7366</v>
      </c>
      <c r="F454" s="24"/>
      <c r="G454" s="24">
        <v>6</v>
      </c>
      <c r="H454" s="24" t="s">
        <v>773</v>
      </c>
      <c r="I454" s="24"/>
    </row>
    <row r="455" spans="2:9" x14ac:dyDescent="0.25">
      <c r="B455" s="22">
        <v>426</v>
      </c>
      <c r="C455" s="23">
        <v>43385</v>
      </c>
      <c r="D455" s="3" t="s">
        <v>61</v>
      </c>
      <c r="E455" s="24">
        <v>8764</v>
      </c>
      <c r="F455" s="24"/>
      <c r="G455" s="24">
        <v>1</v>
      </c>
      <c r="H455" s="24" t="s">
        <v>773</v>
      </c>
      <c r="I455" s="24"/>
    </row>
    <row r="456" spans="2:9" ht="30" x14ac:dyDescent="0.25">
      <c r="B456" s="22">
        <v>425</v>
      </c>
      <c r="C456" s="23">
        <v>43385</v>
      </c>
      <c r="D456" s="3" t="s">
        <v>160</v>
      </c>
      <c r="E456" s="24">
        <v>3622</v>
      </c>
      <c r="F456" s="24"/>
      <c r="G456" s="24">
        <v>12</v>
      </c>
      <c r="H456" s="24" t="s">
        <v>773</v>
      </c>
      <c r="I456" s="24"/>
    </row>
    <row r="457" spans="2:9" ht="30" x14ac:dyDescent="0.25">
      <c r="B457" s="22">
        <v>424</v>
      </c>
      <c r="C457" s="23">
        <v>43385</v>
      </c>
      <c r="D457" s="3" t="s">
        <v>87</v>
      </c>
      <c r="E457" s="24">
        <v>7623</v>
      </c>
      <c r="F457" s="24"/>
      <c r="G457" s="24">
        <v>6</v>
      </c>
      <c r="H457" s="24" t="s">
        <v>773</v>
      </c>
      <c r="I457" s="24"/>
    </row>
    <row r="458" spans="2:9" x14ac:dyDescent="0.25">
      <c r="B458" s="22">
        <v>423</v>
      </c>
      <c r="C458" s="23">
        <v>43385</v>
      </c>
      <c r="D458" s="3" t="s">
        <v>361</v>
      </c>
      <c r="E458" s="24" t="s">
        <v>527</v>
      </c>
      <c r="F458" s="24"/>
      <c r="G458" s="24">
        <v>1</v>
      </c>
      <c r="H458" s="24" t="s">
        <v>1015</v>
      </c>
      <c r="I458" s="24"/>
    </row>
    <row r="459" spans="2:9" x14ac:dyDescent="0.25">
      <c r="B459" s="22">
        <v>422</v>
      </c>
      <c r="C459" s="23">
        <v>43385</v>
      </c>
      <c r="D459" s="3" t="s">
        <v>239</v>
      </c>
      <c r="E459" s="24">
        <v>1445</v>
      </c>
      <c r="F459" s="24"/>
      <c r="G459" s="24">
        <v>100</v>
      </c>
      <c r="H459" s="24" t="s">
        <v>763</v>
      </c>
      <c r="I459" s="24"/>
    </row>
    <row r="460" spans="2:9" x14ac:dyDescent="0.25">
      <c r="B460" s="22">
        <v>421</v>
      </c>
      <c r="C460" s="23">
        <v>43385</v>
      </c>
      <c r="D460" s="3" t="s">
        <v>242</v>
      </c>
      <c r="E460" s="24">
        <v>1429</v>
      </c>
      <c r="F460" s="24"/>
      <c r="G460" s="24">
        <v>1</v>
      </c>
      <c r="H460" s="24" t="s">
        <v>763</v>
      </c>
      <c r="I460" s="24"/>
    </row>
    <row r="461" spans="2:9" x14ac:dyDescent="0.25">
      <c r="B461" s="22">
        <v>420</v>
      </c>
      <c r="C461" s="23">
        <v>43384</v>
      </c>
      <c r="D461" s="3" t="s">
        <v>281</v>
      </c>
      <c r="E461" s="24">
        <v>913</v>
      </c>
      <c r="F461" s="24"/>
      <c r="G461" s="24">
        <v>2</v>
      </c>
      <c r="H461" s="24" t="s">
        <v>763</v>
      </c>
      <c r="I461" s="24"/>
    </row>
    <row r="462" spans="2:9" x14ac:dyDescent="0.25">
      <c r="B462" s="22">
        <v>419</v>
      </c>
      <c r="C462" s="23">
        <v>43384</v>
      </c>
      <c r="D462" s="3" t="s">
        <v>345</v>
      </c>
      <c r="E462" s="24">
        <v>334</v>
      </c>
      <c r="F462" s="24"/>
      <c r="G462" s="24">
        <v>4</v>
      </c>
      <c r="H462" s="24" t="s">
        <v>763</v>
      </c>
      <c r="I462" s="24"/>
    </row>
    <row r="463" spans="2:9" x14ac:dyDescent="0.25">
      <c r="B463" s="22">
        <v>418</v>
      </c>
      <c r="C463" s="23">
        <v>43384</v>
      </c>
      <c r="D463" s="3" t="s">
        <v>346</v>
      </c>
      <c r="E463" s="24">
        <v>333</v>
      </c>
      <c r="F463" s="24"/>
      <c r="G463" s="24">
        <v>4</v>
      </c>
      <c r="H463" s="24" t="s">
        <v>763</v>
      </c>
      <c r="I463" s="24"/>
    </row>
    <row r="464" spans="2:9" ht="30" x14ac:dyDescent="0.25">
      <c r="B464" s="22">
        <v>417</v>
      </c>
      <c r="C464" s="23">
        <v>43384</v>
      </c>
      <c r="D464" s="3" t="s">
        <v>347</v>
      </c>
      <c r="E464" s="24">
        <v>332</v>
      </c>
      <c r="F464" s="24"/>
      <c r="G464" s="24">
        <v>4</v>
      </c>
      <c r="H464" s="24" t="s">
        <v>763</v>
      </c>
      <c r="I464" s="24"/>
    </row>
    <row r="465" spans="2:9" x14ac:dyDescent="0.25">
      <c r="B465" s="22">
        <v>416</v>
      </c>
      <c r="C465" s="23">
        <v>43384</v>
      </c>
      <c r="D465" s="3" t="s">
        <v>348</v>
      </c>
      <c r="E465" s="24">
        <v>331</v>
      </c>
      <c r="F465" s="24"/>
      <c r="G465" s="24">
        <v>4</v>
      </c>
      <c r="H465" s="24" t="s">
        <v>763</v>
      </c>
      <c r="I465" s="24"/>
    </row>
    <row r="466" spans="2:9" x14ac:dyDescent="0.25">
      <c r="B466" s="22">
        <v>415</v>
      </c>
      <c r="C466" s="23">
        <v>43384</v>
      </c>
      <c r="D466" s="3" t="s">
        <v>269</v>
      </c>
      <c r="E466" s="24">
        <v>980</v>
      </c>
      <c r="F466" s="24"/>
      <c r="G466" s="24">
        <v>50</v>
      </c>
      <c r="H466" s="24" t="s">
        <v>763</v>
      </c>
      <c r="I466" s="24"/>
    </row>
    <row r="467" spans="2:9" x14ac:dyDescent="0.25">
      <c r="B467" s="22">
        <v>414</v>
      </c>
      <c r="C467" s="23">
        <v>43384</v>
      </c>
      <c r="D467" s="3" t="s">
        <v>370</v>
      </c>
      <c r="E467" s="24">
        <v>187</v>
      </c>
      <c r="F467" s="24"/>
      <c r="G467" s="24">
        <v>100</v>
      </c>
      <c r="H467" s="24" t="s">
        <v>763</v>
      </c>
      <c r="I467" s="24"/>
    </row>
    <row r="468" spans="2:9" x14ac:dyDescent="0.25">
      <c r="B468" s="22">
        <v>413</v>
      </c>
      <c r="C468" s="23">
        <v>43384</v>
      </c>
      <c r="D468" s="3" t="s">
        <v>348</v>
      </c>
      <c r="E468" s="24">
        <v>331</v>
      </c>
      <c r="F468" s="24">
        <v>33</v>
      </c>
      <c r="G468" s="24"/>
      <c r="H468" s="24"/>
      <c r="I468" s="24"/>
    </row>
    <row r="469" spans="2:9" x14ac:dyDescent="0.25">
      <c r="B469" s="22">
        <v>412</v>
      </c>
      <c r="C469" s="23">
        <v>43384</v>
      </c>
      <c r="D469" s="3" t="s">
        <v>345</v>
      </c>
      <c r="E469" s="24">
        <v>334</v>
      </c>
      <c r="F469" s="24">
        <v>7</v>
      </c>
      <c r="G469" s="24"/>
      <c r="H469" s="24"/>
      <c r="I469" s="24"/>
    </row>
    <row r="470" spans="2:9" x14ac:dyDescent="0.25">
      <c r="B470" s="22">
        <v>411</v>
      </c>
      <c r="C470" s="23">
        <v>43384</v>
      </c>
      <c r="D470" s="3" t="s">
        <v>346</v>
      </c>
      <c r="E470" s="24">
        <v>333</v>
      </c>
      <c r="F470" s="24">
        <v>33</v>
      </c>
      <c r="G470" s="24"/>
      <c r="H470" s="24"/>
      <c r="I470" s="24"/>
    </row>
    <row r="471" spans="2:9" x14ac:dyDescent="0.25">
      <c r="B471" s="22">
        <v>410</v>
      </c>
      <c r="C471" s="23">
        <v>43384</v>
      </c>
      <c r="D471" s="3" t="s">
        <v>378</v>
      </c>
      <c r="E471" s="24">
        <v>151</v>
      </c>
      <c r="F471" s="24">
        <v>7</v>
      </c>
      <c r="G471" s="24"/>
      <c r="H471" s="24"/>
      <c r="I471" s="24"/>
    </row>
    <row r="472" spans="2:9" x14ac:dyDescent="0.25">
      <c r="B472" s="22">
        <v>409</v>
      </c>
      <c r="C472" s="23">
        <v>43384</v>
      </c>
      <c r="D472" s="3" t="s">
        <v>390</v>
      </c>
      <c r="E472" s="24" t="s">
        <v>540</v>
      </c>
      <c r="F472" s="24">
        <v>1</v>
      </c>
      <c r="G472" s="24"/>
      <c r="H472" s="24"/>
      <c r="I472" s="24"/>
    </row>
    <row r="473" spans="2:9" x14ac:dyDescent="0.25">
      <c r="B473" s="22">
        <v>408</v>
      </c>
      <c r="C473" s="23">
        <v>43384</v>
      </c>
      <c r="D473" s="3" t="s">
        <v>391</v>
      </c>
      <c r="E473" s="24" t="s">
        <v>541</v>
      </c>
      <c r="F473" s="24"/>
      <c r="G473" s="24">
        <v>1</v>
      </c>
      <c r="H473" s="24" t="s">
        <v>1015</v>
      </c>
      <c r="I473" s="24"/>
    </row>
    <row r="474" spans="2:9" x14ac:dyDescent="0.25">
      <c r="B474" s="22">
        <v>407</v>
      </c>
      <c r="C474" s="23">
        <v>43384</v>
      </c>
      <c r="D474" s="3" t="s">
        <v>247</v>
      </c>
      <c r="E474" s="24">
        <v>1335</v>
      </c>
      <c r="F474" s="24"/>
      <c r="G474" s="24">
        <v>1</v>
      </c>
      <c r="H474" s="24" t="s">
        <v>763</v>
      </c>
      <c r="I474" s="24"/>
    </row>
    <row r="475" spans="2:9" ht="30" x14ac:dyDescent="0.25">
      <c r="B475" s="22">
        <v>406</v>
      </c>
      <c r="C475" s="23">
        <v>43384</v>
      </c>
      <c r="D475" s="3" t="s">
        <v>331</v>
      </c>
      <c r="E475" s="24">
        <v>482</v>
      </c>
      <c r="F475" s="24"/>
      <c r="G475" s="24">
        <v>1</v>
      </c>
      <c r="H475" s="24" t="s">
        <v>763</v>
      </c>
      <c r="I475" s="24"/>
    </row>
    <row r="476" spans="2:9" x14ac:dyDescent="0.25">
      <c r="B476" s="22">
        <v>405</v>
      </c>
      <c r="C476" s="23">
        <v>43384</v>
      </c>
      <c r="D476" s="3" t="s">
        <v>672</v>
      </c>
      <c r="E476" s="24">
        <v>3625</v>
      </c>
      <c r="F476" s="24"/>
      <c r="G476" s="24">
        <v>1</v>
      </c>
      <c r="H476" s="24" t="s">
        <v>763</v>
      </c>
      <c r="I476" s="24"/>
    </row>
    <row r="477" spans="2:9" x14ac:dyDescent="0.25">
      <c r="B477" s="22">
        <v>404</v>
      </c>
      <c r="C477" s="23">
        <v>43384</v>
      </c>
      <c r="D477" s="3" t="s">
        <v>235</v>
      </c>
      <c r="E477" s="24">
        <v>1465</v>
      </c>
      <c r="F477" s="24"/>
      <c r="G477" s="24">
        <v>1</v>
      </c>
      <c r="H477" s="24" t="s">
        <v>763</v>
      </c>
      <c r="I477" s="24"/>
    </row>
    <row r="478" spans="2:9" x14ac:dyDescent="0.25">
      <c r="B478" s="22">
        <v>403</v>
      </c>
      <c r="C478" s="23">
        <v>43384</v>
      </c>
      <c r="D478" s="3" t="s">
        <v>277</v>
      </c>
      <c r="E478" s="24">
        <v>918</v>
      </c>
      <c r="F478" s="24"/>
      <c r="G478" s="24">
        <v>1</v>
      </c>
      <c r="H478" s="24" t="s">
        <v>763</v>
      </c>
      <c r="I478" s="24"/>
    </row>
    <row r="479" spans="2:9" x14ac:dyDescent="0.25">
      <c r="B479" s="22">
        <v>402</v>
      </c>
      <c r="C479" s="23">
        <v>43384</v>
      </c>
      <c r="D479" s="3" t="s">
        <v>231</v>
      </c>
      <c r="E479" s="24">
        <v>1494</v>
      </c>
      <c r="F479" s="24"/>
      <c r="G479" s="24">
        <v>1</v>
      </c>
      <c r="H479" s="24" t="s">
        <v>763</v>
      </c>
      <c r="I479" s="24"/>
    </row>
    <row r="480" spans="2:9" x14ac:dyDescent="0.25">
      <c r="B480" s="22">
        <v>401</v>
      </c>
      <c r="C480" s="23">
        <v>43384</v>
      </c>
      <c r="D480" s="3" t="s">
        <v>149</v>
      </c>
      <c r="E480" s="24">
        <v>4275</v>
      </c>
      <c r="F480" s="24"/>
      <c r="G480" s="24">
        <v>1</v>
      </c>
      <c r="H480" s="24" t="s">
        <v>763</v>
      </c>
      <c r="I480" s="24"/>
    </row>
    <row r="481" spans="2:9" ht="30" x14ac:dyDescent="0.25">
      <c r="B481" s="22">
        <v>400</v>
      </c>
      <c r="C481" s="23">
        <v>43384</v>
      </c>
      <c r="D481" s="3" t="s">
        <v>148</v>
      </c>
      <c r="E481" s="24">
        <v>4277</v>
      </c>
      <c r="F481" s="24"/>
      <c r="G481" s="24">
        <v>1</v>
      </c>
      <c r="H481" s="24" t="s">
        <v>763</v>
      </c>
      <c r="I481" s="24"/>
    </row>
    <row r="482" spans="2:9" x14ac:dyDescent="0.25">
      <c r="B482" s="22">
        <v>399</v>
      </c>
      <c r="C482" s="23">
        <v>43384</v>
      </c>
      <c r="D482" s="3" t="s">
        <v>241</v>
      </c>
      <c r="E482" s="24">
        <v>1435</v>
      </c>
      <c r="F482" s="24"/>
      <c r="G482" s="24">
        <v>1</v>
      </c>
      <c r="H482" s="24" t="s">
        <v>763</v>
      </c>
      <c r="I482" s="24"/>
    </row>
    <row r="483" spans="2:9" ht="30" x14ac:dyDescent="0.25">
      <c r="B483" s="22">
        <v>398</v>
      </c>
      <c r="C483" s="23">
        <v>43384</v>
      </c>
      <c r="D483" s="3" t="s">
        <v>353</v>
      </c>
      <c r="E483" s="24">
        <v>304</v>
      </c>
      <c r="F483" s="24"/>
      <c r="G483" s="24">
        <v>6</v>
      </c>
      <c r="H483" s="24" t="s">
        <v>773</v>
      </c>
      <c r="I483" s="24"/>
    </row>
    <row r="484" spans="2:9" x14ac:dyDescent="0.25">
      <c r="B484" s="22">
        <v>397</v>
      </c>
      <c r="C484" s="23">
        <v>43384</v>
      </c>
      <c r="D484" s="3" t="s">
        <v>287</v>
      </c>
      <c r="E484" s="24">
        <v>842</v>
      </c>
      <c r="F484" s="24"/>
      <c r="G484" s="24">
        <v>1</v>
      </c>
      <c r="H484" s="24" t="s">
        <v>763</v>
      </c>
      <c r="I484" s="24"/>
    </row>
    <row r="485" spans="2:9" ht="30" x14ac:dyDescent="0.25">
      <c r="B485" s="22">
        <v>396</v>
      </c>
      <c r="C485" s="23">
        <v>43384</v>
      </c>
      <c r="D485" s="3" t="s">
        <v>696</v>
      </c>
      <c r="E485" s="24">
        <v>79</v>
      </c>
      <c r="F485" s="24"/>
      <c r="G485" s="24">
        <v>2</v>
      </c>
      <c r="H485" s="24" t="s">
        <v>773</v>
      </c>
      <c r="I485" s="24"/>
    </row>
    <row r="486" spans="2:9" ht="30" x14ac:dyDescent="0.25">
      <c r="B486" s="22">
        <v>395</v>
      </c>
      <c r="C486" s="23">
        <v>43384</v>
      </c>
      <c r="D486" s="3" t="s">
        <v>696</v>
      </c>
      <c r="E486" s="24">
        <v>79</v>
      </c>
      <c r="F486" s="24">
        <v>5</v>
      </c>
      <c r="G486" s="24"/>
      <c r="H486" s="24"/>
      <c r="I486" s="24"/>
    </row>
    <row r="487" spans="2:9" ht="30" x14ac:dyDescent="0.25">
      <c r="B487" s="22">
        <v>394</v>
      </c>
      <c r="C487" s="23">
        <v>43384</v>
      </c>
      <c r="D487" s="3" t="s">
        <v>696</v>
      </c>
      <c r="E487" s="24">
        <v>79</v>
      </c>
      <c r="F487" s="24">
        <v>24</v>
      </c>
      <c r="G487" s="24"/>
      <c r="H487" s="24"/>
      <c r="I487" s="24"/>
    </row>
    <row r="488" spans="2:9" x14ac:dyDescent="0.25">
      <c r="B488" s="22">
        <v>393</v>
      </c>
      <c r="C488" s="23">
        <v>43384</v>
      </c>
      <c r="D488" s="3" t="s">
        <v>65</v>
      </c>
      <c r="E488" s="24">
        <v>8464</v>
      </c>
      <c r="F488" s="24"/>
      <c r="G488" s="24">
        <v>6</v>
      </c>
      <c r="H488" s="24" t="s">
        <v>763</v>
      </c>
      <c r="I488" s="24"/>
    </row>
    <row r="489" spans="2:9" ht="30" x14ac:dyDescent="0.25">
      <c r="B489" s="22">
        <v>392</v>
      </c>
      <c r="C489" s="23">
        <v>43384</v>
      </c>
      <c r="D489" s="3" t="s">
        <v>822</v>
      </c>
      <c r="E489" s="24">
        <v>8506</v>
      </c>
      <c r="F489" s="24">
        <v>4</v>
      </c>
      <c r="G489" s="24"/>
      <c r="H489" s="24"/>
      <c r="I489" s="24"/>
    </row>
    <row r="490" spans="2:9" ht="30" x14ac:dyDescent="0.25">
      <c r="B490" s="22">
        <v>391</v>
      </c>
      <c r="C490" s="23">
        <v>43384</v>
      </c>
      <c r="D490" s="3" t="s">
        <v>814</v>
      </c>
      <c r="E490" s="24">
        <v>8063</v>
      </c>
      <c r="F490" s="24"/>
      <c r="G490" s="24">
        <v>1</v>
      </c>
      <c r="H490" s="24" t="s">
        <v>1015</v>
      </c>
      <c r="I490" s="24"/>
    </row>
    <row r="491" spans="2:9" x14ac:dyDescent="0.25">
      <c r="B491" s="22">
        <v>390</v>
      </c>
      <c r="C491" s="23">
        <v>43384</v>
      </c>
      <c r="D491" s="3" t="s">
        <v>88</v>
      </c>
      <c r="E491" s="24">
        <v>7366</v>
      </c>
      <c r="F491" s="24"/>
      <c r="G491" s="24">
        <v>1</v>
      </c>
      <c r="H491" s="24" t="s">
        <v>763</v>
      </c>
      <c r="I491" s="24"/>
    </row>
    <row r="492" spans="2:9" x14ac:dyDescent="0.25">
      <c r="B492" s="22">
        <v>389</v>
      </c>
      <c r="C492" s="23">
        <v>43384</v>
      </c>
      <c r="D492" s="3" t="s">
        <v>242</v>
      </c>
      <c r="E492" s="24">
        <v>1429</v>
      </c>
      <c r="F492" s="24"/>
      <c r="G492" s="24">
        <v>2</v>
      </c>
      <c r="H492" s="24" t="s">
        <v>763</v>
      </c>
      <c r="I492" s="24"/>
    </row>
    <row r="493" spans="2:9" x14ac:dyDescent="0.25">
      <c r="B493" s="22">
        <v>388</v>
      </c>
      <c r="C493" s="23">
        <v>43384</v>
      </c>
      <c r="D493" s="3" t="s">
        <v>366</v>
      </c>
      <c r="E493" s="24">
        <v>268</v>
      </c>
      <c r="F493" s="24"/>
      <c r="G493" s="24">
        <v>1</v>
      </c>
      <c r="H493" s="24" t="s">
        <v>763</v>
      </c>
      <c r="I493" s="24"/>
    </row>
    <row r="494" spans="2:9" x14ac:dyDescent="0.25">
      <c r="B494" s="22">
        <v>387</v>
      </c>
      <c r="C494" s="23">
        <v>43384</v>
      </c>
      <c r="D494" s="3" t="s">
        <v>100</v>
      </c>
      <c r="E494" s="24">
        <v>7081</v>
      </c>
      <c r="F494" s="24"/>
      <c r="G494" s="24">
        <v>10</v>
      </c>
      <c r="H494" s="24" t="s">
        <v>773</v>
      </c>
      <c r="I494" s="24"/>
    </row>
    <row r="495" spans="2:9" ht="30" x14ac:dyDescent="0.25">
      <c r="B495" s="22">
        <v>386</v>
      </c>
      <c r="C495" s="23">
        <v>43384</v>
      </c>
      <c r="D495" s="3" t="s">
        <v>295</v>
      </c>
      <c r="E495" s="24">
        <v>765</v>
      </c>
      <c r="F495" s="24"/>
      <c r="G495" s="24">
        <v>1</v>
      </c>
      <c r="H495" s="24" t="s">
        <v>763</v>
      </c>
      <c r="I495" s="24"/>
    </row>
    <row r="496" spans="2:9" ht="30" x14ac:dyDescent="0.25">
      <c r="B496" s="22">
        <v>385</v>
      </c>
      <c r="C496" s="23">
        <v>43384</v>
      </c>
      <c r="D496" s="3" t="s">
        <v>163</v>
      </c>
      <c r="E496" s="24">
        <v>3002</v>
      </c>
      <c r="F496" s="24"/>
      <c r="G496" s="24">
        <v>1</v>
      </c>
      <c r="H496" s="24" t="s">
        <v>763</v>
      </c>
      <c r="I496" s="24"/>
    </row>
    <row r="497" spans="2:9" ht="30" x14ac:dyDescent="0.25">
      <c r="B497" s="22">
        <v>384</v>
      </c>
      <c r="C497" s="23">
        <v>43384</v>
      </c>
      <c r="D497" s="3" t="s">
        <v>164</v>
      </c>
      <c r="E497" s="24">
        <v>3001</v>
      </c>
      <c r="F497" s="24"/>
      <c r="G497" s="24">
        <v>1</v>
      </c>
      <c r="H497" s="24" t="s">
        <v>763</v>
      </c>
      <c r="I497" s="24"/>
    </row>
    <row r="498" spans="2:9" x14ac:dyDescent="0.25">
      <c r="B498" s="22">
        <v>383</v>
      </c>
      <c r="C498" s="23">
        <v>43384</v>
      </c>
      <c r="D498" s="3" t="s">
        <v>728</v>
      </c>
      <c r="E498" s="24">
        <v>374</v>
      </c>
      <c r="F498" s="24"/>
      <c r="G498" s="24">
        <v>150</v>
      </c>
      <c r="H498" s="24" t="s">
        <v>763</v>
      </c>
      <c r="I498" s="24"/>
    </row>
    <row r="499" spans="2:9" ht="30" x14ac:dyDescent="0.25">
      <c r="B499" s="22">
        <v>382</v>
      </c>
      <c r="C499" s="23">
        <v>43384</v>
      </c>
      <c r="D499" s="3" t="s">
        <v>722</v>
      </c>
      <c r="E499" s="24">
        <v>236</v>
      </c>
      <c r="F499" s="24"/>
      <c r="G499" s="24">
        <v>200</v>
      </c>
      <c r="H499" s="24" t="s">
        <v>763</v>
      </c>
      <c r="I499" s="24"/>
    </row>
    <row r="500" spans="2:9" x14ac:dyDescent="0.25">
      <c r="B500" s="22">
        <v>381</v>
      </c>
      <c r="C500" s="23">
        <v>43384</v>
      </c>
      <c r="D500" s="3" t="s">
        <v>724</v>
      </c>
      <c r="E500" s="24">
        <v>4916</v>
      </c>
      <c r="F500" s="24"/>
      <c r="G500" s="24">
        <v>230</v>
      </c>
      <c r="H500" s="24" t="s">
        <v>763</v>
      </c>
      <c r="I500" s="24"/>
    </row>
    <row r="501" spans="2:9" x14ac:dyDescent="0.25">
      <c r="B501" s="22">
        <v>380</v>
      </c>
      <c r="C501" s="23">
        <v>43384</v>
      </c>
      <c r="D501" s="3" t="s">
        <v>724</v>
      </c>
      <c r="E501" s="24">
        <v>4916</v>
      </c>
      <c r="F501" s="24">
        <v>230</v>
      </c>
      <c r="G501" s="24"/>
      <c r="H501" s="24"/>
      <c r="I501" s="24"/>
    </row>
    <row r="502" spans="2:9" x14ac:dyDescent="0.25">
      <c r="B502" s="22">
        <v>379</v>
      </c>
      <c r="C502" s="23">
        <v>43384</v>
      </c>
      <c r="D502" s="3" t="s">
        <v>726</v>
      </c>
      <c r="E502" s="24">
        <v>4388</v>
      </c>
      <c r="F502" s="24">
        <v>230</v>
      </c>
      <c r="G502" s="24"/>
      <c r="H502" s="24"/>
      <c r="I502" s="24"/>
    </row>
    <row r="503" spans="2:9" x14ac:dyDescent="0.25">
      <c r="B503" s="22">
        <v>378</v>
      </c>
      <c r="C503" s="23">
        <v>43384</v>
      </c>
      <c r="D503" s="3" t="s">
        <v>726</v>
      </c>
      <c r="E503" s="24">
        <v>4388</v>
      </c>
      <c r="F503" s="24"/>
      <c r="G503" s="24">
        <v>115</v>
      </c>
      <c r="H503" s="24" t="s">
        <v>763</v>
      </c>
      <c r="I503" s="24"/>
    </row>
    <row r="504" spans="2:9" x14ac:dyDescent="0.25">
      <c r="B504" s="22">
        <v>377</v>
      </c>
      <c r="C504" s="23">
        <v>43384</v>
      </c>
      <c r="D504" s="3" t="s">
        <v>665</v>
      </c>
      <c r="E504" s="24">
        <v>365</v>
      </c>
      <c r="F504" s="24"/>
      <c r="G504" s="24">
        <v>160</v>
      </c>
      <c r="H504" s="24" t="s">
        <v>763</v>
      </c>
      <c r="I504" s="24"/>
    </row>
    <row r="505" spans="2:9" x14ac:dyDescent="0.25">
      <c r="B505" s="22">
        <v>376</v>
      </c>
      <c r="C505" s="23">
        <v>43384</v>
      </c>
      <c r="D505" s="3" t="s">
        <v>88</v>
      </c>
      <c r="E505" s="24">
        <v>7366</v>
      </c>
      <c r="F505" s="24"/>
      <c r="G505" s="24">
        <v>1</v>
      </c>
      <c r="H505" s="24" t="s">
        <v>763</v>
      </c>
      <c r="I505" s="24"/>
    </row>
    <row r="506" spans="2:9" x14ac:dyDescent="0.25">
      <c r="B506" s="22">
        <v>375</v>
      </c>
      <c r="C506" s="23">
        <v>43384</v>
      </c>
      <c r="D506" s="3" t="s">
        <v>53</v>
      </c>
      <c r="E506" s="24">
        <v>8825</v>
      </c>
      <c r="F506" s="24"/>
      <c r="G506" s="24">
        <v>10</v>
      </c>
      <c r="H506" s="24" t="s">
        <v>1015</v>
      </c>
      <c r="I506" s="24"/>
    </row>
    <row r="507" spans="2:9" x14ac:dyDescent="0.25">
      <c r="B507" s="22">
        <v>374</v>
      </c>
      <c r="C507" s="23">
        <v>43384</v>
      </c>
      <c r="D507" s="3" t="s">
        <v>281</v>
      </c>
      <c r="E507" s="24">
        <v>913</v>
      </c>
      <c r="F507" s="24"/>
      <c r="G507" s="24">
        <v>2</v>
      </c>
      <c r="H507" s="24" t="s">
        <v>763</v>
      </c>
      <c r="I507" s="24"/>
    </row>
    <row r="508" spans="2:9" x14ac:dyDescent="0.25">
      <c r="B508" s="22">
        <v>373</v>
      </c>
      <c r="C508" s="23">
        <v>43383</v>
      </c>
      <c r="D508" s="3" t="s">
        <v>282</v>
      </c>
      <c r="E508" s="24">
        <v>912</v>
      </c>
      <c r="F508" s="24"/>
      <c r="G508" s="24">
        <v>1</v>
      </c>
      <c r="H508" s="24" t="s">
        <v>763</v>
      </c>
      <c r="I508" s="24"/>
    </row>
    <row r="509" spans="2:9" x14ac:dyDescent="0.25">
      <c r="B509" s="22">
        <v>372</v>
      </c>
      <c r="C509" s="23">
        <v>43383</v>
      </c>
      <c r="D509" s="3" t="s">
        <v>137</v>
      </c>
      <c r="E509" s="24">
        <v>4738</v>
      </c>
      <c r="F509" s="24"/>
      <c r="G509" s="24">
        <v>1</v>
      </c>
      <c r="H509" s="24" t="s">
        <v>763</v>
      </c>
      <c r="I509" s="24"/>
    </row>
    <row r="510" spans="2:9" ht="30" x14ac:dyDescent="0.25">
      <c r="B510" s="22">
        <v>371</v>
      </c>
      <c r="C510" s="23">
        <v>43383</v>
      </c>
      <c r="D510" s="3" t="s">
        <v>659</v>
      </c>
      <c r="E510" s="24">
        <v>1425</v>
      </c>
      <c r="F510" s="24"/>
      <c r="G510" s="24">
        <v>2</v>
      </c>
      <c r="H510" s="24" t="s">
        <v>773</v>
      </c>
      <c r="I510" s="24"/>
    </row>
    <row r="511" spans="2:9" ht="30" x14ac:dyDescent="0.25">
      <c r="B511" s="22">
        <v>370</v>
      </c>
      <c r="C511" s="23">
        <v>43383</v>
      </c>
      <c r="D511" s="3" t="s">
        <v>1010</v>
      </c>
      <c r="E511" s="24">
        <v>702</v>
      </c>
      <c r="F511" s="24"/>
      <c r="G511" s="24">
        <v>2</v>
      </c>
      <c r="H511" s="24" t="s">
        <v>773</v>
      </c>
      <c r="I511" s="24"/>
    </row>
    <row r="512" spans="2:9" x14ac:dyDescent="0.25">
      <c r="B512" s="22">
        <v>369</v>
      </c>
      <c r="C512" s="23">
        <v>43383</v>
      </c>
      <c r="D512" s="3" t="s">
        <v>1019</v>
      </c>
      <c r="E512" s="24">
        <v>3153</v>
      </c>
      <c r="F512" s="24"/>
      <c r="G512" s="24">
        <v>2</v>
      </c>
      <c r="H512" s="24" t="s">
        <v>773</v>
      </c>
      <c r="I512" s="24"/>
    </row>
    <row r="513" spans="2:9" ht="30" x14ac:dyDescent="0.25">
      <c r="B513" s="22">
        <v>368</v>
      </c>
      <c r="C513" s="23">
        <v>43383</v>
      </c>
      <c r="D513" s="3" t="s">
        <v>892</v>
      </c>
      <c r="E513" s="24">
        <v>10711</v>
      </c>
      <c r="F513" s="24"/>
      <c r="G513" s="24">
        <v>1</v>
      </c>
      <c r="H513" s="24" t="s">
        <v>773</v>
      </c>
      <c r="I513" s="24"/>
    </row>
    <row r="514" spans="2:9" x14ac:dyDescent="0.25">
      <c r="B514" s="22">
        <v>367</v>
      </c>
      <c r="C514" s="23">
        <v>43383</v>
      </c>
      <c r="D514" s="3" t="s">
        <v>583</v>
      </c>
      <c r="E514" s="24">
        <v>5082</v>
      </c>
      <c r="F514" s="24"/>
      <c r="G514" s="24">
        <v>250</v>
      </c>
      <c r="H514" s="24" t="s">
        <v>773</v>
      </c>
      <c r="I514" s="24"/>
    </row>
    <row r="515" spans="2:9" x14ac:dyDescent="0.25">
      <c r="B515" s="22">
        <v>366</v>
      </c>
      <c r="C515" s="23">
        <v>43383</v>
      </c>
      <c r="D515" s="3" t="s">
        <v>238</v>
      </c>
      <c r="E515" s="24">
        <v>1446</v>
      </c>
      <c r="F515" s="24"/>
      <c r="G515" s="24">
        <v>1000</v>
      </c>
      <c r="H515" s="24" t="s">
        <v>773</v>
      </c>
      <c r="I515" s="24"/>
    </row>
    <row r="516" spans="2:9" x14ac:dyDescent="0.25">
      <c r="B516" s="22">
        <v>365</v>
      </c>
      <c r="C516" s="23">
        <v>43383</v>
      </c>
      <c r="D516" s="3" t="s">
        <v>756</v>
      </c>
      <c r="E516" s="24">
        <v>10057</v>
      </c>
      <c r="F516" s="24"/>
      <c r="G516" s="24">
        <v>4</v>
      </c>
      <c r="H516" s="24" t="s">
        <v>773</v>
      </c>
      <c r="I516" s="24"/>
    </row>
    <row r="517" spans="2:9" x14ac:dyDescent="0.25">
      <c r="B517" s="22">
        <v>364</v>
      </c>
      <c r="C517" s="23">
        <v>43383</v>
      </c>
      <c r="D517" s="3" t="s">
        <v>145</v>
      </c>
      <c r="E517" s="24">
        <v>4330</v>
      </c>
      <c r="F517" s="24"/>
      <c r="G517" s="24">
        <v>4</v>
      </c>
      <c r="H517" s="24" t="s">
        <v>773</v>
      </c>
      <c r="I517" s="24"/>
    </row>
    <row r="518" spans="2:9" ht="30" x14ac:dyDescent="0.25">
      <c r="B518" s="22">
        <v>363</v>
      </c>
      <c r="C518" s="23">
        <v>43383</v>
      </c>
      <c r="D518" s="3" t="s">
        <v>892</v>
      </c>
      <c r="E518" s="24">
        <v>10711</v>
      </c>
      <c r="F518" s="24"/>
      <c r="G518" s="24">
        <v>3</v>
      </c>
      <c r="H518" s="24" t="s">
        <v>773</v>
      </c>
      <c r="I518" s="24"/>
    </row>
    <row r="519" spans="2:9" ht="30" x14ac:dyDescent="0.25">
      <c r="B519" s="22">
        <v>362</v>
      </c>
      <c r="C519" s="23">
        <v>43383</v>
      </c>
      <c r="D519" s="3" t="s">
        <v>895</v>
      </c>
      <c r="E519" s="24">
        <v>904</v>
      </c>
      <c r="F519" s="24"/>
      <c r="G519" s="24">
        <v>2</v>
      </c>
      <c r="H519" s="24" t="s">
        <v>773</v>
      </c>
      <c r="I519" s="24"/>
    </row>
    <row r="520" spans="2:9" ht="30" x14ac:dyDescent="0.25">
      <c r="B520" s="22">
        <v>361</v>
      </c>
      <c r="C520" s="23">
        <v>43383</v>
      </c>
      <c r="D520" s="3" t="s">
        <v>319</v>
      </c>
      <c r="E520" s="24">
        <v>588</v>
      </c>
      <c r="F520" s="24"/>
      <c r="G520" s="24">
        <v>3</v>
      </c>
      <c r="H520" s="24" t="s">
        <v>773</v>
      </c>
      <c r="I520" s="24"/>
    </row>
    <row r="521" spans="2:9" x14ac:dyDescent="0.25">
      <c r="B521" s="22">
        <v>360</v>
      </c>
      <c r="C521" s="23">
        <v>43383</v>
      </c>
      <c r="D521" s="3" t="s">
        <v>231</v>
      </c>
      <c r="E521" s="24">
        <v>1494</v>
      </c>
      <c r="F521" s="24"/>
      <c r="G521" s="24">
        <v>3</v>
      </c>
      <c r="H521" s="24" t="s">
        <v>773</v>
      </c>
      <c r="I521" s="24"/>
    </row>
    <row r="522" spans="2:9" ht="30" x14ac:dyDescent="0.25">
      <c r="B522" s="22">
        <v>359</v>
      </c>
      <c r="C522" s="23">
        <v>43383</v>
      </c>
      <c r="D522" s="3" t="s">
        <v>781</v>
      </c>
      <c r="E522" s="24">
        <v>8844</v>
      </c>
      <c r="F522" s="24"/>
      <c r="G522" s="24">
        <v>2</v>
      </c>
      <c r="H522" s="24" t="s">
        <v>773</v>
      </c>
      <c r="I522" s="24"/>
    </row>
    <row r="523" spans="2:9" x14ac:dyDescent="0.25">
      <c r="B523" s="22">
        <v>358</v>
      </c>
      <c r="C523" s="23">
        <v>43383</v>
      </c>
      <c r="D523" s="3" t="s">
        <v>752</v>
      </c>
      <c r="E523" s="24">
        <v>10194</v>
      </c>
      <c r="F523" s="24"/>
      <c r="G523" s="24">
        <v>2000</v>
      </c>
      <c r="H523" s="24" t="s">
        <v>773</v>
      </c>
      <c r="I523" s="24"/>
    </row>
    <row r="524" spans="2:9" x14ac:dyDescent="0.25">
      <c r="B524" s="22">
        <v>357</v>
      </c>
      <c r="C524" s="23">
        <v>43383</v>
      </c>
      <c r="D524" s="3" t="s">
        <v>240</v>
      </c>
      <c r="E524" s="24">
        <v>1444</v>
      </c>
      <c r="F524" s="24"/>
      <c r="G524" s="24">
        <v>2000</v>
      </c>
      <c r="H524" s="24" t="s">
        <v>773</v>
      </c>
      <c r="I524" s="24"/>
    </row>
    <row r="525" spans="2:9" x14ac:dyDescent="0.25">
      <c r="B525" s="22">
        <v>356</v>
      </c>
      <c r="C525" s="23">
        <v>43383</v>
      </c>
      <c r="D525" s="3" t="s">
        <v>282</v>
      </c>
      <c r="E525" s="24">
        <v>912</v>
      </c>
      <c r="F525" s="24"/>
      <c r="G525" s="24">
        <v>1</v>
      </c>
      <c r="H525" s="24" t="s">
        <v>763</v>
      </c>
      <c r="I525" s="24"/>
    </row>
    <row r="526" spans="2:9" x14ac:dyDescent="0.25">
      <c r="B526" s="22">
        <v>355</v>
      </c>
      <c r="C526" s="23">
        <v>43383</v>
      </c>
      <c r="D526" s="3" t="s">
        <v>301</v>
      </c>
      <c r="E526" s="24">
        <v>726</v>
      </c>
      <c r="F526" s="24"/>
      <c r="G526" s="24">
        <v>1</v>
      </c>
      <c r="H526" s="24" t="s">
        <v>1015</v>
      </c>
      <c r="I526" s="24"/>
    </row>
    <row r="527" spans="2:9" x14ac:dyDescent="0.25">
      <c r="B527" s="22">
        <v>354</v>
      </c>
      <c r="C527" s="23">
        <v>43383</v>
      </c>
      <c r="D527" s="3" t="s">
        <v>169</v>
      </c>
      <c r="E527" s="24">
        <v>2233</v>
      </c>
      <c r="F527" s="24"/>
      <c r="G527" s="24">
        <v>1</v>
      </c>
      <c r="H527" s="24" t="s">
        <v>763</v>
      </c>
      <c r="I527" s="24"/>
    </row>
    <row r="528" spans="2:9" x14ac:dyDescent="0.25">
      <c r="B528" s="22">
        <v>353</v>
      </c>
      <c r="C528" s="23">
        <v>43383</v>
      </c>
      <c r="D528" s="3" t="s">
        <v>558</v>
      </c>
      <c r="E528" s="24">
        <v>7956</v>
      </c>
      <c r="F528" s="24"/>
      <c r="G528" s="24">
        <v>1</v>
      </c>
      <c r="H528" s="24" t="s">
        <v>763</v>
      </c>
      <c r="I528" s="24"/>
    </row>
    <row r="529" spans="2:9" x14ac:dyDescent="0.25">
      <c r="B529" s="22">
        <v>352</v>
      </c>
      <c r="C529" s="23">
        <v>43383</v>
      </c>
      <c r="D529" s="3" t="s">
        <v>385</v>
      </c>
      <c r="E529" s="24" t="s">
        <v>536</v>
      </c>
      <c r="F529" s="24">
        <v>2</v>
      </c>
      <c r="G529" s="24"/>
      <c r="H529" s="24"/>
      <c r="I529" s="24"/>
    </row>
    <row r="530" spans="2:9" x14ac:dyDescent="0.25">
      <c r="B530" s="22">
        <v>351</v>
      </c>
      <c r="C530" s="23">
        <v>43383</v>
      </c>
      <c r="D530" s="3" t="s">
        <v>362</v>
      </c>
      <c r="E530" s="24" t="s">
        <v>528</v>
      </c>
      <c r="F530" s="24">
        <v>2</v>
      </c>
      <c r="G530" s="24"/>
      <c r="H530" s="24"/>
      <c r="I530" s="24"/>
    </row>
    <row r="531" spans="2:9" x14ac:dyDescent="0.25">
      <c r="B531" s="22">
        <v>350</v>
      </c>
      <c r="C531" s="23">
        <v>43383</v>
      </c>
      <c r="D531" s="3" t="s">
        <v>360</v>
      </c>
      <c r="E531" s="24" t="s">
        <v>526</v>
      </c>
      <c r="F531" s="24">
        <v>4</v>
      </c>
      <c r="G531" s="24"/>
      <c r="H531" s="24"/>
      <c r="I531" s="24"/>
    </row>
    <row r="532" spans="2:9" x14ac:dyDescent="0.25">
      <c r="B532" s="22">
        <v>349</v>
      </c>
      <c r="C532" s="23">
        <v>43383</v>
      </c>
      <c r="D532" s="3" t="s">
        <v>48</v>
      </c>
      <c r="E532" s="24" t="s">
        <v>518</v>
      </c>
      <c r="F532" s="24">
        <v>2</v>
      </c>
      <c r="G532" s="24"/>
      <c r="H532" s="24"/>
      <c r="I532" s="24"/>
    </row>
    <row r="533" spans="2:9" ht="30" x14ac:dyDescent="0.25">
      <c r="B533" s="22">
        <v>348</v>
      </c>
      <c r="C533" s="23">
        <v>43383</v>
      </c>
      <c r="D533" s="3" t="s">
        <v>120</v>
      </c>
      <c r="E533" s="24">
        <v>4909</v>
      </c>
      <c r="F533" s="24">
        <v>72</v>
      </c>
      <c r="G533" s="24"/>
      <c r="H533" s="24"/>
      <c r="I533" s="24"/>
    </row>
    <row r="534" spans="2:9" ht="30" x14ac:dyDescent="0.25">
      <c r="B534" s="22">
        <v>347</v>
      </c>
      <c r="C534" s="23">
        <v>43383</v>
      </c>
      <c r="D534" s="3" t="s">
        <v>121</v>
      </c>
      <c r="E534" s="24">
        <v>4908</v>
      </c>
      <c r="F534" s="24">
        <v>36</v>
      </c>
      <c r="G534" s="24"/>
      <c r="H534" s="24"/>
      <c r="I534" s="24"/>
    </row>
    <row r="535" spans="2:9" x14ac:dyDescent="0.25">
      <c r="B535" s="22">
        <v>346</v>
      </c>
      <c r="C535" s="23">
        <v>43383</v>
      </c>
      <c r="D535" s="3" t="s">
        <v>351</v>
      </c>
      <c r="E535" s="24">
        <v>308</v>
      </c>
      <c r="F535" s="24">
        <v>6</v>
      </c>
      <c r="G535" s="24"/>
      <c r="H535" s="24"/>
      <c r="I535" s="24"/>
    </row>
    <row r="536" spans="2:9" x14ac:dyDescent="0.25">
      <c r="B536" s="22">
        <v>345</v>
      </c>
      <c r="C536" s="23">
        <v>43383</v>
      </c>
      <c r="D536" s="3" t="s">
        <v>337</v>
      </c>
      <c r="E536" s="24">
        <v>450</v>
      </c>
      <c r="F536" s="24"/>
      <c r="G536" s="24">
        <v>1</v>
      </c>
      <c r="H536" s="24" t="s">
        <v>763</v>
      </c>
      <c r="I536" s="24"/>
    </row>
    <row r="537" spans="2:9" ht="30" x14ac:dyDescent="0.25">
      <c r="B537" s="22">
        <v>344</v>
      </c>
      <c r="C537" s="23">
        <v>43383</v>
      </c>
      <c r="D537" s="3" t="s">
        <v>375</v>
      </c>
      <c r="E537" s="24">
        <v>174</v>
      </c>
      <c r="F537" s="24"/>
      <c r="G537" s="24">
        <v>1</v>
      </c>
      <c r="H537" s="24" t="s">
        <v>763</v>
      </c>
      <c r="I537" s="24"/>
    </row>
    <row r="538" spans="2:9" ht="30" x14ac:dyDescent="0.25">
      <c r="B538" s="22">
        <v>343</v>
      </c>
      <c r="C538" s="23">
        <v>43383</v>
      </c>
      <c r="D538" s="3" t="s">
        <v>372</v>
      </c>
      <c r="E538" s="24">
        <v>178</v>
      </c>
      <c r="F538" s="24">
        <v>15</v>
      </c>
      <c r="G538" s="24"/>
      <c r="H538" s="24"/>
      <c r="I538" s="24"/>
    </row>
    <row r="539" spans="2:9" x14ac:dyDescent="0.25">
      <c r="B539" s="22">
        <v>342</v>
      </c>
      <c r="C539" s="23">
        <v>43383</v>
      </c>
      <c r="D539" s="3" t="s">
        <v>143</v>
      </c>
      <c r="E539" s="24">
        <v>4350</v>
      </c>
      <c r="F539" s="24"/>
      <c r="G539" s="24">
        <v>1</v>
      </c>
      <c r="H539" s="24" t="s">
        <v>763</v>
      </c>
      <c r="I539" s="24"/>
    </row>
    <row r="540" spans="2:9" ht="30" x14ac:dyDescent="0.25">
      <c r="B540" s="22">
        <v>341</v>
      </c>
      <c r="C540" s="23">
        <v>43383</v>
      </c>
      <c r="D540" s="3" t="s">
        <v>164</v>
      </c>
      <c r="E540" s="24">
        <v>3001</v>
      </c>
      <c r="F540" s="24"/>
      <c r="G540" s="24">
        <v>1</v>
      </c>
      <c r="H540" s="24" t="s">
        <v>763</v>
      </c>
      <c r="I540" s="24"/>
    </row>
    <row r="541" spans="2:9" x14ac:dyDescent="0.25">
      <c r="B541" s="22">
        <v>340</v>
      </c>
      <c r="C541" s="23">
        <v>43383</v>
      </c>
      <c r="D541" s="3" t="s">
        <v>702</v>
      </c>
      <c r="E541" s="24">
        <v>4787</v>
      </c>
      <c r="F541" s="24"/>
      <c r="G541" s="24">
        <v>1</v>
      </c>
      <c r="H541" s="24" t="s">
        <v>763</v>
      </c>
      <c r="I541" s="24"/>
    </row>
    <row r="542" spans="2:9" x14ac:dyDescent="0.25">
      <c r="B542" s="22">
        <v>339</v>
      </c>
      <c r="C542" s="23">
        <v>43383</v>
      </c>
      <c r="D542" s="3" t="s">
        <v>362</v>
      </c>
      <c r="E542" s="24" t="s">
        <v>528</v>
      </c>
      <c r="F542" s="24"/>
      <c r="G542" s="24">
        <v>1</v>
      </c>
      <c r="H542" s="24" t="s">
        <v>763</v>
      </c>
      <c r="I542" s="24"/>
    </row>
    <row r="543" spans="2:9" x14ac:dyDescent="0.25">
      <c r="B543" s="22">
        <v>338</v>
      </c>
      <c r="C543" s="23">
        <v>43383</v>
      </c>
      <c r="D543" s="3" t="s">
        <v>287</v>
      </c>
      <c r="E543" s="24">
        <v>842</v>
      </c>
      <c r="F543" s="24"/>
      <c r="G543" s="24">
        <v>2</v>
      </c>
      <c r="H543" s="24" t="s">
        <v>763</v>
      </c>
      <c r="I543" s="24"/>
    </row>
    <row r="544" spans="2:9" x14ac:dyDescent="0.25">
      <c r="B544" s="22">
        <v>337</v>
      </c>
      <c r="C544" s="23">
        <v>43383</v>
      </c>
      <c r="D544" s="3" t="s">
        <v>137</v>
      </c>
      <c r="E544" s="24">
        <v>4738</v>
      </c>
      <c r="F544" s="24"/>
      <c r="G544" s="24">
        <v>1</v>
      </c>
      <c r="H544" s="24" t="s">
        <v>763</v>
      </c>
      <c r="I544" s="24"/>
    </row>
    <row r="545" spans="2:9" x14ac:dyDescent="0.25">
      <c r="B545" s="22">
        <v>336</v>
      </c>
      <c r="C545" s="23">
        <v>43383</v>
      </c>
      <c r="D545" s="3" t="s">
        <v>672</v>
      </c>
      <c r="E545" s="24">
        <v>3625</v>
      </c>
      <c r="F545" s="24"/>
      <c r="G545" s="24">
        <v>6</v>
      </c>
      <c r="H545" s="24" t="s">
        <v>773</v>
      </c>
      <c r="I545" s="24"/>
    </row>
    <row r="546" spans="2:9" x14ac:dyDescent="0.25">
      <c r="B546" s="22">
        <v>335</v>
      </c>
      <c r="C546" s="23">
        <v>43383</v>
      </c>
      <c r="D546" s="3" t="s">
        <v>254</v>
      </c>
      <c r="E546" s="24">
        <v>1298</v>
      </c>
      <c r="F546" s="24"/>
      <c r="G546" s="24">
        <v>1</v>
      </c>
      <c r="H546" s="24" t="s">
        <v>763</v>
      </c>
      <c r="I546" s="24"/>
    </row>
    <row r="547" spans="2:9" x14ac:dyDescent="0.25">
      <c r="B547" s="22">
        <v>334</v>
      </c>
      <c r="C547" s="23">
        <v>43383</v>
      </c>
      <c r="D547" s="3" t="s">
        <v>326</v>
      </c>
      <c r="E547" s="24">
        <v>537</v>
      </c>
      <c r="F547" s="24"/>
      <c r="G547" s="24">
        <v>1</v>
      </c>
      <c r="H547" s="24" t="s">
        <v>773</v>
      </c>
      <c r="I547" s="24"/>
    </row>
    <row r="548" spans="2:9" ht="30" x14ac:dyDescent="0.25">
      <c r="B548" s="22">
        <v>333</v>
      </c>
      <c r="C548" s="23">
        <v>43383</v>
      </c>
      <c r="D548" s="3" t="s">
        <v>316</v>
      </c>
      <c r="E548" s="24">
        <v>610</v>
      </c>
      <c r="F548" s="24"/>
      <c r="G548" s="24">
        <v>1</v>
      </c>
      <c r="H548" s="24" t="s">
        <v>773</v>
      </c>
      <c r="I548" s="24"/>
    </row>
    <row r="549" spans="2:9" x14ac:dyDescent="0.25">
      <c r="B549" s="22">
        <v>332</v>
      </c>
      <c r="C549" s="23">
        <v>43383</v>
      </c>
      <c r="D549" s="3" t="s">
        <v>768</v>
      </c>
      <c r="E549" s="24">
        <v>4519</v>
      </c>
      <c r="F549" s="24"/>
      <c r="G549" s="24">
        <v>1</v>
      </c>
      <c r="H549" s="24" t="s">
        <v>773</v>
      </c>
      <c r="I549" s="24"/>
    </row>
    <row r="550" spans="2:9" x14ac:dyDescent="0.25">
      <c r="B550" s="22">
        <v>331</v>
      </c>
      <c r="C550" s="23">
        <v>43383</v>
      </c>
      <c r="D550" s="3" t="s">
        <v>764</v>
      </c>
      <c r="E550" s="24">
        <v>4520</v>
      </c>
      <c r="F550" s="24"/>
      <c r="G550" s="24">
        <v>1</v>
      </c>
      <c r="H550" s="24" t="s">
        <v>773</v>
      </c>
      <c r="I550" s="24"/>
    </row>
    <row r="551" spans="2:9" ht="30" x14ac:dyDescent="0.25">
      <c r="B551" s="22">
        <v>330</v>
      </c>
      <c r="C551" s="23">
        <v>43383</v>
      </c>
      <c r="D551" s="3" t="s">
        <v>67</v>
      </c>
      <c r="E551" s="24">
        <v>8385</v>
      </c>
      <c r="F551" s="24"/>
      <c r="G551" s="24">
        <v>1</v>
      </c>
      <c r="H551" s="24" t="s">
        <v>773</v>
      </c>
      <c r="I551" s="24"/>
    </row>
    <row r="552" spans="2:9" x14ac:dyDescent="0.25">
      <c r="B552" s="22">
        <v>329</v>
      </c>
      <c r="C552" s="23">
        <v>43383</v>
      </c>
      <c r="D552" s="3" t="s">
        <v>96</v>
      </c>
      <c r="E552" s="24">
        <v>7087</v>
      </c>
      <c r="F552" s="24"/>
      <c r="G552" s="24">
        <v>1</v>
      </c>
      <c r="H552" s="24" t="s">
        <v>773</v>
      </c>
      <c r="I552" s="24"/>
    </row>
    <row r="553" spans="2:9" x14ac:dyDescent="0.25">
      <c r="B553" s="22">
        <v>328</v>
      </c>
      <c r="C553" s="23">
        <v>43383</v>
      </c>
      <c r="D553" s="3" t="s">
        <v>53</v>
      </c>
      <c r="E553" s="24">
        <v>8825</v>
      </c>
      <c r="F553" s="24"/>
      <c r="G553" s="24">
        <v>1</v>
      </c>
      <c r="H553" s="24" t="s">
        <v>773</v>
      </c>
      <c r="I553" s="24"/>
    </row>
    <row r="554" spans="2:9" x14ac:dyDescent="0.25">
      <c r="B554" s="22">
        <v>327</v>
      </c>
      <c r="C554" s="23">
        <v>43383</v>
      </c>
      <c r="D554" s="3" t="s">
        <v>92</v>
      </c>
      <c r="E554" s="24">
        <v>7094</v>
      </c>
      <c r="F554" s="24"/>
      <c r="G554" s="24">
        <v>1</v>
      </c>
      <c r="H554" s="24" t="s">
        <v>773</v>
      </c>
      <c r="I554" s="24"/>
    </row>
    <row r="555" spans="2:9" x14ac:dyDescent="0.25">
      <c r="B555" s="22">
        <v>326</v>
      </c>
      <c r="C555" s="23">
        <v>43383</v>
      </c>
      <c r="D555" s="3" t="s">
        <v>898</v>
      </c>
      <c r="E555" s="24">
        <v>7085</v>
      </c>
      <c r="F555" s="24"/>
      <c r="G555" s="24">
        <v>4</v>
      </c>
      <c r="H555" s="24" t="s">
        <v>773</v>
      </c>
      <c r="I555" s="24"/>
    </row>
    <row r="556" spans="2:9" x14ac:dyDescent="0.25">
      <c r="B556" s="22">
        <v>325</v>
      </c>
      <c r="C556" s="23">
        <v>43383</v>
      </c>
      <c r="D556" s="3" t="s">
        <v>85</v>
      </c>
      <c r="E556" s="24">
        <v>7825</v>
      </c>
      <c r="F556" s="24"/>
      <c r="G556" s="24">
        <v>1</v>
      </c>
      <c r="H556" s="24" t="s">
        <v>773</v>
      </c>
      <c r="I556" s="24"/>
    </row>
    <row r="557" spans="2:9" x14ac:dyDescent="0.25">
      <c r="B557" s="22">
        <v>324</v>
      </c>
      <c r="C557" s="23">
        <v>43383</v>
      </c>
      <c r="D557" s="3" t="s">
        <v>367</v>
      </c>
      <c r="E557" s="24">
        <v>238</v>
      </c>
      <c r="F557" s="24"/>
      <c r="G557" s="24">
        <v>250</v>
      </c>
      <c r="H557" s="24" t="s">
        <v>773</v>
      </c>
      <c r="I557" s="24"/>
    </row>
    <row r="558" spans="2:9" x14ac:dyDescent="0.25">
      <c r="B558" s="22">
        <v>323</v>
      </c>
      <c r="C558" s="23">
        <v>43383</v>
      </c>
      <c r="D558" s="3" t="s">
        <v>142</v>
      </c>
      <c r="E558" s="24">
        <v>4523</v>
      </c>
      <c r="F558" s="24"/>
      <c r="G558" s="24">
        <v>10</v>
      </c>
      <c r="H558" s="24" t="s">
        <v>773</v>
      </c>
      <c r="I558" s="24"/>
    </row>
    <row r="559" spans="2:9" x14ac:dyDescent="0.25">
      <c r="B559" s="22">
        <v>322</v>
      </c>
      <c r="C559" s="23">
        <v>43383</v>
      </c>
      <c r="D559" s="3" t="s">
        <v>215</v>
      </c>
      <c r="E559" s="24">
        <v>1587</v>
      </c>
      <c r="F559" s="24"/>
      <c r="G559" s="24">
        <v>2</v>
      </c>
      <c r="H559" s="24" t="s">
        <v>773</v>
      </c>
      <c r="I559" s="24"/>
    </row>
    <row r="560" spans="2:9" ht="30" x14ac:dyDescent="0.25">
      <c r="B560" s="22">
        <v>321</v>
      </c>
      <c r="C560" s="23">
        <v>43383</v>
      </c>
      <c r="D560" s="3" t="s">
        <v>332</v>
      </c>
      <c r="E560" s="24">
        <v>476</v>
      </c>
      <c r="F560" s="24"/>
      <c r="G560" s="24">
        <v>4</v>
      </c>
      <c r="H560" s="24" t="s">
        <v>773</v>
      </c>
      <c r="I560" s="24"/>
    </row>
    <row r="561" spans="2:9" x14ac:dyDescent="0.25">
      <c r="B561" s="22">
        <v>320</v>
      </c>
      <c r="C561" s="23">
        <v>43383</v>
      </c>
      <c r="D561" s="3" t="s">
        <v>239</v>
      </c>
      <c r="E561" s="24">
        <v>1445</v>
      </c>
      <c r="F561" s="24"/>
      <c r="G561" s="24">
        <v>100</v>
      </c>
      <c r="H561" s="24" t="s">
        <v>763</v>
      </c>
      <c r="I561" s="24"/>
    </row>
    <row r="562" spans="2:9" ht="30" x14ac:dyDescent="0.25">
      <c r="B562" s="22">
        <v>319</v>
      </c>
      <c r="C562" s="23">
        <v>43383</v>
      </c>
      <c r="D562" s="3" t="s">
        <v>87</v>
      </c>
      <c r="E562" s="24">
        <v>7623</v>
      </c>
      <c r="F562" s="24"/>
      <c r="G562" s="24">
        <v>6</v>
      </c>
      <c r="H562" s="24" t="s">
        <v>773</v>
      </c>
      <c r="I562" s="24"/>
    </row>
    <row r="563" spans="2:9" x14ac:dyDescent="0.25">
      <c r="B563" s="22">
        <v>318</v>
      </c>
      <c r="C563" s="23">
        <v>43383</v>
      </c>
      <c r="D563" s="3" t="s">
        <v>269</v>
      </c>
      <c r="E563" s="24">
        <v>980</v>
      </c>
      <c r="F563" s="24"/>
      <c r="G563" s="24">
        <v>50</v>
      </c>
      <c r="H563" s="24" t="s">
        <v>773</v>
      </c>
      <c r="I563" s="24"/>
    </row>
    <row r="564" spans="2:9" x14ac:dyDescent="0.25">
      <c r="B564" s="22">
        <v>317</v>
      </c>
      <c r="C564" s="23">
        <v>43383</v>
      </c>
      <c r="D564" s="3" t="s">
        <v>270</v>
      </c>
      <c r="E564" s="24">
        <v>979</v>
      </c>
      <c r="F564" s="24"/>
      <c r="G564" s="24">
        <v>50</v>
      </c>
      <c r="H564" s="24" t="s">
        <v>773</v>
      </c>
      <c r="I564" s="24"/>
    </row>
    <row r="565" spans="2:9" x14ac:dyDescent="0.25">
      <c r="B565" s="22">
        <v>316</v>
      </c>
      <c r="C565" s="23">
        <v>43383</v>
      </c>
      <c r="D565" s="3" t="s">
        <v>162</v>
      </c>
      <c r="E565" s="24">
        <v>3104</v>
      </c>
      <c r="F565" s="24"/>
      <c r="G565" s="24">
        <v>1</v>
      </c>
      <c r="H565" s="24" t="s">
        <v>763</v>
      </c>
      <c r="I565" s="24"/>
    </row>
    <row r="566" spans="2:9" ht="30" x14ac:dyDescent="0.25">
      <c r="B566" s="22">
        <v>315</v>
      </c>
      <c r="C566" s="23">
        <v>43383</v>
      </c>
      <c r="D566" s="3" t="s">
        <v>118</v>
      </c>
      <c r="E566" s="24">
        <v>4911</v>
      </c>
      <c r="F566" s="24"/>
      <c r="G566" s="24">
        <v>1</v>
      </c>
      <c r="H566" s="24" t="s">
        <v>763</v>
      </c>
      <c r="I566" s="24"/>
    </row>
    <row r="567" spans="2:9" ht="30" x14ac:dyDescent="0.25">
      <c r="B567" s="22">
        <v>314</v>
      </c>
      <c r="C567" s="23">
        <v>43383</v>
      </c>
      <c r="D567" s="3" t="s">
        <v>118</v>
      </c>
      <c r="E567" s="24">
        <v>4911</v>
      </c>
      <c r="F567" s="24"/>
      <c r="G567" s="24">
        <v>1</v>
      </c>
      <c r="H567" s="24" t="s">
        <v>763</v>
      </c>
      <c r="I567" s="24"/>
    </row>
    <row r="568" spans="2:9" x14ac:dyDescent="0.25">
      <c r="B568" s="22">
        <v>313</v>
      </c>
      <c r="C568" s="23">
        <v>43383</v>
      </c>
      <c r="D568" s="3" t="s">
        <v>390</v>
      </c>
      <c r="E568" s="24" t="s">
        <v>540</v>
      </c>
      <c r="F568" s="24"/>
      <c r="G568" s="24">
        <v>1</v>
      </c>
      <c r="H568" s="24" t="s">
        <v>1015</v>
      </c>
      <c r="I568" s="24"/>
    </row>
    <row r="569" spans="2:9" x14ac:dyDescent="0.25">
      <c r="B569" s="22">
        <v>312</v>
      </c>
      <c r="C569" s="23">
        <v>43382</v>
      </c>
      <c r="D569" s="3" t="s">
        <v>54</v>
      </c>
      <c r="E569" s="24">
        <v>8824</v>
      </c>
      <c r="F569" s="24"/>
      <c r="G569" s="24">
        <v>10</v>
      </c>
      <c r="H569" s="24" t="s">
        <v>1015</v>
      </c>
      <c r="I569" s="24"/>
    </row>
    <row r="570" spans="2:9" x14ac:dyDescent="0.25">
      <c r="B570" s="22">
        <v>311</v>
      </c>
      <c r="C570" s="23">
        <v>43382</v>
      </c>
      <c r="D570" s="3" t="s">
        <v>392</v>
      </c>
      <c r="E570" s="24" t="s">
        <v>542</v>
      </c>
      <c r="F570" s="24"/>
      <c r="G570" s="24">
        <v>1</v>
      </c>
      <c r="H570" s="24" t="s">
        <v>763</v>
      </c>
      <c r="I570" s="24"/>
    </row>
    <row r="571" spans="2:9" x14ac:dyDescent="0.25">
      <c r="B571" s="22">
        <v>310</v>
      </c>
      <c r="C571" s="23">
        <v>43382</v>
      </c>
      <c r="D571" s="3" t="s">
        <v>301</v>
      </c>
      <c r="E571" s="24">
        <v>726</v>
      </c>
      <c r="F571" s="24"/>
      <c r="G571" s="24">
        <v>1</v>
      </c>
      <c r="H571" s="24" t="s">
        <v>763</v>
      </c>
      <c r="I571" s="24"/>
    </row>
    <row r="572" spans="2:9" x14ac:dyDescent="0.25">
      <c r="B572" s="22">
        <v>309</v>
      </c>
      <c r="C572" s="23">
        <v>43382</v>
      </c>
      <c r="D572" s="3" t="s">
        <v>361</v>
      </c>
      <c r="E572" s="24" t="s">
        <v>527</v>
      </c>
      <c r="F572" s="24"/>
      <c r="G572" s="24">
        <v>1</v>
      </c>
      <c r="H572" s="24" t="s">
        <v>763</v>
      </c>
      <c r="I572" s="24"/>
    </row>
    <row r="573" spans="2:9" x14ac:dyDescent="0.25">
      <c r="B573" s="22">
        <v>308</v>
      </c>
      <c r="C573" s="23">
        <v>43382</v>
      </c>
      <c r="D573" s="3" t="s">
        <v>168</v>
      </c>
      <c r="E573" s="24">
        <v>2234</v>
      </c>
      <c r="F573" s="24"/>
      <c r="G573" s="24">
        <v>1</v>
      </c>
      <c r="H573" s="24" t="s">
        <v>763</v>
      </c>
      <c r="I573" s="24"/>
    </row>
    <row r="574" spans="2:9" ht="30" x14ac:dyDescent="0.25">
      <c r="B574" s="22">
        <v>307</v>
      </c>
      <c r="C574" s="23">
        <v>43382</v>
      </c>
      <c r="D574" s="3" t="s">
        <v>319</v>
      </c>
      <c r="E574" s="24">
        <v>588</v>
      </c>
      <c r="F574" s="24"/>
      <c r="G574" s="24">
        <v>1</v>
      </c>
      <c r="H574" s="24" t="s">
        <v>763</v>
      </c>
      <c r="I574" s="24"/>
    </row>
    <row r="575" spans="2:9" ht="30" x14ac:dyDescent="0.25">
      <c r="B575" s="22">
        <v>306</v>
      </c>
      <c r="C575" s="23">
        <v>43382</v>
      </c>
      <c r="D575" s="3" t="s">
        <v>122</v>
      </c>
      <c r="E575" s="24">
        <v>4907</v>
      </c>
      <c r="F575" s="24"/>
      <c r="G575" s="24">
        <v>1</v>
      </c>
      <c r="H575" s="24" t="s">
        <v>763</v>
      </c>
      <c r="I575" s="24"/>
    </row>
    <row r="576" spans="2:9" ht="30" x14ac:dyDescent="0.25">
      <c r="B576" s="22">
        <v>305</v>
      </c>
      <c r="C576" s="23">
        <v>43382</v>
      </c>
      <c r="D576" s="3" t="s">
        <v>106</v>
      </c>
      <c r="E576" s="24">
        <v>5679</v>
      </c>
      <c r="F576" s="24"/>
      <c r="G576" s="24">
        <v>60</v>
      </c>
      <c r="H576" s="24"/>
      <c r="I576" s="24" t="s">
        <v>1031</v>
      </c>
    </row>
    <row r="577" spans="2:9" ht="30" x14ac:dyDescent="0.25">
      <c r="B577" s="22">
        <v>304</v>
      </c>
      <c r="C577" s="23">
        <v>43382</v>
      </c>
      <c r="D577" s="3" t="s">
        <v>107</v>
      </c>
      <c r="E577" s="24">
        <v>5678</v>
      </c>
      <c r="F577" s="24">
        <v>100</v>
      </c>
      <c r="G577" s="24"/>
      <c r="H577" s="24"/>
      <c r="I577" s="24" t="s">
        <v>1031</v>
      </c>
    </row>
    <row r="578" spans="2:9" x14ac:dyDescent="0.25">
      <c r="B578" s="22">
        <v>303</v>
      </c>
      <c r="C578" s="23">
        <v>43382</v>
      </c>
      <c r="D578" s="3" t="s">
        <v>321</v>
      </c>
      <c r="E578" s="24">
        <v>579</v>
      </c>
      <c r="F578" s="24">
        <v>10</v>
      </c>
      <c r="G578" s="24"/>
      <c r="H578" s="24"/>
      <c r="I578" s="24" t="s">
        <v>1031</v>
      </c>
    </row>
    <row r="579" spans="2:9" x14ac:dyDescent="0.25">
      <c r="B579" s="22">
        <v>302</v>
      </c>
      <c r="C579" s="23">
        <v>43382</v>
      </c>
      <c r="D579" s="3" t="s">
        <v>218</v>
      </c>
      <c r="E579" s="24">
        <v>1584</v>
      </c>
      <c r="F579" s="24">
        <v>1</v>
      </c>
      <c r="G579" s="24"/>
      <c r="H579" s="24"/>
      <c r="I579" s="24" t="s">
        <v>1031</v>
      </c>
    </row>
    <row r="580" spans="2:9" ht="30" x14ac:dyDescent="0.25">
      <c r="B580" s="22">
        <v>301</v>
      </c>
      <c r="C580" s="23">
        <v>43382</v>
      </c>
      <c r="D580" s="3" t="s">
        <v>31</v>
      </c>
      <c r="E580" s="24">
        <v>9526</v>
      </c>
      <c r="F580" s="24"/>
      <c r="G580" s="24">
        <v>20</v>
      </c>
      <c r="H580" s="24"/>
      <c r="I580" s="24" t="s">
        <v>1031</v>
      </c>
    </row>
    <row r="581" spans="2:9" ht="30" x14ac:dyDescent="0.25">
      <c r="B581" s="22">
        <v>300</v>
      </c>
      <c r="C581" s="23">
        <v>43382</v>
      </c>
      <c r="D581" s="3" t="s">
        <v>778</v>
      </c>
      <c r="E581" s="24">
        <v>821</v>
      </c>
      <c r="F581" s="24"/>
      <c r="G581" s="24">
        <v>1</v>
      </c>
      <c r="H581" s="24"/>
      <c r="I581" s="24" t="s">
        <v>1031</v>
      </c>
    </row>
    <row r="582" spans="2:9" ht="30" x14ac:dyDescent="0.25">
      <c r="B582" s="22">
        <v>299</v>
      </c>
      <c r="C582" s="23">
        <v>43382</v>
      </c>
      <c r="D582" s="3" t="s">
        <v>584</v>
      </c>
      <c r="E582" s="24">
        <v>9527</v>
      </c>
      <c r="F582" s="24"/>
      <c r="G582" s="24">
        <v>25</v>
      </c>
      <c r="H582" s="24"/>
      <c r="I582" s="24" t="s">
        <v>1031</v>
      </c>
    </row>
    <row r="583" spans="2:9" x14ac:dyDescent="0.25">
      <c r="B583" s="22">
        <v>298</v>
      </c>
      <c r="C583" s="23">
        <v>43382</v>
      </c>
      <c r="D583" s="3" t="s">
        <v>277</v>
      </c>
      <c r="E583" s="24">
        <v>918</v>
      </c>
      <c r="F583" s="24"/>
      <c r="G583" s="24">
        <v>10</v>
      </c>
      <c r="H583" s="24" t="s">
        <v>773</v>
      </c>
      <c r="I583" s="24"/>
    </row>
    <row r="584" spans="2:9" x14ac:dyDescent="0.25">
      <c r="B584" s="22">
        <v>297</v>
      </c>
      <c r="C584" s="23">
        <v>43382</v>
      </c>
      <c r="D584" s="3" t="s">
        <v>168</v>
      </c>
      <c r="E584" s="24">
        <v>2234</v>
      </c>
      <c r="F584" s="24"/>
      <c r="G584" s="24">
        <v>10</v>
      </c>
      <c r="H584" s="24" t="s">
        <v>773</v>
      </c>
      <c r="I584" s="24"/>
    </row>
    <row r="585" spans="2:9" ht="30" x14ac:dyDescent="0.25">
      <c r="B585" s="22">
        <v>296</v>
      </c>
      <c r="C585" s="23">
        <v>43382</v>
      </c>
      <c r="D585" s="3" t="s">
        <v>41</v>
      </c>
      <c r="E585" s="24">
        <v>8957</v>
      </c>
      <c r="F585" s="24"/>
      <c r="G585" s="24">
        <v>3</v>
      </c>
      <c r="H585" s="24" t="s">
        <v>773</v>
      </c>
      <c r="I585" s="24"/>
    </row>
    <row r="586" spans="2:9" x14ac:dyDescent="0.25">
      <c r="B586" s="22">
        <v>295</v>
      </c>
      <c r="C586" s="23">
        <v>43382</v>
      </c>
      <c r="D586" s="3" t="s">
        <v>672</v>
      </c>
      <c r="E586" s="24">
        <v>3625</v>
      </c>
      <c r="F586" s="24"/>
      <c r="G586" s="24">
        <v>1</v>
      </c>
      <c r="H586" s="24" t="s">
        <v>763</v>
      </c>
      <c r="I586" s="24"/>
    </row>
    <row r="587" spans="2:9" ht="30" x14ac:dyDescent="0.25">
      <c r="B587" s="22">
        <v>294</v>
      </c>
      <c r="C587" s="23">
        <v>43382</v>
      </c>
      <c r="D587" s="3" t="s">
        <v>106</v>
      </c>
      <c r="E587" s="24">
        <v>5679</v>
      </c>
      <c r="F587" s="24"/>
      <c r="G587" s="24">
        <v>40</v>
      </c>
      <c r="H587" s="24" t="s">
        <v>763</v>
      </c>
      <c r="I587" s="24"/>
    </row>
    <row r="588" spans="2:9" ht="30" x14ac:dyDescent="0.25">
      <c r="B588" s="22">
        <v>293</v>
      </c>
      <c r="C588" s="23">
        <v>43382</v>
      </c>
      <c r="D588" s="3" t="s">
        <v>285</v>
      </c>
      <c r="E588" s="24">
        <v>892</v>
      </c>
      <c r="F588" s="24"/>
      <c r="G588" s="24">
        <v>5</v>
      </c>
      <c r="H588" s="24" t="s">
        <v>1015</v>
      </c>
      <c r="I588" s="24"/>
    </row>
    <row r="589" spans="2:9" ht="30" x14ac:dyDescent="0.25">
      <c r="B589" s="22">
        <v>292</v>
      </c>
      <c r="C589" s="23">
        <v>43382</v>
      </c>
      <c r="D589" s="3" t="s">
        <v>286</v>
      </c>
      <c r="E589" s="24">
        <v>874</v>
      </c>
      <c r="F589" s="24"/>
      <c r="G589" s="24">
        <v>5</v>
      </c>
      <c r="H589" s="24" t="s">
        <v>1015</v>
      </c>
      <c r="I589" s="24"/>
    </row>
    <row r="590" spans="2:9" x14ac:dyDescent="0.25">
      <c r="B590" s="22">
        <v>291</v>
      </c>
      <c r="C590" s="23">
        <v>43382</v>
      </c>
      <c r="D590" s="3" t="s">
        <v>243</v>
      </c>
      <c r="E590" s="24">
        <v>1428</v>
      </c>
      <c r="F590" s="24"/>
      <c r="G590" s="24">
        <v>4</v>
      </c>
      <c r="H590" s="24" t="s">
        <v>763</v>
      </c>
      <c r="I590" s="24"/>
    </row>
    <row r="591" spans="2:9" x14ac:dyDescent="0.25">
      <c r="B591" s="22">
        <v>290</v>
      </c>
      <c r="C591" s="23">
        <v>43382</v>
      </c>
      <c r="D591" s="3" t="s">
        <v>85</v>
      </c>
      <c r="E591" s="24">
        <v>7825</v>
      </c>
      <c r="F591" s="24"/>
      <c r="G591" s="24">
        <v>1</v>
      </c>
      <c r="H591" s="24" t="s">
        <v>763</v>
      </c>
      <c r="I591" s="24"/>
    </row>
    <row r="592" spans="2:9" ht="30" x14ac:dyDescent="0.25">
      <c r="B592" s="22">
        <v>289</v>
      </c>
      <c r="C592" s="23">
        <v>43382</v>
      </c>
      <c r="D592" s="3" t="s">
        <v>295</v>
      </c>
      <c r="E592" s="24">
        <v>765</v>
      </c>
      <c r="F592" s="24"/>
      <c r="G592" s="24">
        <v>2</v>
      </c>
      <c r="H592" s="24" t="s">
        <v>763</v>
      </c>
      <c r="I592" s="24"/>
    </row>
    <row r="593" spans="2:9" x14ac:dyDescent="0.25">
      <c r="B593" s="22">
        <v>288</v>
      </c>
      <c r="C593" s="23">
        <v>43382</v>
      </c>
      <c r="D593" s="3" t="s">
        <v>129</v>
      </c>
      <c r="E593" s="24">
        <v>4864</v>
      </c>
      <c r="F593" s="24"/>
      <c r="G593" s="24">
        <v>1</v>
      </c>
      <c r="H593" s="24" t="s">
        <v>763</v>
      </c>
      <c r="I593" s="24"/>
    </row>
    <row r="594" spans="2:9" x14ac:dyDescent="0.25">
      <c r="B594" s="22">
        <v>287</v>
      </c>
      <c r="C594" s="23">
        <v>43382</v>
      </c>
      <c r="D594" s="3" t="s">
        <v>90</v>
      </c>
      <c r="E594" s="24">
        <v>7359</v>
      </c>
      <c r="F594" s="24"/>
      <c r="G594" s="24">
        <v>3</v>
      </c>
      <c r="H594" s="24" t="s">
        <v>1015</v>
      </c>
      <c r="I594" s="24"/>
    </row>
    <row r="595" spans="2:9" ht="30" x14ac:dyDescent="0.25">
      <c r="B595" s="22">
        <v>286</v>
      </c>
      <c r="C595" s="23">
        <v>43382</v>
      </c>
      <c r="D595" s="3" t="s">
        <v>347</v>
      </c>
      <c r="E595" s="24">
        <v>332</v>
      </c>
      <c r="F595" s="24"/>
      <c r="G595" s="24">
        <v>7</v>
      </c>
      <c r="H595" s="24" t="s">
        <v>763</v>
      </c>
      <c r="I595" s="24"/>
    </row>
    <row r="596" spans="2:9" ht="30" x14ac:dyDescent="0.25">
      <c r="B596" s="22">
        <v>285</v>
      </c>
      <c r="C596" s="23">
        <v>43382</v>
      </c>
      <c r="D596" s="3" t="s">
        <v>347</v>
      </c>
      <c r="E596" s="24">
        <v>332</v>
      </c>
      <c r="F596" s="24">
        <v>13</v>
      </c>
      <c r="G596" s="24"/>
      <c r="H596" s="24"/>
      <c r="I596" s="24"/>
    </row>
    <row r="597" spans="2:9" x14ac:dyDescent="0.25">
      <c r="B597" s="22">
        <v>284</v>
      </c>
      <c r="C597" s="23">
        <v>43382</v>
      </c>
      <c r="D597" s="3" t="s">
        <v>129</v>
      </c>
      <c r="E597" s="24">
        <v>4864</v>
      </c>
      <c r="F597" s="24"/>
      <c r="G597" s="24">
        <v>1</v>
      </c>
      <c r="H597" s="24" t="s">
        <v>763</v>
      </c>
      <c r="I597" s="24"/>
    </row>
    <row r="598" spans="2:9" ht="30" x14ac:dyDescent="0.25">
      <c r="B598" s="22">
        <v>283</v>
      </c>
      <c r="C598" s="23">
        <v>43382</v>
      </c>
      <c r="D598" s="3" t="s">
        <v>278</v>
      </c>
      <c r="E598" s="24">
        <v>917</v>
      </c>
      <c r="F598" s="24"/>
      <c r="G598" s="24">
        <v>1</v>
      </c>
      <c r="H598" s="24" t="s">
        <v>763</v>
      </c>
      <c r="I598" s="24"/>
    </row>
    <row r="599" spans="2:9" x14ac:dyDescent="0.25">
      <c r="B599" s="22">
        <v>282</v>
      </c>
      <c r="C599" s="23">
        <v>43382</v>
      </c>
      <c r="D599" s="3" t="s">
        <v>137</v>
      </c>
      <c r="E599" s="24">
        <v>4738</v>
      </c>
      <c r="F599" s="24"/>
      <c r="G599" s="24">
        <v>1</v>
      </c>
      <c r="H599" s="24" t="s">
        <v>763</v>
      </c>
      <c r="I599" s="24"/>
    </row>
    <row r="600" spans="2:9" x14ac:dyDescent="0.25">
      <c r="B600" s="22">
        <v>281</v>
      </c>
      <c r="C600" s="23">
        <v>43382</v>
      </c>
      <c r="D600" s="3" t="s">
        <v>282</v>
      </c>
      <c r="E600" s="24">
        <v>912</v>
      </c>
      <c r="F600" s="24"/>
      <c r="G600" s="24">
        <v>1</v>
      </c>
      <c r="H600" s="24" t="s">
        <v>763</v>
      </c>
      <c r="I600" s="24"/>
    </row>
    <row r="601" spans="2:9" x14ac:dyDescent="0.25">
      <c r="B601" s="22">
        <v>280</v>
      </c>
      <c r="C601" s="23">
        <v>43382</v>
      </c>
      <c r="D601" s="3" t="s">
        <v>339</v>
      </c>
      <c r="E601" s="24">
        <v>433</v>
      </c>
      <c r="F601" s="24"/>
      <c r="G601" s="24">
        <v>2</v>
      </c>
      <c r="H601" s="24" t="s">
        <v>763</v>
      </c>
      <c r="I601" s="24"/>
    </row>
    <row r="602" spans="2:9" ht="30" x14ac:dyDescent="0.25">
      <c r="B602" s="22">
        <v>279</v>
      </c>
      <c r="C602" s="23">
        <v>43382</v>
      </c>
      <c r="D602" s="3" t="s">
        <v>377</v>
      </c>
      <c r="E602" s="24">
        <v>155</v>
      </c>
      <c r="F602" s="24"/>
      <c r="G602" s="24">
        <v>1</v>
      </c>
      <c r="H602" s="24" t="s">
        <v>763</v>
      </c>
      <c r="I602" s="24"/>
    </row>
    <row r="603" spans="2:9" x14ac:dyDescent="0.25">
      <c r="B603" s="22">
        <v>278</v>
      </c>
      <c r="C603" s="23">
        <v>43382</v>
      </c>
      <c r="D603" s="3" t="s">
        <v>752</v>
      </c>
      <c r="E603" s="24">
        <v>10194</v>
      </c>
      <c r="F603" s="24"/>
      <c r="G603" s="24">
        <v>100</v>
      </c>
      <c r="H603" s="24" t="s">
        <v>763</v>
      </c>
      <c r="I603" s="24"/>
    </row>
    <row r="604" spans="2:9" x14ac:dyDescent="0.25">
      <c r="B604" s="22">
        <v>277</v>
      </c>
      <c r="C604" s="23">
        <v>43382</v>
      </c>
      <c r="D604" s="3" t="s">
        <v>264</v>
      </c>
      <c r="E604" s="24">
        <v>1002</v>
      </c>
      <c r="F604" s="24"/>
      <c r="G604" s="24">
        <v>1</v>
      </c>
      <c r="H604" s="24" t="s">
        <v>763</v>
      </c>
      <c r="I604" s="24"/>
    </row>
    <row r="605" spans="2:9" ht="30" x14ac:dyDescent="0.25">
      <c r="B605" s="22">
        <v>276</v>
      </c>
      <c r="C605" s="23">
        <v>43382</v>
      </c>
      <c r="D605" s="3" t="s">
        <v>377</v>
      </c>
      <c r="E605" s="24">
        <v>155</v>
      </c>
      <c r="F605" s="24"/>
      <c r="G605" s="24">
        <v>1</v>
      </c>
      <c r="H605" s="24" t="s">
        <v>763</v>
      </c>
      <c r="I605" s="24"/>
    </row>
    <row r="606" spans="2:9" x14ac:dyDescent="0.25">
      <c r="B606" s="22">
        <v>275</v>
      </c>
      <c r="C606" s="23">
        <v>43382</v>
      </c>
      <c r="D606" s="3" t="s">
        <v>710</v>
      </c>
      <c r="E606" s="24">
        <v>372</v>
      </c>
      <c r="F606" s="24"/>
      <c r="G606" s="24">
        <v>50</v>
      </c>
      <c r="H606" s="24" t="s">
        <v>763</v>
      </c>
      <c r="I606" s="24"/>
    </row>
    <row r="607" spans="2:9" x14ac:dyDescent="0.25">
      <c r="B607" s="22">
        <v>274</v>
      </c>
      <c r="C607" s="23">
        <v>43382</v>
      </c>
      <c r="D607" s="3" t="s">
        <v>721</v>
      </c>
      <c r="E607" s="24">
        <v>5120</v>
      </c>
      <c r="F607" s="24"/>
      <c r="G607" s="24">
        <v>400</v>
      </c>
      <c r="H607" s="24" t="s">
        <v>763</v>
      </c>
      <c r="I607" s="24"/>
    </row>
    <row r="608" spans="2:9" x14ac:dyDescent="0.25">
      <c r="B608" s="22">
        <v>273</v>
      </c>
      <c r="C608" s="23">
        <v>43382</v>
      </c>
      <c r="D608" s="3" t="s">
        <v>724</v>
      </c>
      <c r="E608" s="24">
        <v>4916</v>
      </c>
      <c r="F608" s="24"/>
      <c r="G608" s="24">
        <v>30</v>
      </c>
      <c r="H608" s="24" t="s">
        <v>763</v>
      </c>
      <c r="I608" s="24"/>
    </row>
    <row r="609" spans="2:9" x14ac:dyDescent="0.25">
      <c r="B609" s="22">
        <v>272</v>
      </c>
      <c r="C609" s="23">
        <v>43382</v>
      </c>
      <c r="D609" s="3" t="s">
        <v>726</v>
      </c>
      <c r="E609" s="24">
        <v>4388</v>
      </c>
      <c r="F609" s="24"/>
      <c r="G609" s="24">
        <v>30</v>
      </c>
      <c r="H609" s="24" t="s">
        <v>763</v>
      </c>
      <c r="I609" s="24"/>
    </row>
    <row r="610" spans="2:9" x14ac:dyDescent="0.25">
      <c r="B610" s="22">
        <v>271</v>
      </c>
      <c r="C610" s="23">
        <v>43382</v>
      </c>
      <c r="D610" s="3" t="s">
        <v>714</v>
      </c>
      <c r="E610" s="24">
        <v>367</v>
      </c>
      <c r="F610" s="24"/>
      <c r="G610" s="24">
        <v>30</v>
      </c>
      <c r="H610" s="24" t="s">
        <v>763</v>
      </c>
      <c r="I610" s="24"/>
    </row>
    <row r="611" spans="2:9" x14ac:dyDescent="0.25">
      <c r="B611" s="22">
        <v>270</v>
      </c>
      <c r="C611" s="23">
        <v>43382</v>
      </c>
      <c r="D611" s="3" t="s">
        <v>665</v>
      </c>
      <c r="E611" s="24">
        <v>365</v>
      </c>
      <c r="F611" s="24"/>
      <c r="G611" s="24">
        <v>40</v>
      </c>
      <c r="H611" s="24" t="s">
        <v>763</v>
      </c>
      <c r="I611" s="24"/>
    </row>
    <row r="612" spans="2:9" x14ac:dyDescent="0.25">
      <c r="B612" s="22">
        <v>269</v>
      </c>
      <c r="C612" s="23">
        <v>43382</v>
      </c>
      <c r="D612" s="3" t="s">
        <v>663</v>
      </c>
      <c r="E612" s="24">
        <v>366</v>
      </c>
      <c r="F612" s="24"/>
      <c r="G612" s="24">
        <v>60</v>
      </c>
      <c r="H612" s="24" t="s">
        <v>763</v>
      </c>
      <c r="I612" s="24"/>
    </row>
    <row r="613" spans="2:9" ht="30" x14ac:dyDescent="0.25">
      <c r="B613" s="22">
        <v>268</v>
      </c>
      <c r="C613" s="23">
        <v>43382</v>
      </c>
      <c r="D613" s="3" t="s">
        <v>331</v>
      </c>
      <c r="E613" s="24">
        <v>482</v>
      </c>
      <c r="F613" s="24"/>
      <c r="G613" s="24">
        <v>1</v>
      </c>
      <c r="H613" s="24" t="s">
        <v>763</v>
      </c>
      <c r="I613" s="24"/>
    </row>
    <row r="614" spans="2:9" ht="30" x14ac:dyDescent="0.25">
      <c r="B614" s="22">
        <v>267</v>
      </c>
      <c r="C614" s="23">
        <v>43382</v>
      </c>
      <c r="D614" s="3" t="s">
        <v>106</v>
      </c>
      <c r="E614" s="24">
        <v>5679</v>
      </c>
      <c r="F614" s="24"/>
      <c r="G614" s="24">
        <v>20</v>
      </c>
      <c r="H614" s="24" t="s">
        <v>763</v>
      </c>
      <c r="I614" s="24"/>
    </row>
    <row r="615" spans="2:9" ht="30" x14ac:dyDescent="0.25">
      <c r="B615" s="22">
        <v>266</v>
      </c>
      <c r="C615" s="23">
        <v>43381</v>
      </c>
      <c r="D615" s="3" t="s">
        <v>41</v>
      </c>
      <c r="E615" s="24">
        <v>8957</v>
      </c>
      <c r="F615" s="24"/>
      <c r="G615" s="24">
        <v>1</v>
      </c>
      <c r="H615" s="24" t="s">
        <v>763</v>
      </c>
      <c r="I615" s="24"/>
    </row>
    <row r="616" spans="2:9" ht="30" x14ac:dyDescent="0.25">
      <c r="B616" s="22">
        <v>265</v>
      </c>
      <c r="C616" s="23">
        <v>43381</v>
      </c>
      <c r="D616" s="3" t="s">
        <v>112</v>
      </c>
      <c r="E616" s="24">
        <v>5112</v>
      </c>
      <c r="F616" s="24"/>
      <c r="G616" s="24">
        <v>1</v>
      </c>
      <c r="H616" s="24" t="s">
        <v>763</v>
      </c>
      <c r="I616" s="24"/>
    </row>
    <row r="617" spans="2:9" x14ac:dyDescent="0.25">
      <c r="B617" s="22">
        <v>264</v>
      </c>
      <c r="C617" s="23">
        <v>43381</v>
      </c>
      <c r="D617" s="3" t="s">
        <v>381</v>
      </c>
      <c r="E617" s="24" t="s">
        <v>532</v>
      </c>
      <c r="F617" s="24"/>
      <c r="G617" s="24">
        <v>1</v>
      </c>
      <c r="H617" s="24" t="s">
        <v>1015</v>
      </c>
      <c r="I617" s="24"/>
    </row>
    <row r="618" spans="2:9" x14ac:dyDescent="0.25">
      <c r="B618" s="22">
        <v>263</v>
      </c>
      <c r="C618" s="23">
        <v>43381</v>
      </c>
      <c r="D618" s="3" t="s">
        <v>390</v>
      </c>
      <c r="E618" s="24" t="s">
        <v>540</v>
      </c>
      <c r="F618" s="24">
        <v>1</v>
      </c>
      <c r="G618" s="24"/>
      <c r="H618" s="24"/>
      <c r="I618" s="24"/>
    </row>
    <row r="619" spans="2:9" x14ac:dyDescent="0.25">
      <c r="B619" s="22">
        <v>262</v>
      </c>
      <c r="C619" s="23">
        <v>43381</v>
      </c>
      <c r="D619" s="3" t="s">
        <v>61</v>
      </c>
      <c r="E619" s="24">
        <v>8764</v>
      </c>
      <c r="F619" s="24"/>
      <c r="G619" s="24">
        <v>1</v>
      </c>
      <c r="H619" s="24" t="s">
        <v>763</v>
      </c>
      <c r="I619" s="24"/>
    </row>
    <row r="620" spans="2:9" x14ac:dyDescent="0.25">
      <c r="B620" s="22">
        <v>261</v>
      </c>
      <c r="C620" s="23">
        <v>43381</v>
      </c>
      <c r="D620" s="3" t="s">
        <v>287</v>
      </c>
      <c r="E620" s="24">
        <v>842</v>
      </c>
      <c r="F620" s="24"/>
      <c r="G620" s="24">
        <v>2</v>
      </c>
      <c r="H620" s="24" t="s">
        <v>763</v>
      </c>
      <c r="I620" s="24"/>
    </row>
    <row r="621" spans="2:9" x14ac:dyDescent="0.25">
      <c r="B621" s="22">
        <v>260</v>
      </c>
      <c r="C621" s="23">
        <v>43381</v>
      </c>
      <c r="D621" s="3" t="s">
        <v>396</v>
      </c>
      <c r="E621" s="24" t="s">
        <v>546</v>
      </c>
      <c r="F621" s="24"/>
      <c r="G621" s="24">
        <v>1</v>
      </c>
      <c r="H621" s="24" t="s">
        <v>763</v>
      </c>
      <c r="I621" s="24"/>
    </row>
    <row r="622" spans="2:9" ht="30" x14ac:dyDescent="0.25">
      <c r="B622" s="22">
        <v>259</v>
      </c>
      <c r="C622" s="23">
        <v>43381</v>
      </c>
      <c r="D622" s="3" t="s">
        <v>1027</v>
      </c>
      <c r="E622" s="24">
        <v>11153</v>
      </c>
      <c r="F622" s="24">
        <v>5</v>
      </c>
      <c r="G622" s="24"/>
      <c r="H622" s="24"/>
      <c r="I622" s="24"/>
    </row>
    <row r="623" spans="2:9" x14ac:dyDescent="0.25">
      <c r="B623" s="22">
        <v>258</v>
      </c>
      <c r="C623" s="23">
        <v>43381</v>
      </c>
      <c r="D623" s="3" t="s">
        <v>145</v>
      </c>
      <c r="E623" s="24">
        <v>4330</v>
      </c>
      <c r="F623" s="24"/>
      <c r="G623" s="24">
        <v>2</v>
      </c>
      <c r="H623" s="24" t="s">
        <v>773</v>
      </c>
      <c r="I623" s="24"/>
    </row>
    <row r="624" spans="2:9" ht="45" x14ac:dyDescent="0.25">
      <c r="B624" s="22">
        <v>257</v>
      </c>
      <c r="C624" s="23">
        <v>43381</v>
      </c>
      <c r="D624" s="3" t="s">
        <v>299</v>
      </c>
      <c r="E624" s="24">
        <v>728</v>
      </c>
      <c r="F624" s="24"/>
      <c r="G624" s="24">
        <v>1</v>
      </c>
      <c r="H624" s="24" t="s">
        <v>763</v>
      </c>
      <c r="I624" s="24"/>
    </row>
    <row r="625" spans="2:9" ht="30" x14ac:dyDescent="0.25">
      <c r="B625" s="22">
        <v>256</v>
      </c>
      <c r="C625" s="23">
        <v>43381</v>
      </c>
      <c r="D625" s="3" t="s">
        <v>352</v>
      </c>
      <c r="E625" s="24">
        <v>305</v>
      </c>
      <c r="F625" s="24"/>
      <c r="G625" s="24">
        <v>25</v>
      </c>
      <c r="H625" s="24" t="s">
        <v>763</v>
      </c>
      <c r="I625" s="24"/>
    </row>
    <row r="626" spans="2:9" x14ac:dyDescent="0.25">
      <c r="B626" s="22">
        <v>255</v>
      </c>
      <c r="C626" s="23">
        <v>43381</v>
      </c>
      <c r="D626" s="3" t="s">
        <v>88</v>
      </c>
      <c r="E626" s="24">
        <v>7366</v>
      </c>
      <c r="F626" s="24"/>
      <c r="G626" s="24">
        <v>5</v>
      </c>
      <c r="H626" s="24" t="s">
        <v>763</v>
      </c>
      <c r="I626" s="24"/>
    </row>
    <row r="627" spans="2:9" x14ac:dyDescent="0.25">
      <c r="B627" s="22">
        <v>254</v>
      </c>
      <c r="C627" s="23">
        <v>43381</v>
      </c>
      <c r="D627" s="3" t="s">
        <v>61</v>
      </c>
      <c r="E627" s="24">
        <v>8764</v>
      </c>
      <c r="F627" s="24"/>
      <c r="G627" s="24">
        <v>2</v>
      </c>
      <c r="H627" s="24" t="s">
        <v>763</v>
      </c>
      <c r="I627" s="24"/>
    </row>
    <row r="628" spans="2:9" ht="30" x14ac:dyDescent="0.25">
      <c r="B628" s="22">
        <v>253</v>
      </c>
      <c r="C628" s="23">
        <v>43381</v>
      </c>
      <c r="D628" s="3" t="s">
        <v>118</v>
      </c>
      <c r="E628" s="24">
        <v>4911</v>
      </c>
      <c r="F628" s="24"/>
      <c r="G628" s="24">
        <v>12</v>
      </c>
      <c r="H628" s="24" t="s">
        <v>763</v>
      </c>
      <c r="I628" s="24"/>
    </row>
    <row r="629" spans="2:9" ht="30" x14ac:dyDescent="0.25">
      <c r="B629" s="22">
        <v>252</v>
      </c>
      <c r="C629" s="23">
        <v>43381</v>
      </c>
      <c r="D629" s="3" t="s">
        <v>119</v>
      </c>
      <c r="E629" s="24">
        <v>4910</v>
      </c>
      <c r="F629" s="24"/>
      <c r="G629" s="24">
        <v>12</v>
      </c>
      <c r="H629" s="24" t="s">
        <v>763</v>
      </c>
      <c r="I629" s="24"/>
    </row>
    <row r="630" spans="2:9" x14ac:dyDescent="0.25">
      <c r="B630" s="22">
        <v>251</v>
      </c>
      <c r="C630" s="23">
        <v>43381</v>
      </c>
      <c r="D630" s="3" t="s">
        <v>368</v>
      </c>
      <c r="E630" s="24">
        <v>189</v>
      </c>
      <c r="F630" s="24"/>
      <c r="G630" s="24">
        <v>50</v>
      </c>
      <c r="H630" s="24" t="s">
        <v>763</v>
      </c>
      <c r="I630" s="24"/>
    </row>
    <row r="631" spans="2:9" x14ac:dyDescent="0.25">
      <c r="B631" s="22">
        <v>250</v>
      </c>
      <c r="C631" s="23">
        <v>43381</v>
      </c>
      <c r="D631" s="3" t="s">
        <v>369</v>
      </c>
      <c r="E631" s="24">
        <v>188</v>
      </c>
      <c r="F631" s="24"/>
      <c r="G631" s="24">
        <v>50</v>
      </c>
      <c r="H631" s="24" t="s">
        <v>763</v>
      </c>
      <c r="I631" s="24"/>
    </row>
    <row r="632" spans="2:9" x14ac:dyDescent="0.25">
      <c r="B632" s="22">
        <v>249</v>
      </c>
      <c r="C632" s="23">
        <v>43381</v>
      </c>
      <c r="D632" s="3" t="s">
        <v>370</v>
      </c>
      <c r="E632" s="24">
        <v>187</v>
      </c>
      <c r="F632" s="24"/>
      <c r="G632" s="24">
        <v>50</v>
      </c>
      <c r="H632" s="24" t="s">
        <v>763</v>
      </c>
      <c r="I632" s="24"/>
    </row>
    <row r="633" spans="2:9" x14ac:dyDescent="0.25">
      <c r="B633" s="22">
        <v>248</v>
      </c>
      <c r="C633" s="23">
        <v>43381</v>
      </c>
      <c r="D633" s="3" t="s">
        <v>269</v>
      </c>
      <c r="E633" s="24">
        <v>980</v>
      </c>
      <c r="F633" s="24"/>
      <c r="G633" s="24">
        <v>50</v>
      </c>
      <c r="H633" s="24" t="s">
        <v>763</v>
      </c>
      <c r="I633" s="24"/>
    </row>
    <row r="634" spans="2:9" x14ac:dyDescent="0.25">
      <c r="B634" s="22">
        <v>247</v>
      </c>
      <c r="C634" s="23">
        <v>43381</v>
      </c>
      <c r="D634" s="3" t="s">
        <v>270</v>
      </c>
      <c r="E634" s="24">
        <v>979</v>
      </c>
      <c r="F634" s="24"/>
      <c r="G634" s="24">
        <v>50</v>
      </c>
      <c r="H634" s="24" t="s">
        <v>763</v>
      </c>
      <c r="I634" s="24"/>
    </row>
    <row r="635" spans="2:9" x14ac:dyDescent="0.25">
      <c r="B635" s="22">
        <v>246</v>
      </c>
      <c r="C635" s="23">
        <v>43381</v>
      </c>
      <c r="D635" s="3" t="s">
        <v>345</v>
      </c>
      <c r="E635" s="24">
        <v>334</v>
      </c>
      <c r="F635" s="24"/>
      <c r="G635" s="24">
        <v>1</v>
      </c>
      <c r="H635" s="24" t="s">
        <v>763</v>
      </c>
      <c r="I635" s="24"/>
    </row>
    <row r="636" spans="2:9" x14ac:dyDescent="0.25">
      <c r="B636" s="22">
        <v>245</v>
      </c>
      <c r="C636" s="23">
        <v>43381</v>
      </c>
      <c r="D636" s="3" t="s">
        <v>348</v>
      </c>
      <c r="E636" s="24">
        <v>331</v>
      </c>
      <c r="F636" s="24"/>
      <c r="G636" s="24">
        <v>4</v>
      </c>
      <c r="H636" s="24" t="s">
        <v>763</v>
      </c>
      <c r="I636" s="24"/>
    </row>
    <row r="637" spans="2:9" x14ac:dyDescent="0.25">
      <c r="B637" s="22">
        <v>244</v>
      </c>
      <c r="C637" s="23">
        <v>43381</v>
      </c>
      <c r="D637" s="3" t="s">
        <v>378</v>
      </c>
      <c r="E637" s="24">
        <v>151</v>
      </c>
      <c r="F637" s="24"/>
      <c r="G637" s="24">
        <v>1</v>
      </c>
      <c r="H637" s="24" t="s">
        <v>763</v>
      </c>
      <c r="I637" s="24"/>
    </row>
    <row r="638" spans="2:9" x14ac:dyDescent="0.25">
      <c r="B638" s="22">
        <v>243</v>
      </c>
      <c r="C638" s="23">
        <v>43381</v>
      </c>
      <c r="D638" s="3" t="s">
        <v>390</v>
      </c>
      <c r="E638" s="24" t="s">
        <v>540</v>
      </c>
      <c r="F638" s="24"/>
      <c r="G638" s="24">
        <v>1</v>
      </c>
      <c r="H638" s="24" t="s">
        <v>763</v>
      </c>
      <c r="I638" s="24"/>
    </row>
    <row r="639" spans="2:9" x14ac:dyDescent="0.25">
      <c r="B639" s="22">
        <v>242</v>
      </c>
      <c r="C639" s="23">
        <v>43381</v>
      </c>
      <c r="D639" s="3" t="s">
        <v>384</v>
      </c>
      <c r="E639" s="24" t="s">
        <v>535</v>
      </c>
      <c r="F639" s="24"/>
      <c r="G639" s="24">
        <v>1</v>
      </c>
      <c r="H639" s="24" t="s">
        <v>1015</v>
      </c>
      <c r="I639" s="24"/>
    </row>
    <row r="640" spans="2:9" x14ac:dyDescent="0.25">
      <c r="B640" s="22">
        <v>241</v>
      </c>
      <c r="C640" s="23">
        <v>43381</v>
      </c>
      <c r="D640" s="3" t="s">
        <v>828</v>
      </c>
      <c r="E640" s="24" t="s">
        <v>827</v>
      </c>
      <c r="F640" s="24"/>
      <c r="G640" s="24">
        <v>1</v>
      </c>
      <c r="H640" s="24" t="s">
        <v>1015</v>
      </c>
      <c r="I640" s="24"/>
    </row>
    <row r="641" spans="2:9" x14ac:dyDescent="0.25">
      <c r="B641" s="22">
        <v>240</v>
      </c>
      <c r="C641" s="23">
        <v>43381</v>
      </c>
      <c r="D641" s="3" t="s">
        <v>386</v>
      </c>
      <c r="E641" s="24" t="s">
        <v>537</v>
      </c>
      <c r="F641" s="24"/>
      <c r="G641" s="24">
        <v>1</v>
      </c>
      <c r="H641" s="24" t="s">
        <v>1015</v>
      </c>
      <c r="I641" s="24"/>
    </row>
    <row r="642" spans="2:9" x14ac:dyDescent="0.25">
      <c r="B642" s="22">
        <v>239</v>
      </c>
      <c r="C642" s="23">
        <v>43381</v>
      </c>
      <c r="D642" s="3" t="s">
        <v>360</v>
      </c>
      <c r="E642" s="24" t="s">
        <v>526</v>
      </c>
      <c r="F642" s="24"/>
      <c r="G642" s="24">
        <v>1</v>
      </c>
      <c r="H642" s="24" t="s">
        <v>763</v>
      </c>
      <c r="I642" s="24"/>
    </row>
    <row r="643" spans="2:9" x14ac:dyDescent="0.25">
      <c r="B643" s="22">
        <v>238</v>
      </c>
      <c r="C643" s="23">
        <v>43381</v>
      </c>
      <c r="D643" s="3" t="s">
        <v>315</v>
      </c>
      <c r="E643" s="24">
        <v>611</v>
      </c>
      <c r="F643" s="24"/>
      <c r="G643" s="24">
        <v>4</v>
      </c>
      <c r="H643" s="24" t="s">
        <v>773</v>
      </c>
      <c r="I643" s="24"/>
    </row>
    <row r="644" spans="2:9" ht="30" x14ac:dyDescent="0.25">
      <c r="B644" s="22">
        <v>237</v>
      </c>
      <c r="C644" s="23">
        <v>43381</v>
      </c>
      <c r="D644" s="3" t="s">
        <v>316</v>
      </c>
      <c r="E644" s="24">
        <v>610</v>
      </c>
      <c r="F644" s="24"/>
      <c r="G644" s="24">
        <v>1</v>
      </c>
      <c r="H644" s="24" t="s">
        <v>773</v>
      </c>
      <c r="I644" s="24"/>
    </row>
    <row r="645" spans="2:9" x14ac:dyDescent="0.25">
      <c r="B645" s="22">
        <v>236</v>
      </c>
      <c r="C645" s="23">
        <v>43381</v>
      </c>
      <c r="D645" s="3" t="s">
        <v>317</v>
      </c>
      <c r="E645" s="24">
        <v>609</v>
      </c>
      <c r="F645" s="24"/>
      <c r="G645" s="24">
        <v>2</v>
      </c>
      <c r="H645" s="24" t="s">
        <v>773</v>
      </c>
      <c r="I645" s="24"/>
    </row>
    <row r="646" spans="2:9" ht="30" x14ac:dyDescent="0.25">
      <c r="B646" s="22">
        <v>235</v>
      </c>
      <c r="C646" s="23">
        <v>43381</v>
      </c>
      <c r="D646" s="3" t="s">
        <v>318</v>
      </c>
      <c r="E646" s="24">
        <v>608</v>
      </c>
      <c r="F646" s="24"/>
      <c r="G646" s="24">
        <v>4</v>
      </c>
      <c r="H646" s="24" t="s">
        <v>773</v>
      </c>
      <c r="I646" s="24"/>
    </row>
    <row r="647" spans="2:9" x14ac:dyDescent="0.25">
      <c r="B647" s="22">
        <v>234</v>
      </c>
      <c r="C647" s="23">
        <v>43381</v>
      </c>
      <c r="D647" s="3" t="s">
        <v>53</v>
      </c>
      <c r="E647" s="24">
        <v>8825</v>
      </c>
      <c r="F647" s="24"/>
      <c r="G647" s="24">
        <v>1</v>
      </c>
      <c r="H647" s="24" t="s">
        <v>773</v>
      </c>
      <c r="I647" s="24"/>
    </row>
    <row r="648" spans="2:9" x14ac:dyDescent="0.25">
      <c r="B648" s="22">
        <v>233</v>
      </c>
      <c r="C648" s="23">
        <v>43381</v>
      </c>
      <c r="D648" s="3" t="s">
        <v>55</v>
      </c>
      <c r="E648" s="24">
        <v>8823</v>
      </c>
      <c r="F648" s="24"/>
      <c r="G648" s="24">
        <v>1</v>
      </c>
      <c r="H648" s="24" t="s">
        <v>773</v>
      </c>
      <c r="I648" s="24"/>
    </row>
    <row r="649" spans="2:9" ht="30" x14ac:dyDescent="0.25">
      <c r="B649" s="22">
        <v>232</v>
      </c>
      <c r="C649" s="23">
        <v>43381</v>
      </c>
      <c r="D649" s="3" t="s">
        <v>286</v>
      </c>
      <c r="E649" s="24">
        <v>874</v>
      </c>
      <c r="F649" s="24"/>
      <c r="G649" s="24">
        <v>1</v>
      </c>
      <c r="H649" s="24" t="s">
        <v>773</v>
      </c>
      <c r="I649" s="24"/>
    </row>
    <row r="650" spans="2:9" x14ac:dyDescent="0.25">
      <c r="B650" s="22">
        <v>231</v>
      </c>
      <c r="C650" s="23">
        <v>43381</v>
      </c>
      <c r="D650" s="3" t="s">
        <v>301</v>
      </c>
      <c r="E650" s="24">
        <v>726</v>
      </c>
      <c r="F650" s="24"/>
      <c r="G650" s="24">
        <v>1</v>
      </c>
      <c r="H650" s="24" t="s">
        <v>773</v>
      </c>
      <c r="I650" s="24"/>
    </row>
    <row r="651" spans="2:9" x14ac:dyDescent="0.25">
      <c r="B651" s="22">
        <v>230</v>
      </c>
      <c r="C651" s="23">
        <v>43381</v>
      </c>
      <c r="D651" s="3" t="s">
        <v>88</v>
      </c>
      <c r="E651" s="24">
        <v>7366</v>
      </c>
      <c r="F651" s="24">
        <v>100</v>
      </c>
      <c r="G651" s="24"/>
      <c r="H651" s="24"/>
      <c r="I651" s="24"/>
    </row>
    <row r="652" spans="2:9" x14ac:dyDescent="0.25">
      <c r="B652" s="22">
        <v>229</v>
      </c>
      <c r="C652" s="23">
        <v>43381</v>
      </c>
      <c r="D652" s="3" t="s">
        <v>599</v>
      </c>
      <c r="E652" s="24">
        <v>8214</v>
      </c>
      <c r="F652" s="24"/>
      <c r="G652" s="24">
        <v>5</v>
      </c>
      <c r="H652" s="24" t="s">
        <v>773</v>
      </c>
      <c r="I652" s="24"/>
    </row>
    <row r="653" spans="2:9" ht="30" x14ac:dyDescent="0.25">
      <c r="B653" s="22">
        <v>228</v>
      </c>
      <c r="C653" s="23">
        <v>43381</v>
      </c>
      <c r="D653" s="3" t="s">
        <v>694</v>
      </c>
      <c r="E653" s="24">
        <v>10343</v>
      </c>
      <c r="F653" s="24"/>
      <c r="G653" s="24">
        <v>1</v>
      </c>
      <c r="H653" s="24" t="s">
        <v>773</v>
      </c>
      <c r="I653" s="24"/>
    </row>
    <row r="654" spans="2:9" x14ac:dyDescent="0.25">
      <c r="B654" s="22">
        <v>227</v>
      </c>
      <c r="C654" s="23">
        <v>43381</v>
      </c>
      <c r="D654" s="3" t="s">
        <v>242</v>
      </c>
      <c r="E654" s="24">
        <v>1429</v>
      </c>
      <c r="F654" s="24"/>
      <c r="G654" s="24">
        <v>2</v>
      </c>
      <c r="H654" s="24" t="s">
        <v>763</v>
      </c>
      <c r="I654" s="24"/>
    </row>
    <row r="655" spans="2:9" x14ac:dyDescent="0.25">
      <c r="B655" s="22">
        <v>226</v>
      </c>
      <c r="C655" s="23">
        <v>43381</v>
      </c>
      <c r="D655" s="3" t="s">
        <v>363</v>
      </c>
      <c r="E655" s="24" t="s">
        <v>529</v>
      </c>
      <c r="F655" s="24"/>
      <c r="G655" s="24">
        <v>1</v>
      </c>
      <c r="H655" s="24" t="s">
        <v>1015</v>
      </c>
      <c r="I655" s="24"/>
    </row>
    <row r="656" spans="2:9" x14ac:dyDescent="0.25">
      <c r="B656" s="22">
        <v>225</v>
      </c>
      <c r="C656" s="23">
        <v>43381</v>
      </c>
      <c r="D656" s="3" t="s">
        <v>277</v>
      </c>
      <c r="E656" s="24">
        <v>918</v>
      </c>
      <c r="F656" s="24"/>
      <c r="G656" s="24">
        <v>1</v>
      </c>
      <c r="H656" s="24" t="s">
        <v>763</v>
      </c>
      <c r="I656" s="24"/>
    </row>
    <row r="657" spans="2:9" x14ac:dyDescent="0.25">
      <c r="B657" s="22">
        <v>224</v>
      </c>
      <c r="C657" s="23">
        <v>43379</v>
      </c>
      <c r="D657" s="3" t="s">
        <v>168</v>
      </c>
      <c r="E657" s="24">
        <v>2234</v>
      </c>
      <c r="F657" s="24"/>
      <c r="G657" s="24">
        <v>5</v>
      </c>
      <c r="H657" s="24"/>
      <c r="I657" s="24"/>
    </row>
    <row r="658" spans="2:9" x14ac:dyDescent="0.25">
      <c r="B658" s="22">
        <v>223</v>
      </c>
      <c r="C658" s="23">
        <v>43379</v>
      </c>
      <c r="D658" s="3" t="s">
        <v>61</v>
      </c>
      <c r="E658" s="24">
        <v>8764</v>
      </c>
      <c r="F658" s="24"/>
      <c r="G658" s="24">
        <v>1</v>
      </c>
      <c r="H658" s="24"/>
      <c r="I658" s="24"/>
    </row>
    <row r="659" spans="2:9" ht="30" x14ac:dyDescent="0.25">
      <c r="B659" s="22">
        <v>222</v>
      </c>
      <c r="C659" s="23">
        <v>43379</v>
      </c>
      <c r="D659" s="3" t="s">
        <v>893</v>
      </c>
      <c r="E659" s="24">
        <v>10709</v>
      </c>
      <c r="F659" s="24"/>
      <c r="G659" s="24">
        <v>1</v>
      </c>
      <c r="H659" s="24"/>
      <c r="I659" s="24"/>
    </row>
    <row r="660" spans="2:9" ht="30" x14ac:dyDescent="0.25">
      <c r="B660" s="22">
        <v>221</v>
      </c>
      <c r="C660" s="23">
        <v>43378</v>
      </c>
      <c r="D660" s="3" t="s">
        <v>118</v>
      </c>
      <c r="E660" s="24">
        <v>4911</v>
      </c>
      <c r="F660" s="24"/>
      <c r="G660" s="24">
        <v>4</v>
      </c>
      <c r="H660" s="24" t="s">
        <v>763</v>
      </c>
      <c r="I660" s="24"/>
    </row>
    <row r="661" spans="2:9" x14ac:dyDescent="0.25">
      <c r="B661" s="22">
        <v>220</v>
      </c>
      <c r="C661" s="23">
        <v>43378</v>
      </c>
      <c r="D661" s="3" t="s">
        <v>270</v>
      </c>
      <c r="E661" s="24">
        <v>979</v>
      </c>
      <c r="F661" s="24">
        <v>100</v>
      </c>
      <c r="G661" s="24"/>
      <c r="H661" s="24"/>
      <c r="I661" s="24"/>
    </row>
    <row r="662" spans="2:9" x14ac:dyDescent="0.25">
      <c r="B662" s="22">
        <v>219</v>
      </c>
      <c r="C662" s="23">
        <v>43378</v>
      </c>
      <c r="D662" s="3" t="s">
        <v>269</v>
      </c>
      <c r="E662" s="24">
        <v>980</v>
      </c>
      <c r="F662" s="24">
        <v>300</v>
      </c>
      <c r="G662" s="24"/>
      <c r="H662" s="24"/>
      <c r="I662" s="24"/>
    </row>
    <row r="663" spans="2:9" ht="30" x14ac:dyDescent="0.25">
      <c r="B663" s="22">
        <v>218</v>
      </c>
      <c r="C663" s="23">
        <v>43378</v>
      </c>
      <c r="D663" s="3" t="s">
        <v>353</v>
      </c>
      <c r="E663" s="24">
        <v>304</v>
      </c>
      <c r="F663" s="24"/>
      <c r="G663" s="24">
        <v>1</v>
      </c>
      <c r="H663" s="24" t="s">
        <v>763</v>
      </c>
      <c r="I663" s="24"/>
    </row>
    <row r="664" spans="2:9" ht="30" x14ac:dyDescent="0.25">
      <c r="B664" s="22">
        <v>217</v>
      </c>
      <c r="C664" s="23">
        <v>43378</v>
      </c>
      <c r="D664" s="3" t="s">
        <v>697</v>
      </c>
      <c r="E664" s="24">
        <v>468</v>
      </c>
      <c r="F664" s="24"/>
      <c r="G664" s="24">
        <v>1</v>
      </c>
      <c r="H664" s="24" t="s">
        <v>763</v>
      </c>
      <c r="I664" s="24"/>
    </row>
    <row r="665" spans="2:9" x14ac:dyDescent="0.25">
      <c r="B665" s="22">
        <v>216</v>
      </c>
      <c r="C665" s="23">
        <v>43378</v>
      </c>
      <c r="D665" s="3" t="s">
        <v>239</v>
      </c>
      <c r="E665" s="24">
        <v>1445</v>
      </c>
      <c r="F665" s="24"/>
      <c r="G665" s="24">
        <v>100</v>
      </c>
      <c r="H665" s="24" t="s">
        <v>763</v>
      </c>
      <c r="I665" s="24"/>
    </row>
    <row r="666" spans="2:9" x14ac:dyDescent="0.25">
      <c r="B666" s="22">
        <v>215</v>
      </c>
      <c r="C666" s="23">
        <v>43378</v>
      </c>
      <c r="D666" s="3" t="s">
        <v>351</v>
      </c>
      <c r="E666" s="24">
        <v>308</v>
      </c>
      <c r="F666" s="24"/>
      <c r="G666" s="24">
        <v>1</v>
      </c>
      <c r="H666" s="24" t="s">
        <v>763</v>
      </c>
      <c r="I666" s="24"/>
    </row>
    <row r="667" spans="2:9" ht="30" x14ac:dyDescent="0.25">
      <c r="B667" s="22">
        <v>214</v>
      </c>
      <c r="C667" s="23">
        <v>43378</v>
      </c>
      <c r="D667" s="3" t="s">
        <v>316</v>
      </c>
      <c r="E667" s="24">
        <v>610</v>
      </c>
      <c r="F667" s="24"/>
      <c r="G667" s="24">
        <v>2</v>
      </c>
      <c r="H667" s="24" t="s">
        <v>773</v>
      </c>
      <c r="I667" s="24"/>
    </row>
    <row r="668" spans="2:9" x14ac:dyDescent="0.25">
      <c r="B668" s="22">
        <v>213</v>
      </c>
      <c r="C668" s="23">
        <v>43378</v>
      </c>
      <c r="D668" s="3" t="s">
        <v>764</v>
      </c>
      <c r="E668" s="24">
        <v>4520</v>
      </c>
      <c r="F668" s="24"/>
      <c r="G668" s="24">
        <v>2</v>
      </c>
      <c r="H668" s="24" t="s">
        <v>773</v>
      </c>
      <c r="I668" s="24"/>
    </row>
    <row r="669" spans="2:9" ht="45" x14ac:dyDescent="0.25">
      <c r="B669" s="22">
        <v>212</v>
      </c>
      <c r="C669" s="23">
        <v>43378</v>
      </c>
      <c r="D669" s="3" t="s">
        <v>113</v>
      </c>
      <c r="E669" s="24">
        <v>5064</v>
      </c>
      <c r="F669" s="24"/>
      <c r="G669" s="24">
        <v>4</v>
      </c>
      <c r="H669" s="24" t="s">
        <v>773</v>
      </c>
      <c r="I669" s="24"/>
    </row>
    <row r="670" spans="2:9" x14ac:dyDescent="0.25">
      <c r="B670" s="22">
        <v>211</v>
      </c>
      <c r="C670" s="23">
        <v>43378</v>
      </c>
      <c r="D670" s="3" t="s">
        <v>53</v>
      </c>
      <c r="E670" s="24">
        <v>8825</v>
      </c>
      <c r="F670" s="24"/>
      <c r="G670" s="24">
        <v>5</v>
      </c>
      <c r="H670" s="24" t="s">
        <v>773</v>
      </c>
      <c r="I670" s="24"/>
    </row>
    <row r="671" spans="2:9" x14ac:dyDescent="0.25">
      <c r="B671" s="22">
        <v>210</v>
      </c>
      <c r="C671" s="23">
        <v>43378</v>
      </c>
      <c r="D671" s="3" t="s">
        <v>54</v>
      </c>
      <c r="E671" s="24">
        <v>8824</v>
      </c>
      <c r="F671" s="24"/>
      <c r="G671" s="24">
        <v>1</v>
      </c>
      <c r="H671" s="24" t="s">
        <v>773</v>
      </c>
      <c r="I671" s="24"/>
    </row>
    <row r="672" spans="2:9" ht="30" x14ac:dyDescent="0.25">
      <c r="B672" s="22">
        <v>209</v>
      </c>
      <c r="C672" s="23">
        <v>43378</v>
      </c>
      <c r="D672" s="3" t="s">
        <v>118</v>
      </c>
      <c r="E672" s="24">
        <v>4911</v>
      </c>
      <c r="F672" s="24"/>
      <c r="G672" s="24">
        <v>12</v>
      </c>
      <c r="H672" s="24" t="s">
        <v>773</v>
      </c>
      <c r="I672" s="24"/>
    </row>
    <row r="673" spans="2:9" x14ac:dyDescent="0.25">
      <c r="B673" s="22">
        <v>208</v>
      </c>
      <c r="C673" s="23">
        <v>43378</v>
      </c>
      <c r="D673" s="3" t="s">
        <v>92</v>
      </c>
      <c r="E673" s="24">
        <v>7094</v>
      </c>
      <c r="F673" s="24"/>
      <c r="G673" s="24">
        <v>4</v>
      </c>
      <c r="H673" s="24" t="s">
        <v>773</v>
      </c>
      <c r="I673" s="24"/>
    </row>
    <row r="674" spans="2:9" x14ac:dyDescent="0.25">
      <c r="B674" s="22">
        <v>207</v>
      </c>
      <c r="C674" s="23">
        <v>43378</v>
      </c>
      <c r="D674" s="3" t="s">
        <v>142</v>
      </c>
      <c r="E674" s="24">
        <v>4523</v>
      </c>
      <c r="F674" s="24"/>
      <c r="G674" s="24">
        <v>10</v>
      </c>
      <c r="H674" s="24" t="s">
        <v>773</v>
      </c>
      <c r="I674" s="24"/>
    </row>
    <row r="675" spans="2:9" x14ac:dyDescent="0.25">
      <c r="B675" s="22">
        <v>206</v>
      </c>
      <c r="C675" s="23">
        <v>43378</v>
      </c>
      <c r="D675" s="3" t="s">
        <v>215</v>
      </c>
      <c r="E675" s="24">
        <v>1587</v>
      </c>
      <c r="F675" s="24"/>
      <c r="G675" s="24">
        <v>1</v>
      </c>
      <c r="H675" s="24" t="s">
        <v>773</v>
      </c>
      <c r="I675" s="24"/>
    </row>
    <row r="676" spans="2:9" ht="30" x14ac:dyDescent="0.25">
      <c r="B676" s="22">
        <v>205</v>
      </c>
      <c r="C676" s="23">
        <v>43378</v>
      </c>
      <c r="D676" s="3" t="s">
        <v>160</v>
      </c>
      <c r="E676" s="24">
        <v>3622</v>
      </c>
      <c r="F676" s="24"/>
      <c r="G676" s="24">
        <v>12</v>
      </c>
      <c r="H676" s="24" t="s">
        <v>773</v>
      </c>
      <c r="I676" s="24"/>
    </row>
    <row r="677" spans="2:9" ht="30" x14ac:dyDescent="0.25">
      <c r="B677" s="22">
        <v>204</v>
      </c>
      <c r="C677" s="23">
        <v>43378</v>
      </c>
      <c r="D677" s="3" t="s">
        <v>87</v>
      </c>
      <c r="E677" s="24">
        <v>7623</v>
      </c>
      <c r="F677" s="24"/>
      <c r="G677" s="24">
        <v>6</v>
      </c>
      <c r="H677" s="24" t="s">
        <v>773</v>
      </c>
      <c r="I677" s="24"/>
    </row>
    <row r="678" spans="2:9" x14ac:dyDescent="0.25">
      <c r="B678" s="22">
        <v>203</v>
      </c>
      <c r="C678" s="23">
        <v>43378</v>
      </c>
      <c r="D678" s="3" t="s">
        <v>360</v>
      </c>
      <c r="E678" s="24" t="s">
        <v>526</v>
      </c>
      <c r="F678" s="24"/>
      <c r="G678" s="24">
        <v>1</v>
      </c>
      <c r="H678" s="24" t="s">
        <v>763</v>
      </c>
      <c r="I678" s="24"/>
    </row>
    <row r="679" spans="2:9" x14ac:dyDescent="0.25">
      <c r="B679" s="22">
        <v>202</v>
      </c>
      <c r="C679" s="23">
        <v>43378</v>
      </c>
      <c r="D679" s="3" t="s">
        <v>130</v>
      </c>
      <c r="E679" s="24">
        <v>4863</v>
      </c>
      <c r="F679" s="24"/>
      <c r="G679" s="24">
        <v>1</v>
      </c>
      <c r="H679" s="24" t="s">
        <v>763</v>
      </c>
      <c r="I679" s="24"/>
    </row>
    <row r="680" spans="2:9" x14ac:dyDescent="0.25">
      <c r="B680" s="22">
        <v>201</v>
      </c>
      <c r="C680" s="23">
        <v>43377</v>
      </c>
      <c r="D680" s="3" t="s">
        <v>240</v>
      </c>
      <c r="E680" s="24">
        <v>1444</v>
      </c>
      <c r="F680" s="24"/>
      <c r="G680" s="24">
        <v>100</v>
      </c>
      <c r="H680" s="24" t="s">
        <v>763</v>
      </c>
      <c r="I680" s="24"/>
    </row>
    <row r="681" spans="2:9" x14ac:dyDescent="0.25">
      <c r="B681" s="22">
        <v>200</v>
      </c>
      <c r="C681" s="23">
        <v>43377</v>
      </c>
      <c r="D681" s="3" t="s">
        <v>238</v>
      </c>
      <c r="E681" s="24">
        <v>1446</v>
      </c>
      <c r="F681" s="24"/>
      <c r="G681" s="24">
        <v>100</v>
      </c>
      <c r="H681" s="24" t="s">
        <v>763</v>
      </c>
      <c r="I681" s="24"/>
    </row>
    <row r="682" spans="2:9" ht="30" x14ac:dyDescent="0.25">
      <c r="B682" s="22">
        <v>199</v>
      </c>
      <c r="C682" s="23">
        <v>43377</v>
      </c>
      <c r="D682" s="3" t="s">
        <v>118</v>
      </c>
      <c r="E682" s="24">
        <v>4911</v>
      </c>
      <c r="F682" s="24"/>
      <c r="G682" s="24">
        <v>1</v>
      </c>
      <c r="H682" s="24" t="s">
        <v>763</v>
      </c>
      <c r="I682" s="24"/>
    </row>
    <row r="683" spans="2:9" x14ac:dyDescent="0.25">
      <c r="B683" s="22">
        <v>198</v>
      </c>
      <c r="C683" s="23">
        <v>43377</v>
      </c>
      <c r="D683" s="3" t="s">
        <v>185</v>
      </c>
      <c r="E683" s="24">
        <v>2031</v>
      </c>
      <c r="F683" s="24"/>
      <c r="G683" s="24">
        <v>1</v>
      </c>
      <c r="H683" s="24" t="s">
        <v>1015</v>
      </c>
      <c r="I683" s="24"/>
    </row>
    <row r="684" spans="2:9" x14ac:dyDescent="0.25">
      <c r="B684" s="22">
        <v>197</v>
      </c>
      <c r="C684" s="23">
        <v>43377</v>
      </c>
      <c r="D684" s="3" t="s">
        <v>229</v>
      </c>
      <c r="E684" s="24">
        <v>1554</v>
      </c>
      <c r="F684" s="24"/>
      <c r="G684" s="24">
        <v>1</v>
      </c>
      <c r="H684" s="24" t="s">
        <v>763</v>
      </c>
      <c r="I684" s="24"/>
    </row>
    <row r="685" spans="2:9" x14ac:dyDescent="0.25">
      <c r="B685" s="22">
        <v>196</v>
      </c>
      <c r="C685" s="23">
        <v>43377</v>
      </c>
      <c r="D685" s="3" t="s">
        <v>242</v>
      </c>
      <c r="E685" s="24">
        <v>1429</v>
      </c>
      <c r="F685" s="24"/>
      <c r="G685" s="24">
        <v>10</v>
      </c>
      <c r="H685" s="24" t="s">
        <v>1015</v>
      </c>
      <c r="I685" s="24"/>
    </row>
    <row r="686" spans="2:9" x14ac:dyDescent="0.25">
      <c r="B686" s="22">
        <v>195</v>
      </c>
      <c r="C686" s="23">
        <v>43377</v>
      </c>
      <c r="D686" s="3" t="s">
        <v>230</v>
      </c>
      <c r="E686" s="24">
        <v>1508</v>
      </c>
      <c r="F686" s="24">
        <v>3</v>
      </c>
      <c r="G686" s="24"/>
      <c r="H686" s="24"/>
      <c r="I686" s="24"/>
    </row>
    <row r="687" spans="2:9" x14ac:dyDescent="0.25">
      <c r="B687" s="22">
        <v>194</v>
      </c>
      <c r="C687" s="23">
        <v>43377</v>
      </c>
      <c r="D687" s="3" t="s">
        <v>247</v>
      </c>
      <c r="E687" s="24">
        <v>1335</v>
      </c>
      <c r="F687" s="24"/>
      <c r="G687" s="24">
        <v>1</v>
      </c>
      <c r="H687" s="24" t="s">
        <v>763</v>
      </c>
      <c r="I687" s="24"/>
    </row>
    <row r="688" spans="2:9" x14ac:dyDescent="0.25">
      <c r="B688" s="22">
        <v>193</v>
      </c>
      <c r="C688" s="23">
        <v>43377</v>
      </c>
      <c r="D688" s="3" t="s">
        <v>53</v>
      </c>
      <c r="E688" s="24">
        <v>8825</v>
      </c>
      <c r="F688" s="24">
        <v>20</v>
      </c>
      <c r="G688" s="24"/>
      <c r="H688" s="24"/>
      <c r="I688" s="24"/>
    </row>
    <row r="689" spans="2:9" x14ac:dyDescent="0.25">
      <c r="B689" s="22">
        <v>192</v>
      </c>
      <c r="C689" s="23">
        <v>43377</v>
      </c>
      <c r="D689" s="3" t="s">
        <v>362</v>
      </c>
      <c r="E689" s="24" t="s">
        <v>528</v>
      </c>
      <c r="F689" s="24">
        <v>2</v>
      </c>
      <c r="G689" s="24"/>
      <c r="H689" s="24"/>
      <c r="I689" s="24"/>
    </row>
    <row r="690" spans="2:9" x14ac:dyDescent="0.25">
      <c r="B690" s="22">
        <v>191</v>
      </c>
      <c r="C690" s="23">
        <v>43377</v>
      </c>
      <c r="D690" s="3" t="s">
        <v>387</v>
      </c>
      <c r="E690" s="24" t="s">
        <v>538</v>
      </c>
      <c r="F690" s="24">
        <v>1</v>
      </c>
      <c r="G690" s="24"/>
      <c r="H690" s="24"/>
      <c r="I690" s="24"/>
    </row>
    <row r="691" spans="2:9" x14ac:dyDescent="0.25">
      <c r="B691" s="22">
        <v>190</v>
      </c>
      <c r="C691" s="23">
        <v>43377</v>
      </c>
      <c r="D691" s="3" t="s">
        <v>360</v>
      </c>
      <c r="E691" s="24" t="s">
        <v>526</v>
      </c>
      <c r="F691" s="24">
        <v>3</v>
      </c>
      <c r="G691" s="24"/>
      <c r="H691" s="24"/>
      <c r="I691" s="24"/>
    </row>
    <row r="692" spans="2:9" x14ac:dyDescent="0.25">
      <c r="B692" s="22">
        <v>189</v>
      </c>
      <c r="C692" s="23">
        <v>43377</v>
      </c>
      <c r="D692" s="3" t="s">
        <v>55</v>
      </c>
      <c r="E692" s="24">
        <v>8823</v>
      </c>
      <c r="F692" s="24">
        <v>20</v>
      </c>
      <c r="G692" s="24"/>
      <c r="H692" s="24"/>
      <c r="I692" s="24"/>
    </row>
    <row r="693" spans="2:9" x14ac:dyDescent="0.25">
      <c r="B693" s="22">
        <v>188</v>
      </c>
      <c r="C693" s="23">
        <v>43377</v>
      </c>
      <c r="D693" s="3" t="s">
        <v>54</v>
      </c>
      <c r="E693" s="24">
        <v>8824</v>
      </c>
      <c r="F693" s="24">
        <v>20</v>
      </c>
      <c r="G693" s="24"/>
      <c r="H693" s="24"/>
      <c r="I693" s="24"/>
    </row>
    <row r="694" spans="2:9" x14ac:dyDescent="0.25">
      <c r="B694" s="22">
        <v>187</v>
      </c>
      <c r="C694" s="23">
        <v>43377</v>
      </c>
      <c r="D694" s="3" t="s">
        <v>51</v>
      </c>
      <c r="E694" s="24" t="s">
        <v>521</v>
      </c>
      <c r="F694" s="24"/>
      <c r="G694" s="24">
        <v>1</v>
      </c>
      <c r="H694" s="24" t="s">
        <v>763</v>
      </c>
      <c r="I694" s="24"/>
    </row>
    <row r="695" spans="2:9" ht="30" x14ac:dyDescent="0.25">
      <c r="B695" s="22">
        <v>186</v>
      </c>
      <c r="C695" s="23">
        <v>43377</v>
      </c>
      <c r="D695" s="3" t="s">
        <v>800</v>
      </c>
      <c r="E695" s="24">
        <v>797</v>
      </c>
      <c r="F695" s="24"/>
      <c r="G695" s="24">
        <v>1</v>
      </c>
      <c r="H695" s="24" t="s">
        <v>763</v>
      </c>
      <c r="I695" s="24"/>
    </row>
    <row r="696" spans="2:9" x14ac:dyDescent="0.25">
      <c r="B696" s="22">
        <v>185</v>
      </c>
      <c r="C696" s="23">
        <v>43377</v>
      </c>
      <c r="D696" s="3" t="s">
        <v>799</v>
      </c>
      <c r="E696" s="24">
        <v>796</v>
      </c>
      <c r="F696" s="24"/>
      <c r="G696" s="24">
        <v>1</v>
      </c>
      <c r="H696" s="24" t="s">
        <v>763</v>
      </c>
      <c r="I696" s="24"/>
    </row>
    <row r="697" spans="2:9" ht="30" x14ac:dyDescent="0.25">
      <c r="B697" s="22">
        <v>184</v>
      </c>
      <c r="C697" s="23">
        <v>43377</v>
      </c>
      <c r="D697" s="3" t="s">
        <v>118</v>
      </c>
      <c r="E697" s="24">
        <v>4911</v>
      </c>
      <c r="F697" s="24"/>
      <c r="G697" s="24">
        <v>1</v>
      </c>
      <c r="H697" s="24" t="s">
        <v>763</v>
      </c>
      <c r="I697" s="24"/>
    </row>
    <row r="698" spans="2:9" ht="30" x14ac:dyDescent="0.25">
      <c r="B698" s="22">
        <v>183</v>
      </c>
      <c r="C698" s="23">
        <v>43377</v>
      </c>
      <c r="D698" s="3" t="s">
        <v>120</v>
      </c>
      <c r="E698" s="24">
        <v>4909</v>
      </c>
      <c r="F698" s="24"/>
      <c r="G698" s="24">
        <v>1</v>
      </c>
      <c r="H698" s="24" t="s">
        <v>763</v>
      </c>
      <c r="I698" s="24"/>
    </row>
    <row r="699" spans="2:9" x14ac:dyDescent="0.25">
      <c r="B699" s="22">
        <v>182</v>
      </c>
      <c r="C699" s="23">
        <v>43377</v>
      </c>
      <c r="D699" s="3" t="s">
        <v>85</v>
      </c>
      <c r="E699" s="24">
        <v>7825</v>
      </c>
      <c r="F699" s="24">
        <v>1</v>
      </c>
      <c r="G699" s="24"/>
      <c r="H699" s="24"/>
      <c r="I699" s="24"/>
    </row>
    <row r="700" spans="2:9" x14ac:dyDescent="0.25">
      <c r="B700" s="22">
        <v>181</v>
      </c>
      <c r="C700" s="23">
        <v>43377</v>
      </c>
      <c r="D700" s="3" t="s">
        <v>137</v>
      </c>
      <c r="E700" s="24">
        <v>4738</v>
      </c>
      <c r="F700" s="24">
        <v>20</v>
      </c>
      <c r="G700" s="24"/>
      <c r="H700" s="24"/>
      <c r="I700" s="24"/>
    </row>
    <row r="701" spans="2:9" x14ac:dyDescent="0.25">
      <c r="B701" s="22">
        <v>180</v>
      </c>
      <c r="C701" s="23">
        <v>43377</v>
      </c>
      <c r="D701" s="3" t="s">
        <v>85</v>
      </c>
      <c r="E701" s="24">
        <v>7825</v>
      </c>
      <c r="F701" s="24">
        <v>15</v>
      </c>
      <c r="G701" s="24"/>
      <c r="H701" s="24"/>
      <c r="I701" s="24"/>
    </row>
    <row r="702" spans="2:9" x14ac:dyDescent="0.25">
      <c r="B702" s="22">
        <v>179</v>
      </c>
      <c r="C702" s="23">
        <v>43377</v>
      </c>
      <c r="D702" s="3" t="s">
        <v>344</v>
      </c>
      <c r="E702" s="24">
        <v>392</v>
      </c>
      <c r="F702" s="24">
        <v>12</v>
      </c>
      <c r="G702" s="24"/>
      <c r="H702" s="24"/>
      <c r="I702" s="24"/>
    </row>
    <row r="703" spans="2:9" x14ac:dyDescent="0.25">
      <c r="B703" s="22">
        <v>178</v>
      </c>
      <c r="C703" s="23">
        <v>43377</v>
      </c>
      <c r="D703" s="3" t="s">
        <v>311</v>
      </c>
      <c r="E703" s="24">
        <v>676</v>
      </c>
      <c r="F703" s="24">
        <v>25</v>
      </c>
      <c r="G703" s="24"/>
      <c r="H703" s="24"/>
      <c r="I703" s="24"/>
    </row>
    <row r="704" spans="2:9" ht="30" x14ac:dyDescent="0.25">
      <c r="B704" s="22">
        <v>177</v>
      </c>
      <c r="C704" s="23">
        <v>43377</v>
      </c>
      <c r="D704" s="3" t="s">
        <v>893</v>
      </c>
      <c r="E704" s="24">
        <v>10709</v>
      </c>
      <c r="F704" s="24">
        <v>10</v>
      </c>
      <c r="G704" s="24"/>
      <c r="H704" s="24"/>
      <c r="I704" s="24"/>
    </row>
    <row r="705" spans="2:9" x14ac:dyDescent="0.25">
      <c r="B705" s="22">
        <v>176</v>
      </c>
      <c r="C705" s="23">
        <v>43377</v>
      </c>
      <c r="D705" s="3" t="s">
        <v>231</v>
      </c>
      <c r="E705" s="24">
        <v>1494</v>
      </c>
      <c r="F705" s="24">
        <v>10</v>
      </c>
      <c r="G705" s="24"/>
      <c r="H705" s="24"/>
      <c r="I705" s="24"/>
    </row>
    <row r="706" spans="2:9" x14ac:dyDescent="0.25">
      <c r="B706" s="22">
        <v>175</v>
      </c>
      <c r="C706" s="23">
        <v>43377</v>
      </c>
      <c r="D706" s="3" t="s">
        <v>350</v>
      </c>
      <c r="E706" s="24">
        <v>309</v>
      </c>
      <c r="F706" s="24">
        <v>5</v>
      </c>
      <c r="G706" s="24"/>
      <c r="H706" s="24"/>
      <c r="I706" s="24"/>
    </row>
    <row r="707" spans="2:9" ht="45" x14ac:dyDescent="0.25">
      <c r="B707" s="22">
        <v>174</v>
      </c>
      <c r="C707" s="23">
        <v>43377</v>
      </c>
      <c r="D707" s="3" t="s">
        <v>299</v>
      </c>
      <c r="E707" s="24">
        <v>728</v>
      </c>
      <c r="F707" s="24"/>
      <c r="G707" s="24">
        <v>1</v>
      </c>
      <c r="H707" s="24" t="s">
        <v>763</v>
      </c>
      <c r="I707" s="24"/>
    </row>
    <row r="708" spans="2:9" x14ac:dyDescent="0.25">
      <c r="B708" s="22">
        <v>173</v>
      </c>
      <c r="C708" s="23">
        <v>43377</v>
      </c>
      <c r="D708" s="3" t="s">
        <v>229</v>
      </c>
      <c r="E708" s="24">
        <v>1554</v>
      </c>
      <c r="F708" s="24"/>
      <c r="G708" s="24">
        <v>2</v>
      </c>
      <c r="H708" s="24" t="s">
        <v>763</v>
      </c>
      <c r="I708" s="24"/>
    </row>
    <row r="709" spans="2:9" ht="30" x14ac:dyDescent="0.25">
      <c r="B709" s="22">
        <v>172</v>
      </c>
      <c r="C709" s="23">
        <v>43377</v>
      </c>
      <c r="D709" s="3" t="s">
        <v>657</v>
      </c>
      <c r="E709" s="24">
        <v>10034</v>
      </c>
      <c r="F709" s="24"/>
      <c r="G709" s="24">
        <v>50</v>
      </c>
      <c r="H709" s="24" t="s">
        <v>763</v>
      </c>
      <c r="I709" s="24"/>
    </row>
    <row r="710" spans="2:9" x14ac:dyDescent="0.25">
      <c r="B710" s="22">
        <v>171</v>
      </c>
      <c r="C710" s="23">
        <v>43377</v>
      </c>
      <c r="D710" s="3" t="s">
        <v>192</v>
      </c>
      <c r="E710" s="24">
        <v>1906</v>
      </c>
      <c r="F710" s="24"/>
      <c r="G710" s="24">
        <v>2</v>
      </c>
      <c r="H710" s="24" t="s">
        <v>763</v>
      </c>
      <c r="I710" s="24"/>
    </row>
    <row r="711" spans="2:9" x14ac:dyDescent="0.25">
      <c r="B711" s="22">
        <v>170</v>
      </c>
      <c r="C711" s="23">
        <v>43377</v>
      </c>
      <c r="D711" s="3" t="s">
        <v>191</v>
      </c>
      <c r="E711" s="24">
        <v>1907</v>
      </c>
      <c r="F711" s="24"/>
      <c r="G711" s="24">
        <v>2</v>
      </c>
      <c r="H711" s="24" t="s">
        <v>763</v>
      </c>
      <c r="I711" s="24"/>
    </row>
    <row r="712" spans="2:9" x14ac:dyDescent="0.25">
      <c r="B712" s="22">
        <v>169</v>
      </c>
      <c r="C712" s="23">
        <v>43377</v>
      </c>
      <c r="D712" s="3" t="s">
        <v>343</v>
      </c>
      <c r="E712" s="24">
        <v>400</v>
      </c>
      <c r="F712" s="24"/>
      <c r="G712" s="24">
        <v>1</v>
      </c>
      <c r="H712" s="24" t="s">
        <v>763</v>
      </c>
      <c r="I712" s="24"/>
    </row>
    <row r="713" spans="2:9" x14ac:dyDescent="0.25">
      <c r="B713" s="22">
        <v>168</v>
      </c>
      <c r="C713" s="23">
        <v>43377</v>
      </c>
      <c r="D713" s="3" t="s">
        <v>320</v>
      </c>
      <c r="E713" s="24">
        <v>580</v>
      </c>
      <c r="F713" s="24"/>
      <c r="G713" s="24">
        <v>50</v>
      </c>
      <c r="H713" s="24" t="s">
        <v>763</v>
      </c>
      <c r="I713" s="24"/>
    </row>
    <row r="714" spans="2:9" x14ac:dyDescent="0.25">
      <c r="B714" s="22">
        <v>167</v>
      </c>
      <c r="C714" s="23">
        <v>43377</v>
      </c>
      <c r="D714" s="3" t="s">
        <v>74</v>
      </c>
      <c r="E714" s="24">
        <v>7998</v>
      </c>
      <c r="F714" s="24"/>
      <c r="G714" s="24">
        <v>7</v>
      </c>
      <c r="H714" s="24" t="s">
        <v>763</v>
      </c>
      <c r="I714" s="24"/>
    </row>
    <row r="715" spans="2:9" ht="30" x14ac:dyDescent="0.25">
      <c r="B715" s="22">
        <v>166</v>
      </c>
      <c r="C715" s="23">
        <v>43377</v>
      </c>
      <c r="D715" s="3" t="s">
        <v>122</v>
      </c>
      <c r="E715" s="24">
        <v>4907</v>
      </c>
      <c r="F715" s="24"/>
      <c r="G715" s="24">
        <v>12</v>
      </c>
      <c r="H715" s="24" t="s">
        <v>763</v>
      </c>
      <c r="I715" s="24"/>
    </row>
    <row r="716" spans="2:9" x14ac:dyDescent="0.25">
      <c r="B716" s="22">
        <v>165</v>
      </c>
      <c r="C716" s="23">
        <v>43377</v>
      </c>
      <c r="D716" s="3" t="s">
        <v>81</v>
      </c>
      <c r="E716" s="24">
        <v>7934</v>
      </c>
      <c r="F716" s="24"/>
      <c r="G716" s="24">
        <v>10</v>
      </c>
      <c r="H716" s="24" t="s">
        <v>763</v>
      </c>
      <c r="I716" s="24"/>
    </row>
    <row r="717" spans="2:9" ht="30" x14ac:dyDescent="0.25">
      <c r="B717" s="22">
        <v>164</v>
      </c>
      <c r="C717" s="23">
        <v>43377</v>
      </c>
      <c r="D717" s="3" t="s">
        <v>119</v>
      </c>
      <c r="E717" s="24">
        <v>4910</v>
      </c>
      <c r="F717" s="24"/>
      <c r="G717" s="24">
        <v>12</v>
      </c>
      <c r="H717" s="24" t="s">
        <v>763</v>
      </c>
      <c r="I717" s="24"/>
    </row>
    <row r="718" spans="2:9" x14ac:dyDescent="0.25">
      <c r="B718" s="22">
        <v>163</v>
      </c>
      <c r="C718" s="23">
        <v>43377</v>
      </c>
      <c r="D718" s="3" t="s">
        <v>368</v>
      </c>
      <c r="E718" s="24">
        <v>189</v>
      </c>
      <c r="F718" s="24"/>
      <c r="G718" s="24">
        <v>100</v>
      </c>
      <c r="H718" s="24" t="s">
        <v>763</v>
      </c>
      <c r="I718" s="24"/>
    </row>
    <row r="719" spans="2:9" x14ac:dyDescent="0.25">
      <c r="B719" s="22">
        <v>162</v>
      </c>
      <c r="C719" s="23">
        <v>43377</v>
      </c>
      <c r="D719" s="3" t="s">
        <v>369</v>
      </c>
      <c r="E719" s="24">
        <v>188</v>
      </c>
      <c r="F719" s="24"/>
      <c r="G719" s="24">
        <v>100</v>
      </c>
      <c r="H719" s="24" t="s">
        <v>763</v>
      </c>
      <c r="I719" s="24"/>
    </row>
    <row r="720" spans="2:9" x14ac:dyDescent="0.25">
      <c r="B720" s="22">
        <v>161</v>
      </c>
      <c r="C720" s="23">
        <v>43377</v>
      </c>
      <c r="D720" s="3" t="s">
        <v>370</v>
      </c>
      <c r="E720" s="24">
        <v>187</v>
      </c>
      <c r="F720" s="24"/>
      <c r="G720" s="24">
        <v>150</v>
      </c>
      <c r="H720" s="24" t="s">
        <v>763</v>
      </c>
      <c r="I720" s="24"/>
    </row>
    <row r="721" spans="2:9" x14ac:dyDescent="0.25">
      <c r="B721" s="22">
        <v>160</v>
      </c>
      <c r="C721" s="23">
        <v>43377</v>
      </c>
      <c r="D721" s="3" t="s">
        <v>268</v>
      </c>
      <c r="E721" s="24">
        <v>981</v>
      </c>
      <c r="F721" s="24"/>
      <c r="G721" s="24">
        <v>150</v>
      </c>
      <c r="H721" s="24" t="s">
        <v>763</v>
      </c>
      <c r="I721" s="24"/>
    </row>
    <row r="722" spans="2:9" x14ac:dyDescent="0.25">
      <c r="B722" s="22">
        <v>159</v>
      </c>
      <c r="C722" s="23">
        <v>43377</v>
      </c>
      <c r="D722" s="3" t="s">
        <v>269</v>
      </c>
      <c r="E722" s="24">
        <v>980</v>
      </c>
      <c r="F722" s="24"/>
      <c r="G722" s="24">
        <v>100</v>
      </c>
      <c r="H722" s="24" t="s">
        <v>763</v>
      </c>
      <c r="I722" s="24"/>
    </row>
    <row r="723" spans="2:9" x14ac:dyDescent="0.25">
      <c r="B723" s="22">
        <v>158</v>
      </c>
      <c r="C723" s="23">
        <v>43377</v>
      </c>
      <c r="D723" s="3" t="s">
        <v>345</v>
      </c>
      <c r="E723" s="24">
        <v>334</v>
      </c>
      <c r="F723" s="24"/>
      <c r="G723" s="24">
        <v>5</v>
      </c>
      <c r="H723" s="24" t="s">
        <v>763</v>
      </c>
      <c r="I723" s="24"/>
    </row>
    <row r="724" spans="2:9" x14ac:dyDescent="0.25">
      <c r="B724" s="22">
        <v>157</v>
      </c>
      <c r="C724" s="23">
        <v>43377</v>
      </c>
      <c r="D724" s="3" t="s">
        <v>346</v>
      </c>
      <c r="E724" s="24">
        <v>333</v>
      </c>
      <c r="F724" s="24"/>
      <c r="G724" s="24">
        <v>2</v>
      </c>
      <c r="H724" s="24" t="s">
        <v>763</v>
      </c>
      <c r="I724" s="24"/>
    </row>
    <row r="725" spans="2:9" x14ac:dyDescent="0.25">
      <c r="B725" s="22">
        <v>156</v>
      </c>
      <c r="C725" s="23">
        <v>43377</v>
      </c>
      <c r="D725" s="3" t="s">
        <v>348</v>
      </c>
      <c r="E725" s="24">
        <v>331</v>
      </c>
      <c r="F725" s="24"/>
      <c r="G725" s="24">
        <v>2</v>
      </c>
      <c r="H725" s="24" t="s">
        <v>763</v>
      </c>
      <c r="I725" s="24"/>
    </row>
    <row r="726" spans="2:9" x14ac:dyDescent="0.25">
      <c r="B726" s="22">
        <v>155</v>
      </c>
      <c r="C726" s="23">
        <v>43377</v>
      </c>
      <c r="D726" s="3" t="s">
        <v>378</v>
      </c>
      <c r="E726" s="24">
        <v>151</v>
      </c>
      <c r="F726" s="24"/>
      <c r="G726" s="24">
        <v>3</v>
      </c>
      <c r="H726" s="24" t="s">
        <v>763</v>
      </c>
      <c r="I726" s="24"/>
    </row>
    <row r="727" spans="2:9" ht="30" x14ac:dyDescent="0.25">
      <c r="B727" s="22">
        <v>154</v>
      </c>
      <c r="C727" s="23">
        <v>43377</v>
      </c>
      <c r="D727" s="3" t="s">
        <v>224</v>
      </c>
      <c r="E727" s="24">
        <v>1575</v>
      </c>
      <c r="F727" s="24"/>
      <c r="G727" s="24">
        <v>20</v>
      </c>
      <c r="H727" s="24" t="s">
        <v>763</v>
      </c>
      <c r="I727" s="24"/>
    </row>
    <row r="728" spans="2:9" x14ac:dyDescent="0.25">
      <c r="B728" s="22">
        <v>153</v>
      </c>
      <c r="C728" s="23">
        <v>43377</v>
      </c>
      <c r="D728" s="3" t="s">
        <v>344</v>
      </c>
      <c r="E728" s="24">
        <v>392</v>
      </c>
      <c r="F728" s="24"/>
      <c r="G728" s="24">
        <v>1</v>
      </c>
      <c r="H728" s="24" t="s">
        <v>763</v>
      </c>
      <c r="I728" s="24"/>
    </row>
    <row r="729" spans="2:9" x14ac:dyDescent="0.25">
      <c r="B729" s="22">
        <v>152</v>
      </c>
      <c r="C729" s="23">
        <v>43377</v>
      </c>
      <c r="D729" s="3" t="s">
        <v>185</v>
      </c>
      <c r="E729" s="24">
        <v>2031</v>
      </c>
      <c r="F729" s="24"/>
      <c r="G729" s="24">
        <v>3</v>
      </c>
      <c r="H729" s="24" t="s">
        <v>1015</v>
      </c>
      <c r="I729" s="24"/>
    </row>
    <row r="730" spans="2:9" x14ac:dyDescent="0.25">
      <c r="B730" s="22">
        <v>151</v>
      </c>
      <c r="C730" s="23">
        <v>43377</v>
      </c>
      <c r="D730" s="3" t="s">
        <v>721</v>
      </c>
      <c r="E730" s="24">
        <v>5120</v>
      </c>
      <c r="F730" s="24"/>
      <c r="G730" s="24">
        <v>400</v>
      </c>
      <c r="H730" s="24" t="s">
        <v>763</v>
      </c>
      <c r="I730" s="24"/>
    </row>
    <row r="731" spans="2:9" x14ac:dyDescent="0.25">
      <c r="B731" s="22">
        <v>150</v>
      </c>
      <c r="C731" s="23">
        <v>43377</v>
      </c>
      <c r="D731" s="3" t="s">
        <v>726</v>
      </c>
      <c r="E731" s="24">
        <v>4388</v>
      </c>
      <c r="F731" s="24">
        <v>230</v>
      </c>
      <c r="G731" s="24"/>
      <c r="H731" s="24"/>
      <c r="I731" s="24"/>
    </row>
    <row r="732" spans="2:9" x14ac:dyDescent="0.25">
      <c r="B732" s="22">
        <v>149</v>
      </c>
      <c r="C732" s="23">
        <v>43377</v>
      </c>
      <c r="D732" s="3" t="s">
        <v>744</v>
      </c>
      <c r="E732" s="24">
        <v>9738</v>
      </c>
      <c r="F732" s="24">
        <v>115</v>
      </c>
      <c r="G732" s="24"/>
      <c r="H732" s="24"/>
      <c r="I732" s="24"/>
    </row>
    <row r="733" spans="2:9" x14ac:dyDescent="0.25">
      <c r="B733" s="22">
        <v>148</v>
      </c>
      <c r="C733" s="23">
        <v>43377</v>
      </c>
      <c r="D733" s="3" t="s">
        <v>714</v>
      </c>
      <c r="E733" s="24">
        <v>367</v>
      </c>
      <c r="F733" s="24">
        <v>120</v>
      </c>
      <c r="G733" s="24"/>
      <c r="H733" s="24"/>
      <c r="I733" s="24"/>
    </row>
    <row r="734" spans="2:9" ht="30" x14ac:dyDescent="0.25">
      <c r="B734" s="22">
        <v>147</v>
      </c>
      <c r="C734" s="23">
        <v>43376</v>
      </c>
      <c r="D734" s="3" t="s">
        <v>118</v>
      </c>
      <c r="E734" s="24">
        <v>4911</v>
      </c>
      <c r="F734" s="24"/>
      <c r="G734" s="24">
        <v>1</v>
      </c>
      <c r="H734" s="24" t="s">
        <v>763</v>
      </c>
      <c r="I734" s="24"/>
    </row>
    <row r="735" spans="2:9" x14ac:dyDescent="0.25">
      <c r="B735" s="22">
        <v>146</v>
      </c>
      <c r="C735" s="23">
        <v>43376</v>
      </c>
      <c r="D735" s="3" t="s">
        <v>672</v>
      </c>
      <c r="E735" s="24">
        <v>3625</v>
      </c>
      <c r="F735" s="24"/>
      <c r="G735" s="24">
        <v>1</v>
      </c>
      <c r="H735" s="24" t="s">
        <v>763</v>
      </c>
      <c r="I735" s="24"/>
    </row>
    <row r="736" spans="2:9" x14ac:dyDescent="0.25">
      <c r="B736" s="22">
        <v>145</v>
      </c>
      <c r="C736" s="23">
        <v>43376</v>
      </c>
      <c r="D736" s="3" t="s">
        <v>654</v>
      </c>
      <c r="E736" s="24">
        <v>256</v>
      </c>
      <c r="F736" s="24"/>
      <c r="G736" s="24">
        <v>1</v>
      </c>
      <c r="H736" s="24" t="s">
        <v>763</v>
      </c>
      <c r="I736" s="24" t="s">
        <v>1012</v>
      </c>
    </row>
    <row r="737" spans="2:9" x14ac:dyDescent="0.25">
      <c r="B737" s="22">
        <v>144</v>
      </c>
      <c r="C737" s="23">
        <v>43376</v>
      </c>
      <c r="D737" s="3" t="s">
        <v>1011</v>
      </c>
      <c r="E737" s="24">
        <v>11100</v>
      </c>
      <c r="F737" s="24"/>
      <c r="G737" s="24">
        <v>8</v>
      </c>
      <c r="H737" s="24" t="s">
        <v>763</v>
      </c>
      <c r="I737" s="24"/>
    </row>
    <row r="738" spans="2:9" x14ac:dyDescent="0.25">
      <c r="B738" s="22">
        <v>143</v>
      </c>
      <c r="C738" s="23">
        <v>43376</v>
      </c>
      <c r="D738" s="3" t="s">
        <v>66</v>
      </c>
      <c r="E738" s="24">
        <v>8397</v>
      </c>
      <c r="F738" s="24"/>
      <c r="G738" s="24">
        <v>12</v>
      </c>
      <c r="H738" s="24" t="s">
        <v>1015</v>
      </c>
      <c r="I738" s="24"/>
    </row>
    <row r="739" spans="2:9" x14ac:dyDescent="0.25">
      <c r="B739" s="22">
        <v>142</v>
      </c>
      <c r="C739" s="23">
        <v>43376</v>
      </c>
      <c r="D739" s="3" t="s">
        <v>234</v>
      </c>
      <c r="E739" s="24">
        <v>1467</v>
      </c>
      <c r="F739" s="24"/>
      <c r="G739" s="24">
        <v>1</v>
      </c>
      <c r="H739" s="24" t="s">
        <v>763</v>
      </c>
      <c r="I739" s="24"/>
    </row>
    <row r="740" spans="2:9" x14ac:dyDescent="0.25">
      <c r="B740" s="22">
        <v>141</v>
      </c>
      <c r="C740" s="23">
        <v>43376</v>
      </c>
      <c r="D740" s="3" t="s">
        <v>654</v>
      </c>
      <c r="E740" s="24">
        <v>256</v>
      </c>
      <c r="F740" s="24"/>
      <c r="G740" s="24">
        <v>1</v>
      </c>
      <c r="H740" s="24" t="s">
        <v>763</v>
      </c>
      <c r="I740" s="24" t="s">
        <v>1023</v>
      </c>
    </row>
    <row r="741" spans="2:9" x14ac:dyDescent="0.25">
      <c r="B741" s="22">
        <v>140</v>
      </c>
      <c r="C741" s="23">
        <v>43376</v>
      </c>
      <c r="D741" s="3" t="s">
        <v>91</v>
      </c>
      <c r="E741" s="24">
        <v>7358</v>
      </c>
      <c r="F741" s="24"/>
      <c r="G741" s="24">
        <v>4</v>
      </c>
      <c r="H741" s="24" t="s">
        <v>773</v>
      </c>
      <c r="I741" s="24"/>
    </row>
    <row r="742" spans="2:9" x14ac:dyDescent="0.25">
      <c r="B742" s="22">
        <v>139</v>
      </c>
      <c r="C742" s="23">
        <v>43376</v>
      </c>
      <c r="D742" s="3" t="s">
        <v>73</v>
      </c>
      <c r="E742" s="24">
        <v>7999</v>
      </c>
      <c r="F742" s="24">
        <v>120</v>
      </c>
      <c r="G742" s="24"/>
      <c r="H742" s="24"/>
      <c r="I742" s="24"/>
    </row>
    <row r="743" spans="2:9" ht="30" x14ac:dyDescent="0.25">
      <c r="B743" s="22">
        <v>138</v>
      </c>
      <c r="C743" s="23">
        <v>43376</v>
      </c>
      <c r="D743" s="3" t="s">
        <v>950</v>
      </c>
      <c r="E743" s="24">
        <v>10838</v>
      </c>
      <c r="F743" s="24"/>
      <c r="G743" s="24">
        <v>2</v>
      </c>
      <c r="H743" s="24"/>
      <c r="I743" s="24" t="s">
        <v>1021</v>
      </c>
    </row>
    <row r="744" spans="2:9" ht="30" x14ac:dyDescent="0.25">
      <c r="B744" s="22">
        <v>137</v>
      </c>
      <c r="C744" s="23">
        <v>43376</v>
      </c>
      <c r="D744" s="3" t="s">
        <v>745</v>
      </c>
      <c r="E744" s="24">
        <v>9949</v>
      </c>
      <c r="F744" s="24"/>
      <c r="G744" s="24">
        <v>1</v>
      </c>
      <c r="H744" s="24" t="s">
        <v>763</v>
      </c>
      <c r="I744" s="24"/>
    </row>
    <row r="745" spans="2:9" ht="30" x14ac:dyDescent="0.25">
      <c r="B745" s="22">
        <v>136</v>
      </c>
      <c r="C745" s="23">
        <v>43376</v>
      </c>
      <c r="D745" s="3" t="s">
        <v>164</v>
      </c>
      <c r="E745" s="24">
        <v>3001</v>
      </c>
      <c r="F745" s="24"/>
      <c r="G745" s="24">
        <v>1</v>
      </c>
      <c r="H745" s="24" t="s">
        <v>763</v>
      </c>
      <c r="I745" s="24"/>
    </row>
    <row r="746" spans="2:9" x14ac:dyDescent="0.25">
      <c r="B746" s="22">
        <v>135</v>
      </c>
      <c r="C746" s="23">
        <v>43376</v>
      </c>
      <c r="D746" s="3" t="s">
        <v>88</v>
      </c>
      <c r="E746" s="24">
        <v>7366</v>
      </c>
      <c r="F746" s="24"/>
      <c r="G746" s="24">
        <v>1</v>
      </c>
      <c r="H746" s="24" t="s">
        <v>763</v>
      </c>
      <c r="I746" s="24"/>
    </row>
    <row r="747" spans="2:9" ht="30" x14ac:dyDescent="0.25">
      <c r="B747" s="22">
        <v>134</v>
      </c>
      <c r="C747" s="23">
        <v>43376</v>
      </c>
      <c r="D747" s="3" t="s">
        <v>781</v>
      </c>
      <c r="E747" s="24">
        <v>8844</v>
      </c>
      <c r="F747" s="24">
        <v>4</v>
      </c>
      <c r="G747" s="24"/>
      <c r="H747" s="24"/>
      <c r="I747" s="24"/>
    </row>
    <row r="748" spans="2:9" ht="30" x14ac:dyDescent="0.25">
      <c r="B748" s="22">
        <v>133</v>
      </c>
      <c r="C748" s="23">
        <v>43376</v>
      </c>
      <c r="D748" s="3" t="s">
        <v>353</v>
      </c>
      <c r="E748" s="24">
        <v>304</v>
      </c>
      <c r="F748" s="24"/>
      <c r="G748" s="24">
        <v>1</v>
      </c>
      <c r="H748" s="24" t="s">
        <v>763</v>
      </c>
      <c r="I748" s="24"/>
    </row>
    <row r="749" spans="2:9" x14ac:dyDescent="0.25">
      <c r="B749" s="22">
        <v>132</v>
      </c>
      <c r="C749" s="23">
        <v>43376</v>
      </c>
      <c r="D749" s="3" t="s">
        <v>91</v>
      </c>
      <c r="E749" s="24">
        <v>7358</v>
      </c>
      <c r="F749" s="24"/>
      <c r="G749" s="24">
        <v>1</v>
      </c>
      <c r="H749" s="24" t="s">
        <v>763</v>
      </c>
      <c r="I749" s="24"/>
    </row>
    <row r="750" spans="2:9" x14ac:dyDescent="0.25">
      <c r="B750" s="22">
        <v>131</v>
      </c>
      <c r="C750" s="23">
        <v>43376</v>
      </c>
      <c r="D750" s="3" t="s">
        <v>129</v>
      </c>
      <c r="E750" s="24">
        <v>4864</v>
      </c>
      <c r="F750" s="24"/>
      <c r="G750" s="24">
        <v>3</v>
      </c>
      <c r="H750" s="24" t="s">
        <v>763</v>
      </c>
      <c r="I750" s="24"/>
    </row>
    <row r="751" spans="2:9" ht="30" x14ac:dyDescent="0.25">
      <c r="B751" s="22">
        <v>130</v>
      </c>
      <c r="C751" s="23">
        <v>43376</v>
      </c>
      <c r="D751" s="3" t="s">
        <v>35</v>
      </c>
      <c r="E751" s="24">
        <v>9337</v>
      </c>
      <c r="F751" s="24"/>
      <c r="G751" s="24">
        <v>5</v>
      </c>
      <c r="H751" s="24" t="s">
        <v>773</v>
      </c>
      <c r="I751" s="24"/>
    </row>
    <row r="752" spans="2:9" x14ac:dyDescent="0.25">
      <c r="B752" s="22">
        <v>129</v>
      </c>
      <c r="C752" s="23">
        <v>43376</v>
      </c>
      <c r="D752" s="3" t="s">
        <v>242</v>
      </c>
      <c r="E752" s="24">
        <v>1429</v>
      </c>
      <c r="F752" s="24"/>
      <c r="G752" s="24">
        <v>20</v>
      </c>
      <c r="H752" s="24" t="s">
        <v>773</v>
      </c>
      <c r="I752" s="24"/>
    </row>
    <row r="753" spans="2:9" x14ac:dyDescent="0.25">
      <c r="B753" s="22">
        <v>128</v>
      </c>
      <c r="C753" s="23">
        <v>43376</v>
      </c>
      <c r="D753" s="3" t="s">
        <v>360</v>
      </c>
      <c r="E753" s="24" t="s">
        <v>526</v>
      </c>
      <c r="F753" s="24"/>
      <c r="G753" s="24">
        <v>1</v>
      </c>
      <c r="H753" s="24" t="s">
        <v>763</v>
      </c>
      <c r="I753" s="24"/>
    </row>
    <row r="754" spans="2:9" x14ac:dyDescent="0.25">
      <c r="B754" s="22">
        <v>127</v>
      </c>
      <c r="C754" s="23">
        <v>43376</v>
      </c>
      <c r="D754" s="3" t="s">
        <v>102</v>
      </c>
      <c r="E754" s="24">
        <v>7079</v>
      </c>
      <c r="F754" s="24"/>
      <c r="G754" s="24">
        <v>1</v>
      </c>
      <c r="H754" s="24" t="s">
        <v>763</v>
      </c>
      <c r="I754" s="24"/>
    </row>
    <row r="755" spans="2:9" ht="30" x14ac:dyDescent="0.25">
      <c r="B755" s="22">
        <v>126</v>
      </c>
      <c r="C755" s="23">
        <v>43376</v>
      </c>
      <c r="D755" s="3" t="s">
        <v>316</v>
      </c>
      <c r="E755" s="24">
        <v>610</v>
      </c>
      <c r="F755" s="24"/>
      <c r="G755" s="24">
        <v>1</v>
      </c>
      <c r="H755" s="24" t="s">
        <v>773</v>
      </c>
      <c r="I755" s="24"/>
    </row>
    <row r="756" spans="2:9" x14ac:dyDescent="0.25">
      <c r="B756" s="22">
        <v>125</v>
      </c>
      <c r="C756" s="23">
        <v>43376</v>
      </c>
      <c r="D756" s="3" t="s">
        <v>767</v>
      </c>
      <c r="E756" s="24">
        <v>615</v>
      </c>
      <c r="F756" s="24"/>
      <c r="G756" s="24">
        <v>1</v>
      </c>
      <c r="H756" s="24" t="s">
        <v>773</v>
      </c>
      <c r="I756" s="24"/>
    </row>
    <row r="757" spans="2:9" x14ac:dyDescent="0.25">
      <c r="B757" s="22">
        <v>124</v>
      </c>
      <c r="C757" s="23">
        <v>43376</v>
      </c>
      <c r="D757" s="3" t="s">
        <v>764</v>
      </c>
      <c r="E757" s="24">
        <v>4520</v>
      </c>
      <c r="F757" s="24"/>
      <c r="G757" s="24">
        <v>1</v>
      </c>
      <c r="H757" s="24" t="s">
        <v>773</v>
      </c>
      <c r="I757" s="24"/>
    </row>
    <row r="758" spans="2:9" ht="30" x14ac:dyDescent="0.25">
      <c r="B758" s="22">
        <v>123</v>
      </c>
      <c r="C758" s="23">
        <v>43376</v>
      </c>
      <c r="D758" s="3" t="s">
        <v>106</v>
      </c>
      <c r="E758" s="24">
        <v>5679</v>
      </c>
      <c r="F758" s="24"/>
      <c r="G758" s="24">
        <v>20</v>
      </c>
      <c r="H758" s="24" t="s">
        <v>773</v>
      </c>
      <c r="I758" s="24"/>
    </row>
    <row r="759" spans="2:9" x14ac:dyDescent="0.25">
      <c r="B759" s="22">
        <v>122</v>
      </c>
      <c r="C759" s="23">
        <v>43376</v>
      </c>
      <c r="D759" s="3" t="s">
        <v>344</v>
      </c>
      <c r="E759" s="24">
        <v>392</v>
      </c>
      <c r="F759" s="24"/>
      <c r="G759" s="24">
        <v>1</v>
      </c>
      <c r="H759" s="24" t="s">
        <v>773</v>
      </c>
      <c r="I759" s="24"/>
    </row>
    <row r="760" spans="2:9" ht="30" x14ac:dyDescent="0.25">
      <c r="B760" s="22">
        <v>121</v>
      </c>
      <c r="C760" s="23">
        <v>43376</v>
      </c>
      <c r="D760" s="3" t="s">
        <v>67</v>
      </c>
      <c r="E760" s="24">
        <v>8385</v>
      </c>
      <c r="F760" s="24"/>
      <c r="G760" s="24">
        <v>1</v>
      </c>
      <c r="H760" s="24" t="s">
        <v>773</v>
      </c>
      <c r="I760" s="24"/>
    </row>
    <row r="761" spans="2:9" ht="30" x14ac:dyDescent="0.25">
      <c r="B761" s="22">
        <v>120</v>
      </c>
      <c r="C761" s="23">
        <v>43376</v>
      </c>
      <c r="D761" s="3" t="s">
        <v>338</v>
      </c>
      <c r="E761" s="24">
        <v>434</v>
      </c>
      <c r="F761" s="24"/>
      <c r="G761" s="24">
        <v>1</v>
      </c>
      <c r="H761" s="24" t="s">
        <v>773</v>
      </c>
      <c r="I761" s="24"/>
    </row>
    <row r="762" spans="2:9" x14ac:dyDescent="0.25">
      <c r="B762" s="22">
        <v>119</v>
      </c>
      <c r="C762" s="23">
        <v>43376</v>
      </c>
      <c r="D762" s="3" t="s">
        <v>53</v>
      </c>
      <c r="E762" s="24">
        <v>8825</v>
      </c>
      <c r="F762" s="24"/>
      <c r="G762" s="24">
        <v>1</v>
      </c>
      <c r="H762" s="24" t="s">
        <v>773</v>
      </c>
      <c r="I762" s="24"/>
    </row>
    <row r="763" spans="2:9" x14ac:dyDescent="0.25">
      <c r="B763" s="22">
        <v>118</v>
      </c>
      <c r="C763" s="23">
        <v>43376</v>
      </c>
      <c r="D763" s="3" t="s">
        <v>55</v>
      </c>
      <c r="E763" s="24">
        <v>8823</v>
      </c>
      <c r="F763" s="24"/>
      <c r="G763" s="24">
        <v>1</v>
      </c>
      <c r="H763" s="24" t="s">
        <v>773</v>
      </c>
      <c r="I763" s="24"/>
    </row>
    <row r="764" spans="2:9" x14ac:dyDescent="0.25">
      <c r="B764" s="22">
        <v>117</v>
      </c>
      <c r="C764" s="23">
        <v>43376</v>
      </c>
      <c r="D764" s="3" t="s">
        <v>153</v>
      </c>
      <c r="E764" s="24">
        <v>3638</v>
      </c>
      <c r="F764" s="24"/>
      <c r="G764" s="24">
        <v>8</v>
      </c>
      <c r="H764" s="24" t="s">
        <v>773</v>
      </c>
      <c r="I764" s="24"/>
    </row>
    <row r="765" spans="2:9" x14ac:dyDescent="0.25">
      <c r="B765" s="22">
        <v>116</v>
      </c>
      <c r="C765" s="23">
        <v>43376</v>
      </c>
      <c r="D765" s="3" t="s">
        <v>85</v>
      </c>
      <c r="E765" s="24">
        <v>7825</v>
      </c>
      <c r="F765" s="24"/>
      <c r="G765" s="24">
        <v>1</v>
      </c>
      <c r="H765" s="24" t="s">
        <v>773</v>
      </c>
      <c r="I765" s="24"/>
    </row>
    <row r="766" spans="2:9" x14ac:dyDescent="0.25">
      <c r="B766" s="22">
        <v>115</v>
      </c>
      <c r="C766" s="23">
        <v>43376</v>
      </c>
      <c r="D766" s="3" t="s">
        <v>142</v>
      </c>
      <c r="E766" s="24">
        <v>4523</v>
      </c>
      <c r="F766" s="24"/>
      <c r="G766" s="24">
        <v>10</v>
      </c>
      <c r="H766" s="24" t="s">
        <v>773</v>
      </c>
      <c r="I766" s="24"/>
    </row>
    <row r="767" spans="2:9" x14ac:dyDescent="0.25">
      <c r="B767" s="22">
        <v>114</v>
      </c>
      <c r="C767" s="23">
        <v>43376</v>
      </c>
      <c r="D767" s="3" t="s">
        <v>215</v>
      </c>
      <c r="E767" s="24">
        <v>1587</v>
      </c>
      <c r="F767" s="24"/>
      <c r="G767" s="24">
        <v>3</v>
      </c>
      <c r="H767" s="24" t="s">
        <v>773</v>
      </c>
      <c r="I767" s="24"/>
    </row>
    <row r="768" spans="2:9" x14ac:dyDescent="0.25">
      <c r="B768" s="22">
        <v>113</v>
      </c>
      <c r="C768" s="23">
        <v>43376</v>
      </c>
      <c r="D768" s="3" t="s">
        <v>61</v>
      </c>
      <c r="E768" s="24">
        <v>8764</v>
      </c>
      <c r="F768" s="24"/>
      <c r="G768" s="24">
        <v>1</v>
      </c>
      <c r="H768" s="24" t="s">
        <v>773</v>
      </c>
      <c r="I768" s="24"/>
    </row>
    <row r="769" spans="2:9" x14ac:dyDescent="0.25">
      <c r="B769" s="22">
        <v>112</v>
      </c>
      <c r="C769" s="23">
        <v>43376</v>
      </c>
      <c r="D769" s="3" t="s">
        <v>356</v>
      </c>
      <c r="E769" s="24">
        <v>276</v>
      </c>
      <c r="F769" s="24"/>
      <c r="G769" s="24">
        <v>1</v>
      </c>
      <c r="H769" s="24" t="s">
        <v>773</v>
      </c>
      <c r="I769" s="24"/>
    </row>
    <row r="770" spans="2:9" ht="30" x14ac:dyDescent="0.25">
      <c r="B770" s="22">
        <v>111</v>
      </c>
      <c r="C770" s="23">
        <v>43376</v>
      </c>
      <c r="D770" s="3" t="s">
        <v>332</v>
      </c>
      <c r="E770" s="24">
        <v>476</v>
      </c>
      <c r="F770" s="24"/>
      <c r="G770" s="24">
        <v>4</v>
      </c>
      <c r="H770" s="24" t="s">
        <v>773</v>
      </c>
      <c r="I770" s="24"/>
    </row>
    <row r="771" spans="2:9" x14ac:dyDescent="0.25">
      <c r="B771" s="22">
        <v>110</v>
      </c>
      <c r="C771" s="23">
        <v>43376</v>
      </c>
      <c r="D771" s="3" t="s">
        <v>337</v>
      </c>
      <c r="E771" s="24">
        <v>450</v>
      </c>
      <c r="F771" s="24"/>
      <c r="G771" s="24">
        <v>10</v>
      </c>
      <c r="H771" s="24" t="s">
        <v>773</v>
      </c>
      <c r="I771" s="24"/>
    </row>
    <row r="772" spans="2:9" x14ac:dyDescent="0.25">
      <c r="B772" s="22">
        <v>109</v>
      </c>
      <c r="C772" s="23">
        <v>43376</v>
      </c>
      <c r="D772" s="3" t="s">
        <v>672</v>
      </c>
      <c r="E772" s="24">
        <v>3625</v>
      </c>
      <c r="F772" s="24"/>
      <c r="G772" s="24">
        <v>2</v>
      </c>
      <c r="H772" s="24" t="s">
        <v>773</v>
      </c>
      <c r="I772" s="24"/>
    </row>
    <row r="773" spans="2:9" ht="30" x14ac:dyDescent="0.25">
      <c r="B773" s="22">
        <v>108</v>
      </c>
      <c r="C773" s="23">
        <v>43376</v>
      </c>
      <c r="D773" s="3" t="s">
        <v>41</v>
      </c>
      <c r="E773" s="24">
        <v>8957</v>
      </c>
      <c r="F773" s="24"/>
      <c r="G773" s="24">
        <v>2</v>
      </c>
      <c r="H773" s="24" t="s">
        <v>773</v>
      </c>
      <c r="I773" s="24"/>
    </row>
    <row r="774" spans="2:9" x14ac:dyDescent="0.25">
      <c r="B774" s="22">
        <v>107</v>
      </c>
      <c r="C774" s="23">
        <v>43375</v>
      </c>
      <c r="D774" s="3" t="s">
        <v>74</v>
      </c>
      <c r="E774" s="24">
        <v>7998</v>
      </c>
      <c r="F774" s="24"/>
      <c r="G774" s="24">
        <v>10</v>
      </c>
      <c r="H774" s="24" t="s">
        <v>763</v>
      </c>
      <c r="I774" s="24"/>
    </row>
    <row r="775" spans="2:9" x14ac:dyDescent="0.25">
      <c r="B775" s="22">
        <v>106</v>
      </c>
      <c r="C775" s="23">
        <v>43375</v>
      </c>
      <c r="D775" s="3" t="s">
        <v>83</v>
      </c>
      <c r="E775" s="24">
        <v>7932</v>
      </c>
      <c r="F775" s="24"/>
      <c r="G775" s="24">
        <v>10</v>
      </c>
      <c r="H775" s="24" t="s">
        <v>763</v>
      </c>
      <c r="I775" s="24"/>
    </row>
    <row r="776" spans="2:9" x14ac:dyDescent="0.25">
      <c r="B776" s="22">
        <v>105</v>
      </c>
      <c r="C776" s="23">
        <v>43375</v>
      </c>
      <c r="D776" s="3" t="s">
        <v>242</v>
      </c>
      <c r="E776" s="24">
        <v>1429</v>
      </c>
      <c r="F776" s="24"/>
      <c r="G776" s="24">
        <v>1</v>
      </c>
      <c r="H776" s="24" t="s">
        <v>763</v>
      </c>
      <c r="I776" s="24"/>
    </row>
    <row r="777" spans="2:9" x14ac:dyDescent="0.25">
      <c r="B777" s="22">
        <v>104</v>
      </c>
      <c r="C777" s="23">
        <v>43375</v>
      </c>
      <c r="D777" s="3" t="s">
        <v>239</v>
      </c>
      <c r="E777" s="24">
        <v>1445</v>
      </c>
      <c r="F777" s="24"/>
      <c r="G777" s="24">
        <v>100</v>
      </c>
      <c r="H777" s="24" t="s">
        <v>763</v>
      </c>
      <c r="I777" s="24"/>
    </row>
    <row r="778" spans="2:9" x14ac:dyDescent="0.25">
      <c r="B778" s="22">
        <v>103</v>
      </c>
      <c r="C778" s="23">
        <v>43375</v>
      </c>
      <c r="D778" s="3" t="s">
        <v>798</v>
      </c>
      <c r="E778" s="24">
        <v>3151</v>
      </c>
      <c r="F778" s="24">
        <v>15</v>
      </c>
      <c r="G778" s="24"/>
      <c r="H778" s="24"/>
      <c r="I778" s="24"/>
    </row>
    <row r="779" spans="2:9" x14ac:dyDescent="0.25">
      <c r="B779" s="22">
        <v>102</v>
      </c>
      <c r="C779" s="23">
        <v>43375</v>
      </c>
      <c r="D779" s="3" t="s">
        <v>797</v>
      </c>
      <c r="E779" s="24">
        <v>3152</v>
      </c>
      <c r="F779" s="24">
        <v>13</v>
      </c>
      <c r="G779" s="24"/>
      <c r="H779" s="24"/>
      <c r="I779" s="24"/>
    </row>
    <row r="780" spans="2:9" x14ac:dyDescent="0.25">
      <c r="B780" s="22">
        <v>101</v>
      </c>
      <c r="C780" s="23">
        <v>43375</v>
      </c>
      <c r="D780" s="3" t="s">
        <v>1019</v>
      </c>
      <c r="E780" s="24">
        <v>3153</v>
      </c>
      <c r="F780" s="24">
        <v>67</v>
      </c>
      <c r="G780" s="24"/>
      <c r="H780" s="24"/>
      <c r="I780" s="24"/>
    </row>
    <row r="781" spans="2:9" x14ac:dyDescent="0.25">
      <c r="B781" s="22">
        <v>100</v>
      </c>
      <c r="C781" s="23">
        <v>43375</v>
      </c>
      <c r="D781" s="3" t="s">
        <v>185</v>
      </c>
      <c r="E781" s="24">
        <v>2031</v>
      </c>
      <c r="F781" s="24"/>
      <c r="G781" s="24">
        <v>3</v>
      </c>
      <c r="H781" s="24" t="s">
        <v>1015</v>
      </c>
      <c r="I781" s="24"/>
    </row>
    <row r="782" spans="2:9" x14ac:dyDescent="0.25">
      <c r="B782" s="22">
        <v>99</v>
      </c>
      <c r="C782" s="23">
        <v>43375</v>
      </c>
      <c r="D782" s="3" t="s">
        <v>230</v>
      </c>
      <c r="E782" s="24">
        <v>1508</v>
      </c>
      <c r="F782" s="24"/>
      <c r="G782" s="24">
        <v>1</v>
      </c>
      <c r="H782" s="24" t="s">
        <v>1015</v>
      </c>
      <c r="I782" s="24"/>
    </row>
    <row r="783" spans="2:9" ht="30" x14ac:dyDescent="0.25">
      <c r="B783" s="22">
        <v>98</v>
      </c>
      <c r="C783" s="23">
        <v>43375</v>
      </c>
      <c r="D783" s="3" t="s">
        <v>377</v>
      </c>
      <c r="E783" s="24">
        <v>155</v>
      </c>
      <c r="F783" s="24"/>
      <c r="G783" s="24">
        <v>20</v>
      </c>
      <c r="H783" s="24" t="s">
        <v>1015</v>
      </c>
      <c r="I783" s="24"/>
    </row>
    <row r="784" spans="2:9" x14ac:dyDescent="0.25">
      <c r="B784" s="22">
        <v>97</v>
      </c>
      <c r="C784" s="23">
        <v>43375</v>
      </c>
      <c r="D784" s="3" t="s">
        <v>239</v>
      </c>
      <c r="E784" s="24">
        <v>1445</v>
      </c>
      <c r="F784" s="24"/>
      <c r="G784" s="24">
        <v>100</v>
      </c>
      <c r="H784" s="24" t="s">
        <v>763</v>
      </c>
      <c r="I784" s="24"/>
    </row>
    <row r="785" spans="2:9" x14ac:dyDescent="0.25">
      <c r="B785" s="22">
        <v>96</v>
      </c>
      <c r="C785" s="23">
        <v>43375</v>
      </c>
      <c r="D785" s="3" t="s">
        <v>48</v>
      </c>
      <c r="E785" s="24" t="s">
        <v>518</v>
      </c>
      <c r="F785" s="24"/>
      <c r="G785" s="24">
        <v>1</v>
      </c>
      <c r="H785" s="24" t="s">
        <v>763</v>
      </c>
      <c r="I785" s="24"/>
    </row>
    <row r="786" spans="2:9" ht="30" x14ac:dyDescent="0.25">
      <c r="B786" s="22">
        <v>95</v>
      </c>
      <c r="C786" s="23">
        <v>43375</v>
      </c>
      <c r="D786" s="3" t="s">
        <v>292</v>
      </c>
      <c r="E786" s="24">
        <v>768</v>
      </c>
      <c r="F786" s="24"/>
      <c r="G786" s="24">
        <v>1</v>
      </c>
      <c r="H786" s="24" t="s">
        <v>763</v>
      </c>
      <c r="I786" s="24"/>
    </row>
    <row r="787" spans="2:9" ht="30" x14ac:dyDescent="0.25">
      <c r="B787" s="22">
        <v>94</v>
      </c>
      <c r="C787" s="23">
        <v>43375</v>
      </c>
      <c r="D787" s="3" t="s">
        <v>293</v>
      </c>
      <c r="E787" s="24">
        <v>767</v>
      </c>
      <c r="F787" s="24"/>
      <c r="G787" s="24">
        <v>1</v>
      </c>
      <c r="H787" s="24" t="s">
        <v>763</v>
      </c>
      <c r="I787" s="24"/>
    </row>
    <row r="788" spans="2:9" x14ac:dyDescent="0.25">
      <c r="B788" s="22">
        <v>93</v>
      </c>
      <c r="C788" s="23">
        <v>43375</v>
      </c>
      <c r="D788" s="3" t="s">
        <v>714</v>
      </c>
      <c r="E788" s="24">
        <v>367</v>
      </c>
      <c r="F788" s="24">
        <v>1</v>
      </c>
      <c r="G788" s="24"/>
      <c r="H788" s="24"/>
      <c r="I788" s="24"/>
    </row>
    <row r="789" spans="2:9" x14ac:dyDescent="0.25">
      <c r="B789" s="22">
        <v>92</v>
      </c>
      <c r="C789" s="23">
        <v>43375</v>
      </c>
      <c r="D789" s="3" t="s">
        <v>714</v>
      </c>
      <c r="E789" s="24">
        <v>367</v>
      </c>
      <c r="F789" s="24"/>
      <c r="G789" s="24">
        <v>1</v>
      </c>
      <c r="H789" s="24"/>
      <c r="I789" s="24"/>
    </row>
    <row r="790" spans="2:9" x14ac:dyDescent="0.25">
      <c r="B790" s="22">
        <v>91</v>
      </c>
      <c r="C790" s="23">
        <v>43375</v>
      </c>
      <c r="D790" s="3" t="s">
        <v>767</v>
      </c>
      <c r="E790" s="24">
        <v>615</v>
      </c>
      <c r="F790" s="24">
        <v>15</v>
      </c>
      <c r="G790" s="24"/>
      <c r="H790" s="24"/>
      <c r="I790" s="24"/>
    </row>
    <row r="791" spans="2:9" x14ac:dyDescent="0.25">
      <c r="B791" s="22">
        <v>90</v>
      </c>
      <c r="C791" s="23">
        <v>43375</v>
      </c>
      <c r="D791" s="3" t="s">
        <v>756</v>
      </c>
      <c r="E791" s="24">
        <v>10057</v>
      </c>
      <c r="F791" s="24"/>
      <c r="G791" s="24">
        <v>1</v>
      </c>
      <c r="H791" s="24" t="s">
        <v>773</v>
      </c>
      <c r="I791" s="24"/>
    </row>
    <row r="792" spans="2:9" x14ac:dyDescent="0.25">
      <c r="B792" s="22">
        <v>89</v>
      </c>
      <c r="C792" s="23">
        <v>43375</v>
      </c>
      <c r="D792" s="3" t="s">
        <v>391</v>
      </c>
      <c r="E792" s="24" t="s">
        <v>541</v>
      </c>
      <c r="F792" s="24"/>
      <c r="G792" s="24">
        <v>1</v>
      </c>
      <c r="H792" s="24" t="s">
        <v>763</v>
      </c>
      <c r="I792" s="24"/>
    </row>
    <row r="793" spans="2:9" x14ac:dyDescent="0.25">
      <c r="B793" s="22">
        <v>88</v>
      </c>
      <c r="C793" s="23">
        <v>43375</v>
      </c>
      <c r="D793" s="3" t="s">
        <v>361</v>
      </c>
      <c r="E793" s="24" t="s">
        <v>527</v>
      </c>
      <c r="F793" s="24"/>
      <c r="G793" s="24">
        <v>1</v>
      </c>
      <c r="H793" s="24" t="s">
        <v>763</v>
      </c>
      <c r="I793" s="24"/>
    </row>
    <row r="794" spans="2:9" x14ac:dyDescent="0.25">
      <c r="B794" s="22">
        <v>87</v>
      </c>
      <c r="C794" s="23">
        <v>43375</v>
      </c>
      <c r="D794" s="3" t="s">
        <v>234</v>
      </c>
      <c r="E794" s="24">
        <v>1467</v>
      </c>
      <c r="F794" s="24"/>
      <c r="G794" s="24">
        <v>1</v>
      </c>
      <c r="H794" s="24" t="s">
        <v>763</v>
      </c>
      <c r="I794" s="24"/>
    </row>
    <row r="795" spans="2:9" x14ac:dyDescent="0.25">
      <c r="B795" s="22">
        <v>86</v>
      </c>
      <c r="C795" s="23">
        <v>43375</v>
      </c>
      <c r="D795" s="3" t="s">
        <v>88</v>
      </c>
      <c r="E795" s="24">
        <v>7366</v>
      </c>
      <c r="F795" s="24"/>
      <c r="G795" s="24">
        <v>29</v>
      </c>
      <c r="H795" s="24" t="s">
        <v>1015</v>
      </c>
      <c r="I795" s="24"/>
    </row>
    <row r="796" spans="2:9" x14ac:dyDescent="0.25">
      <c r="B796" s="22">
        <v>85</v>
      </c>
      <c r="C796" s="23">
        <v>43375</v>
      </c>
      <c r="D796" s="3" t="s">
        <v>351</v>
      </c>
      <c r="E796" s="24">
        <v>308</v>
      </c>
      <c r="F796" s="24"/>
      <c r="G796" s="24">
        <v>2</v>
      </c>
      <c r="H796" s="24" t="s">
        <v>1015</v>
      </c>
      <c r="I796" s="24"/>
    </row>
    <row r="797" spans="2:9" x14ac:dyDescent="0.25">
      <c r="B797" s="22">
        <v>84</v>
      </c>
      <c r="C797" s="23">
        <v>43375</v>
      </c>
      <c r="D797" s="3" t="s">
        <v>137</v>
      </c>
      <c r="E797" s="24">
        <v>4738</v>
      </c>
      <c r="F797" s="24"/>
      <c r="G797" s="24">
        <v>2</v>
      </c>
      <c r="H797" s="24"/>
      <c r="I797" s="24" t="s">
        <v>1017</v>
      </c>
    </row>
    <row r="798" spans="2:9" x14ac:dyDescent="0.25">
      <c r="B798" s="22">
        <v>83</v>
      </c>
      <c r="C798" s="23">
        <v>43375</v>
      </c>
      <c r="D798" s="3" t="s">
        <v>359</v>
      </c>
      <c r="E798" s="24" t="s">
        <v>525</v>
      </c>
      <c r="F798" s="24"/>
      <c r="G798" s="24">
        <v>1</v>
      </c>
      <c r="H798" s="24"/>
      <c r="I798" s="24" t="s">
        <v>1017</v>
      </c>
    </row>
    <row r="799" spans="2:9" x14ac:dyDescent="0.25">
      <c r="B799" s="22">
        <v>82</v>
      </c>
      <c r="C799" s="23">
        <v>43375</v>
      </c>
      <c r="D799" s="3" t="s">
        <v>384</v>
      </c>
      <c r="E799" s="24" t="s">
        <v>535</v>
      </c>
      <c r="F799" s="24"/>
      <c r="G799" s="24">
        <v>1</v>
      </c>
      <c r="H799" s="24"/>
      <c r="I799" s="24" t="s">
        <v>1017</v>
      </c>
    </row>
    <row r="800" spans="2:9" ht="30" x14ac:dyDescent="0.25">
      <c r="B800" s="22">
        <v>81</v>
      </c>
      <c r="C800" s="23">
        <v>43375</v>
      </c>
      <c r="D800" s="3" t="s">
        <v>371</v>
      </c>
      <c r="E800" s="24">
        <v>180</v>
      </c>
      <c r="F800" s="24"/>
      <c r="G800" s="24">
        <v>5</v>
      </c>
      <c r="H800" s="24"/>
      <c r="I800" s="24" t="s">
        <v>1017</v>
      </c>
    </row>
    <row r="801" spans="2:9" x14ac:dyDescent="0.25">
      <c r="B801" s="22">
        <v>80</v>
      </c>
      <c r="C801" s="23">
        <v>43375</v>
      </c>
      <c r="D801" s="3" t="s">
        <v>356</v>
      </c>
      <c r="E801" s="24">
        <v>276</v>
      </c>
      <c r="F801" s="24"/>
      <c r="G801" s="24">
        <v>1</v>
      </c>
      <c r="H801" s="24"/>
      <c r="I801" s="24" t="s">
        <v>1017</v>
      </c>
    </row>
    <row r="802" spans="2:9" x14ac:dyDescent="0.25">
      <c r="B802" s="22">
        <v>79</v>
      </c>
      <c r="C802" s="23">
        <v>43375</v>
      </c>
      <c r="D802" s="3" t="s">
        <v>93</v>
      </c>
      <c r="E802" s="24">
        <v>7093</v>
      </c>
      <c r="F802" s="24"/>
      <c r="G802" s="24">
        <v>1</v>
      </c>
      <c r="H802" s="24"/>
      <c r="I802" s="24" t="s">
        <v>1017</v>
      </c>
    </row>
    <row r="803" spans="2:9" x14ac:dyDescent="0.25">
      <c r="B803" s="22">
        <v>78</v>
      </c>
      <c r="C803" s="23">
        <v>43375</v>
      </c>
      <c r="D803" s="3" t="s">
        <v>98</v>
      </c>
      <c r="E803" s="24">
        <v>7084</v>
      </c>
      <c r="F803" s="24"/>
      <c r="G803" s="24">
        <v>20</v>
      </c>
      <c r="H803" s="24"/>
      <c r="I803" s="24" t="s">
        <v>1017</v>
      </c>
    </row>
    <row r="804" spans="2:9" x14ac:dyDescent="0.25">
      <c r="B804" s="22">
        <v>77</v>
      </c>
      <c r="C804" s="23">
        <v>43375</v>
      </c>
      <c r="D804" s="3" t="s">
        <v>898</v>
      </c>
      <c r="E804" s="24">
        <v>7085</v>
      </c>
      <c r="F804" s="24">
        <v>20</v>
      </c>
      <c r="G804" s="24"/>
      <c r="H804" s="24"/>
      <c r="I804" s="24" t="s">
        <v>1017</v>
      </c>
    </row>
    <row r="805" spans="2:9" x14ac:dyDescent="0.25">
      <c r="B805" s="22">
        <v>76</v>
      </c>
      <c r="C805" s="23">
        <v>43375</v>
      </c>
      <c r="D805" s="3" t="s">
        <v>301</v>
      </c>
      <c r="E805" s="24">
        <v>726</v>
      </c>
      <c r="F805" s="24">
        <v>2</v>
      </c>
      <c r="G805" s="24"/>
      <c r="H805" s="24"/>
      <c r="I805" s="24" t="s">
        <v>1017</v>
      </c>
    </row>
    <row r="806" spans="2:9" x14ac:dyDescent="0.25">
      <c r="B806" s="22">
        <v>75</v>
      </c>
      <c r="C806" s="23">
        <v>43375</v>
      </c>
      <c r="D806" s="3" t="s">
        <v>301</v>
      </c>
      <c r="E806" s="24">
        <v>726</v>
      </c>
      <c r="F806" s="24"/>
      <c r="G806" s="24">
        <v>1</v>
      </c>
      <c r="H806" s="24"/>
      <c r="I806" s="24" t="s">
        <v>1017</v>
      </c>
    </row>
    <row r="807" spans="2:9" x14ac:dyDescent="0.25">
      <c r="B807" s="22">
        <v>74</v>
      </c>
      <c r="C807" s="23">
        <v>43375</v>
      </c>
      <c r="D807" s="3" t="s">
        <v>398</v>
      </c>
      <c r="E807" s="24" t="s">
        <v>548</v>
      </c>
      <c r="F807" s="24"/>
      <c r="G807" s="24">
        <v>1</v>
      </c>
      <c r="H807" s="24"/>
      <c r="I807" s="24" t="s">
        <v>1017</v>
      </c>
    </row>
    <row r="808" spans="2:9" ht="30" x14ac:dyDescent="0.25">
      <c r="B808" s="22">
        <v>73</v>
      </c>
      <c r="C808" s="23">
        <v>43375</v>
      </c>
      <c r="D808" s="3" t="s">
        <v>118</v>
      </c>
      <c r="E808" s="24">
        <v>4911</v>
      </c>
      <c r="F808" s="24">
        <v>1</v>
      </c>
      <c r="G808" s="24"/>
      <c r="H808" s="24"/>
      <c r="I808" s="24" t="s">
        <v>1017</v>
      </c>
    </row>
    <row r="809" spans="2:9" ht="30" x14ac:dyDescent="0.25">
      <c r="B809" s="22">
        <v>72</v>
      </c>
      <c r="C809" s="23">
        <v>43375</v>
      </c>
      <c r="D809" s="3" t="s">
        <v>119</v>
      </c>
      <c r="E809" s="24">
        <v>4910</v>
      </c>
      <c r="F809" s="24"/>
      <c r="G809" s="24">
        <v>2</v>
      </c>
      <c r="H809" s="24"/>
      <c r="I809" s="24" t="s">
        <v>1017</v>
      </c>
    </row>
    <row r="810" spans="2:9" ht="30" x14ac:dyDescent="0.25">
      <c r="B810" s="22">
        <v>71</v>
      </c>
      <c r="C810" s="23">
        <v>43375</v>
      </c>
      <c r="D810" s="3" t="s">
        <v>120</v>
      </c>
      <c r="E810" s="24">
        <v>4909</v>
      </c>
      <c r="F810" s="24"/>
      <c r="G810" s="24">
        <v>3</v>
      </c>
      <c r="H810" s="24"/>
      <c r="I810" s="24" t="s">
        <v>1017</v>
      </c>
    </row>
    <row r="811" spans="2:9" x14ac:dyDescent="0.25">
      <c r="B811" s="22">
        <v>70</v>
      </c>
      <c r="C811" s="23">
        <v>43375</v>
      </c>
      <c r="D811" s="3" t="s">
        <v>82</v>
      </c>
      <c r="E811" s="24">
        <v>7933</v>
      </c>
      <c r="F811" s="24"/>
      <c r="G811" s="24">
        <v>1</v>
      </c>
      <c r="H811" s="24"/>
      <c r="I811" s="24" t="s">
        <v>1017</v>
      </c>
    </row>
    <row r="812" spans="2:9" x14ac:dyDescent="0.25">
      <c r="B812" s="22">
        <v>69</v>
      </c>
      <c r="C812" s="23">
        <v>43375</v>
      </c>
      <c r="D812" s="3" t="s">
        <v>83</v>
      </c>
      <c r="E812" s="24">
        <v>7932</v>
      </c>
      <c r="F812" s="24">
        <v>1</v>
      </c>
      <c r="G812" s="24"/>
      <c r="H812" s="24"/>
      <c r="I812" s="24" t="s">
        <v>1017</v>
      </c>
    </row>
    <row r="813" spans="2:9" x14ac:dyDescent="0.25">
      <c r="B813" s="22">
        <v>68</v>
      </c>
      <c r="C813" s="23">
        <v>43375</v>
      </c>
      <c r="D813" s="3" t="s">
        <v>168</v>
      </c>
      <c r="E813" s="24">
        <v>2234</v>
      </c>
      <c r="F813" s="24"/>
      <c r="G813" s="24">
        <v>1</v>
      </c>
      <c r="H813" s="24" t="s">
        <v>763</v>
      </c>
      <c r="I813" s="24"/>
    </row>
    <row r="814" spans="2:9" ht="30" x14ac:dyDescent="0.25">
      <c r="B814" s="22">
        <v>67</v>
      </c>
      <c r="C814" s="23">
        <v>43375</v>
      </c>
      <c r="D814" s="3" t="s">
        <v>33</v>
      </c>
      <c r="E814" s="24">
        <v>9382</v>
      </c>
      <c r="F814" s="24">
        <v>5</v>
      </c>
      <c r="G814" s="24"/>
      <c r="H814" s="24"/>
      <c r="I814" s="24"/>
    </row>
    <row r="815" spans="2:9" x14ac:dyDescent="0.25">
      <c r="B815" s="22">
        <v>66</v>
      </c>
      <c r="C815" s="23">
        <v>43375</v>
      </c>
      <c r="D815" s="3" t="s">
        <v>283</v>
      </c>
      <c r="E815" s="24">
        <v>911</v>
      </c>
      <c r="F815" s="24"/>
      <c r="G815" s="24">
        <v>1</v>
      </c>
      <c r="H815" s="24" t="s">
        <v>763</v>
      </c>
      <c r="I815" s="24"/>
    </row>
    <row r="816" spans="2:9" x14ac:dyDescent="0.25">
      <c r="B816" s="22">
        <v>65</v>
      </c>
      <c r="C816" s="23">
        <v>43375</v>
      </c>
      <c r="D816" s="3" t="s">
        <v>391</v>
      </c>
      <c r="E816" s="24" t="s">
        <v>541</v>
      </c>
      <c r="F816" s="24">
        <v>2</v>
      </c>
      <c r="G816" s="24"/>
      <c r="H816" s="24"/>
      <c r="I816" s="24"/>
    </row>
    <row r="817" spans="2:9" ht="30" x14ac:dyDescent="0.25">
      <c r="B817" s="22">
        <v>64</v>
      </c>
      <c r="C817" s="23">
        <v>43375</v>
      </c>
      <c r="D817" s="3" t="s">
        <v>822</v>
      </c>
      <c r="E817" s="24">
        <v>8506</v>
      </c>
      <c r="F817" s="24"/>
      <c r="G817" s="24">
        <v>1</v>
      </c>
      <c r="H817" s="24" t="s">
        <v>763</v>
      </c>
      <c r="I817" s="24"/>
    </row>
    <row r="818" spans="2:9" x14ac:dyDescent="0.25">
      <c r="B818" s="22">
        <v>63</v>
      </c>
      <c r="C818" s="23">
        <v>43375</v>
      </c>
      <c r="D818" s="3" t="s">
        <v>742</v>
      </c>
      <c r="E818" s="24">
        <v>855</v>
      </c>
      <c r="F818" s="24"/>
      <c r="G818" s="24">
        <v>2</v>
      </c>
      <c r="H818" s="24" t="s">
        <v>763</v>
      </c>
      <c r="I818" s="24"/>
    </row>
    <row r="819" spans="2:9" x14ac:dyDescent="0.25">
      <c r="B819" s="22">
        <v>62</v>
      </c>
      <c r="C819" s="23">
        <v>43375</v>
      </c>
      <c r="D819" s="3" t="s">
        <v>710</v>
      </c>
      <c r="E819" s="24">
        <v>372</v>
      </c>
      <c r="F819" s="24"/>
      <c r="G819" s="24">
        <v>50</v>
      </c>
      <c r="H819" s="24" t="s">
        <v>763</v>
      </c>
      <c r="I819" s="24"/>
    </row>
    <row r="820" spans="2:9" x14ac:dyDescent="0.25">
      <c r="B820" s="22">
        <v>61</v>
      </c>
      <c r="C820" s="23">
        <v>43375</v>
      </c>
      <c r="D820" s="3" t="s">
        <v>709</v>
      </c>
      <c r="E820" s="24">
        <v>371</v>
      </c>
      <c r="F820" s="24"/>
      <c r="G820" s="24">
        <v>100</v>
      </c>
      <c r="H820" s="24" t="s">
        <v>763</v>
      </c>
      <c r="I820" s="24"/>
    </row>
    <row r="821" spans="2:9" ht="30" x14ac:dyDescent="0.25">
      <c r="B821" s="22">
        <v>60</v>
      </c>
      <c r="C821" s="23">
        <v>43375</v>
      </c>
      <c r="D821" s="3" t="s">
        <v>722</v>
      </c>
      <c r="E821" s="24">
        <v>236</v>
      </c>
      <c r="F821" s="24"/>
      <c r="G821" s="24">
        <v>200</v>
      </c>
      <c r="H821" s="24" t="s">
        <v>763</v>
      </c>
      <c r="I821" s="24"/>
    </row>
    <row r="822" spans="2:9" x14ac:dyDescent="0.25">
      <c r="B822" s="22">
        <v>59</v>
      </c>
      <c r="C822" s="23">
        <v>43375</v>
      </c>
      <c r="D822" s="3" t="s">
        <v>726</v>
      </c>
      <c r="E822" s="24">
        <v>4388</v>
      </c>
      <c r="F822" s="24"/>
      <c r="G822" s="24">
        <v>10</v>
      </c>
      <c r="H822" s="24" t="s">
        <v>763</v>
      </c>
      <c r="I822" s="24"/>
    </row>
    <row r="823" spans="2:9" x14ac:dyDescent="0.25">
      <c r="B823" s="22">
        <v>58</v>
      </c>
      <c r="C823" s="23">
        <v>43375</v>
      </c>
      <c r="D823" s="3" t="s">
        <v>714</v>
      </c>
      <c r="E823" s="24">
        <v>367</v>
      </c>
      <c r="F823" s="24"/>
      <c r="G823" s="24">
        <v>120</v>
      </c>
      <c r="H823" s="24" t="s">
        <v>763</v>
      </c>
      <c r="I823" s="24"/>
    </row>
    <row r="824" spans="2:9" x14ac:dyDescent="0.25">
      <c r="B824" s="22">
        <v>57</v>
      </c>
      <c r="C824" s="23">
        <v>43374</v>
      </c>
      <c r="D824" s="3" t="s">
        <v>654</v>
      </c>
      <c r="E824" s="24">
        <v>256</v>
      </c>
      <c r="F824" s="24"/>
      <c r="G824" s="24">
        <v>1</v>
      </c>
      <c r="H824" s="24" t="s">
        <v>763</v>
      </c>
      <c r="I824" s="24" t="s">
        <v>1016</v>
      </c>
    </row>
    <row r="825" spans="2:9" x14ac:dyDescent="0.25">
      <c r="B825" s="22">
        <v>56</v>
      </c>
      <c r="C825" s="23">
        <v>43374</v>
      </c>
      <c r="D825" s="3" t="s">
        <v>235</v>
      </c>
      <c r="E825" s="24">
        <v>1465</v>
      </c>
      <c r="F825" s="24"/>
      <c r="G825" s="24">
        <v>1</v>
      </c>
      <c r="H825" s="24" t="s">
        <v>763</v>
      </c>
      <c r="I825" s="24"/>
    </row>
    <row r="826" spans="2:9" x14ac:dyDescent="0.25">
      <c r="B826" s="22">
        <v>55</v>
      </c>
      <c r="C826" s="23">
        <v>43374</v>
      </c>
      <c r="D826" s="3" t="s">
        <v>282</v>
      </c>
      <c r="E826" s="24">
        <v>912</v>
      </c>
      <c r="F826" s="24"/>
      <c r="G826" s="24">
        <v>1</v>
      </c>
      <c r="H826" s="24" t="s">
        <v>763</v>
      </c>
      <c r="I826" s="24"/>
    </row>
    <row r="827" spans="2:9" x14ac:dyDescent="0.25">
      <c r="B827" s="22">
        <v>54</v>
      </c>
      <c r="C827" s="23">
        <v>43374</v>
      </c>
      <c r="D827" s="3" t="s">
        <v>555</v>
      </c>
      <c r="E827" s="24">
        <v>5729</v>
      </c>
      <c r="F827" s="24"/>
      <c r="G827" s="24">
        <v>6</v>
      </c>
      <c r="H827" s="24" t="s">
        <v>1015</v>
      </c>
      <c r="I827" s="24"/>
    </row>
    <row r="828" spans="2:9" x14ac:dyDescent="0.25">
      <c r="B828" s="22">
        <v>53</v>
      </c>
      <c r="C828" s="23">
        <v>43374</v>
      </c>
      <c r="D828" s="3" t="s">
        <v>554</v>
      </c>
      <c r="E828" s="24">
        <v>5728</v>
      </c>
      <c r="F828" s="24"/>
      <c r="G828" s="24">
        <v>6</v>
      </c>
      <c r="H828" s="24" t="s">
        <v>1015</v>
      </c>
      <c r="I828" s="24"/>
    </row>
    <row r="829" spans="2:9" x14ac:dyDescent="0.25">
      <c r="B829" s="22">
        <v>52</v>
      </c>
      <c r="C829" s="23">
        <v>43374</v>
      </c>
      <c r="D829" s="3" t="s">
        <v>53</v>
      </c>
      <c r="E829" s="24">
        <v>8825</v>
      </c>
      <c r="F829" s="24"/>
      <c r="G829" s="24">
        <v>6</v>
      </c>
      <c r="H829" s="24" t="s">
        <v>1015</v>
      </c>
      <c r="I829" s="24"/>
    </row>
    <row r="830" spans="2:9" x14ac:dyDescent="0.25">
      <c r="B830" s="22">
        <v>51</v>
      </c>
      <c r="C830" s="23">
        <v>43374</v>
      </c>
      <c r="D830" s="3" t="s">
        <v>554</v>
      </c>
      <c r="E830" s="24">
        <v>5728</v>
      </c>
      <c r="F830" s="24">
        <v>6</v>
      </c>
      <c r="G830" s="24"/>
      <c r="H830" s="24"/>
      <c r="I830" s="24"/>
    </row>
    <row r="831" spans="2:9" x14ac:dyDescent="0.25">
      <c r="B831" s="22">
        <v>50</v>
      </c>
      <c r="C831" s="23">
        <v>43374</v>
      </c>
      <c r="D831" s="3" t="s">
        <v>555</v>
      </c>
      <c r="E831" s="24">
        <v>5729</v>
      </c>
      <c r="F831" s="24">
        <v>6</v>
      </c>
      <c r="G831" s="24"/>
      <c r="H831" s="24"/>
      <c r="I831" s="24"/>
    </row>
    <row r="832" spans="2:9" x14ac:dyDescent="0.25">
      <c r="B832" s="22">
        <v>49</v>
      </c>
      <c r="C832" s="23">
        <v>43374</v>
      </c>
      <c r="D832" s="3" t="s">
        <v>583</v>
      </c>
      <c r="E832" s="24">
        <v>5082</v>
      </c>
      <c r="F832" s="24">
        <v>1000</v>
      </c>
      <c r="G832" s="24"/>
      <c r="H832" s="24"/>
      <c r="I832" s="24"/>
    </row>
    <row r="833" spans="2:9" x14ac:dyDescent="0.25">
      <c r="B833" s="22">
        <v>48</v>
      </c>
      <c r="C833" s="23">
        <v>43374</v>
      </c>
      <c r="D833" s="3" t="s">
        <v>287</v>
      </c>
      <c r="E833" s="24">
        <v>842</v>
      </c>
      <c r="F833" s="24"/>
      <c r="G833" s="24">
        <v>1</v>
      </c>
      <c r="H833" s="24" t="s">
        <v>763</v>
      </c>
      <c r="I833" s="24"/>
    </row>
    <row r="834" spans="2:9" x14ac:dyDescent="0.25">
      <c r="B834" s="22">
        <v>47</v>
      </c>
      <c r="C834" s="23">
        <v>43374</v>
      </c>
      <c r="D834" s="3" t="s">
        <v>654</v>
      </c>
      <c r="E834" s="24">
        <v>256</v>
      </c>
      <c r="F834" s="24"/>
      <c r="G834" s="24">
        <v>2</v>
      </c>
      <c r="H834" s="24" t="s">
        <v>773</v>
      </c>
      <c r="I834" s="24" t="s">
        <v>1013</v>
      </c>
    </row>
    <row r="835" spans="2:9" x14ac:dyDescent="0.25">
      <c r="B835" s="22">
        <v>46</v>
      </c>
      <c r="C835" s="23">
        <v>43374</v>
      </c>
      <c r="D835" s="3" t="s">
        <v>654</v>
      </c>
      <c r="E835" s="24">
        <v>256</v>
      </c>
      <c r="F835" s="24"/>
      <c r="G835" s="24">
        <v>2</v>
      </c>
      <c r="H835" s="24" t="s">
        <v>773</v>
      </c>
      <c r="I835" s="24" t="s">
        <v>1012</v>
      </c>
    </row>
    <row r="836" spans="2:9" x14ac:dyDescent="0.25">
      <c r="B836" s="22">
        <v>45</v>
      </c>
      <c r="C836" s="23">
        <v>43374</v>
      </c>
      <c r="D836" s="3" t="s">
        <v>801</v>
      </c>
      <c r="E836" s="24">
        <v>798</v>
      </c>
      <c r="F836" s="24"/>
      <c r="G836" s="24">
        <v>2</v>
      </c>
      <c r="H836" s="24" t="s">
        <v>773</v>
      </c>
      <c r="I836" s="24"/>
    </row>
    <row r="837" spans="2:9" x14ac:dyDescent="0.25">
      <c r="B837" s="22">
        <v>44</v>
      </c>
      <c r="C837" s="23">
        <v>43374</v>
      </c>
      <c r="D837" s="3" t="s">
        <v>799</v>
      </c>
      <c r="E837" s="24">
        <v>796</v>
      </c>
      <c r="F837" s="24"/>
      <c r="G837" s="24">
        <v>2</v>
      </c>
      <c r="H837" s="24" t="s">
        <v>773</v>
      </c>
      <c r="I837" s="24"/>
    </row>
    <row r="838" spans="2:9" ht="30" x14ac:dyDescent="0.25">
      <c r="B838" s="22">
        <v>43</v>
      </c>
      <c r="C838" s="23">
        <v>43374</v>
      </c>
      <c r="D838" s="3" t="s">
        <v>106</v>
      </c>
      <c r="E838" s="24">
        <v>5679</v>
      </c>
      <c r="F838" s="24"/>
      <c r="G838" s="24">
        <v>10</v>
      </c>
      <c r="H838" s="24" t="s">
        <v>763</v>
      </c>
      <c r="I838" s="24"/>
    </row>
    <row r="839" spans="2:9" ht="30" x14ac:dyDescent="0.25">
      <c r="B839" s="22">
        <v>42</v>
      </c>
      <c r="C839" s="23">
        <v>43374</v>
      </c>
      <c r="D839" s="3" t="s">
        <v>118</v>
      </c>
      <c r="E839" s="24">
        <v>4911</v>
      </c>
      <c r="F839" s="24"/>
      <c r="G839" s="24">
        <v>12</v>
      </c>
      <c r="H839" s="24" t="s">
        <v>763</v>
      </c>
      <c r="I839" s="24"/>
    </row>
    <row r="840" spans="2:9" x14ac:dyDescent="0.25">
      <c r="B840" s="22">
        <v>41</v>
      </c>
      <c r="C840" s="23">
        <v>43374</v>
      </c>
      <c r="D840" s="3" t="s">
        <v>26</v>
      </c>
      <c r="E840" s="24">
        <v>9650</v>
      </c>
      <c r="F840" s="24"/>
      <c r="G840" s="24">
        <v>1</v>
      </c>
      <c r="H840" s="24" t="s">
        <v>763</v>
      </c>
      <c r="I840" s="24"/>
    </row>
    <row r="841" spans="2:9" ht="30" x14ac:dyDescent="0.25">
      <c r="B841" s="22">
        <v>40</v>
      </c>
      <c r="C841" s="23">
        <v>43374</v>
      </c>
      <c r="D841" s="3" t="s">
        <v>825</v>
      </c>
      <c r="E841" s="24">
        <v>8061</v>
      </c>
      <c r="F841" s="24">
        <v>2</v>
      </c>
      <c r="G841" s="24"/>
      <c r="H841" s="24"/>
      <c r="I841" s="24"/>
    </row>
    <row r="842" spans="2:9" x14ac:dyDescent="0.25">
      <c r="B842" s="22">
        <v>39</v>
      </c>
      <c r="C842" s="23">
        <v>43374</v>
      </c>
      <c r="D842" s="3" t="s">
        <v>826</v>
      </c>
      <c r="E842" s="24">
        <v>10094</v>
      </c>
      <c r="F842" s="24">
        <v>2</v>
      </c>
      <c r="G842" s="24"/>
      <c r="H842" s="24"/>
      <c r="I842" s="24"/>
    </row>
    <row r="843" spans="2:9" x14ac:dyDescent="0.25">
      <c r="B843" s="22">
        <v>38</v>
      </c>
      <c r="C843" s="23">
        <v>43374</v>
      </c>
      <c r="D843" s="3" t="s">
        <v>61</v>
      </c>
      <c r="E843" s="24">
        <v>8764</v>
      </c>
      <c r="F843" s="24"/>
      <c r="G843" s="24">
        <v>2</v>
      </c>
      <c r="H843" s="24" t="s">
        <v>763</v>
      </c>
      <c r="I843" s="24"/>
    </row>
    <row r="844" spans="2:9" ht="30" x14ac:dyDescent="0.25">
      <c r="B844" s="22">
        <v>37</v>
      </c>
      <c r="C844" s="23">
        <v>43374</v>
      </c>
      <c r="D844" s="3" t="s">
        <v>118</v>
      </c>
      <c r="E844" s="24">
        <v>4911</v>
      </c>
      <c r="F844" s="24"/>
      <c r="G844" s="24">
        <v>12</v>
      </c>
      <c r="H844" s="24" t="s">
        <v>763</v>
      </c>
      <c r="I844" s="24"/>
    </row>
    <row r="845" spans="2:9" ht="30" x14ac:dyDescent="0.25">
      <c r="B845" s="22">
        <v>36</v>
      </c>
      <c r="C845" s="23">
        <v>43374</v>
      </c>
      <c r="D845" s="3" t="s">
        <v>122</v>
      </c>
      <c r="E845" s="24">
        <v>4907</v>
      </c>
      <c r="F845" s="24"/>
      <c r="G845" s="24">
        <v>12</v>
      </c>
      <c r="H845" s="24" t="s">
        <v>763</v>
      </c>
      <c r="I845" s="24"/>
    </row>
    <row r="846" spans="2:9" ht="30" x14ac:dyDescent="0.25">
      <c r="B846" s="22">
        <v>35</v>
      </c>
      <c r="C846" s="23">
        <v>43374</v>
      </c>
      <c r="D846" s="3" t="s">
        <v>119</v>
      </c>
      <c r="E846" s="24">
        <v>4910</v>
      </c>
      <c r="F846" s="24"/>
      <c r="G846" s="24">
        <v>12</v>
      </c>
      <c r="H846" s="24" t="s">
        <v>763</v>
      </c>
      <c r="I846" s="24"/>
    </row>
    <row r="847" spans="2:9" x14ac:dyDescent="0.25">
      <c r="B847" s="22">
        <v>34</v>
      </c>
      <c r="C847" s="23">
        <v>43374</v>
      </c>
      <c r="D847" s="3" t="s">
        <v>370</v>
      </c>
      <c r="E847" s="24">
        <v>187</v>
      </c>
      <c r="F847" s="24"/>
      <c r="G847" s="24">
        <v>50</v>
      </c>
      <c r="H847" s="24" t="s">
        <v>763</v>
      </c>
      <c r="I847" s="24"/>
    </row>
    <row r="848" spans="2:9" x14ac:dyDescent="0.25">
      <c r="B848" s="22">
        <v>33</v>
      </c>
      <c r="C848" s="23">
        <v>43374</v>
      </c>
      <c r="D848" s="3" t="s">
        <v>348</v>
      </c>
      <c r="E848" s="24">
        <v>331</v>
      </c>
      <c r="F848" s="24"/>
      <c r="G848" s="24">
        <v>1</v>
      </c>
      <c r="H848" s="24" t="s">
        <v>763</v>
      </c>
      <c r="I848" s="24"/>
    </row>
    <row r="849" spans="2:9" x14ac:dyDescent="0.25">
      <c r="B849" s="22">
        <v>32</v>
      </c>
      <c r="C849" s="23">
        <v>43374</v>
      </c>
      <c r="D849" s="3" t="s">
        <v>344</v>
      </c>
      <c r="E849" s="24">
        <v>392</v>
      </c>
      <c r="F849" s="24"/>
      <c r="G849" s="24">
        <v>1</v>
      </c>
      <c r="H849" s="24" t="s">
        <v>763</v>
      </c>
      <c r="I849" s="24"/>
    </row>
    <row r="850" spans="2:9" x14ac:dyDescent="0.25">
      <c r="B850" s="22">
        <v>31</v>
      </c>
      <c r="C850" s="23">
        <v>43374</v>
      </c>
      <c r="D850" s="3" t="s">
        <v>1011</v>
      </c>
      <c r="E850" s="24">
        <v>11100</v>
      </c>
      <c r="F850" s="24">
        <v>30</v>
      </c>
      <c r="G850" s="24"/>
      <c r="H850" s="24" t="s">
        <v>763</v>
      </c>
      <c r="I850" s="24"/>
    </row>
    <row r="851" spans="2:9" x14ac:dyDescent="0.25">
      <c r="B851" s="22">
        <v>30</v>
      </c>
      <c r="C851" s="23">
        <v>43374</v>
      </c>
      <c r="D851" s="3" t="s">
        <v>282</v>
      </c>
      <c r="E851" s="24">
        <v>912</v>
      </c>
      <c r="F851" s="24">
        <v>20</v>
      </c>
      <c r="G851" s="24"/>
      <c r="H851" s="24" t="s">
        <v>763</v>
      </c>
      <c r="I851" s="24"/>
    </row>
    <row r="852" spans="2:9" x14ac:dyDescent="0.25">
      <c r="B852" s="22">
        <v>29</v>
      </c>
      <c r="C852" s="23">
        <v>43374</v>
      </c>
      <c r="D852" s="3" t="s">
        <v>888</v>
      </c>
      <c r="E852" s="24">
        <v>10712</v>
      </c>
      <c r="F852" s="24"/>
      <c r="G852" s="24">
        <v>1</v>
      </c>
      <c r="H852" s="24" t="s">
        <v>763</v>
      </c>
      <c r="I852" s="24"/>
    </row>
    <row r="853" spans="2:9" x14ac:dyDescent="0.25">
      <c r="B853" s="22">
        <v>28</v>
      </c>
      <c r="C853" s="23">
        <v>43374</v>
      </c>
      <c r="D853" s="3" t="s">
        <v>88</v>
      </c>
      <c r="E853" s="24">
        <v>7366</v>
      </c>
      <c r="F853" s="24"/>
      <c r="G853" s="24">
        <v>3</v>
      </c>
      <c r="H853" s="24" t="s">
        <v>763</v>
      </c>
      <c r="I853" s="24"/>
    </row>
    <row r="854" spans="2:9" ht="30" x14ac:dyDescent="0.25">
      <c r="B854" s="22">
        <v>27</v>
      </c>
      <c r="C854" s="23">
        <v>43374</v>
      </c>
      <c r="D854" s="3" t="s">
        <v>70</v>
      </c>
      <c r="E854" s="24">
        <v>8166</v>
      </c>
      <c r="F854" s="24"/>
      <c r="G854" s="24">
        <v>2</v>
      </c>
      <c r="H854" s="24" t="s">
        <v>773</v>
      </c>
      <c r="I854" s="24"/>
    </row>
    <row r="855" spans="2:9" x14ac:dyDescent="0.25">
      <c r="B855" s="22">
        <v>26</v>
      </c>
      <c r="C855" s="23">
        <v>43374</v>
      </c>
      <c r="D855" s="3" t="s">
        <v>654</v>
      </c>
      <c r="E855" s="24">
        <v>256</v>
      </c>
      <c r="F855" s="24"/>
      <c r="G855" s="24">
        <v>1</v>
      </c>
      <c r="H855" s="24" t="s">
        <v>763</v>
      </c>
      <c r="I855" s="24" t="s">
        <v>979</v>
      </c>
    </row>
    <row r="856" spans="2:9" ht="30" x14ac:dyDescent="0.25">
      <c r="B856" s="22">
        <v>25</v>
      </c>
      <c r="C856" s="23">
        <v>43374</v>
      </c>
      <c r="D856" s="3" t="s">
        <v>87</v>
      </c>
      <c r="E856" s="24">
        <v>7623</v>
      </c>
      <c r="F856" s="24"/>
      <c r="G856" s="24">
        <v>1</v>
      </c>
      <c r="H856" s="24" t="s">
        <v>763</v>
      </c>
      <c r="I856" s="24"/>
    </row>
    <row r="857" spans="2:9" ht="30" x14ac:dyDescent="0.25">
      <c r="B857" s="22">
        <v>24</v>
      </c>
      <c r="C857" s="23">
        <v>43374</v>
      </c>
      <c r="D857" s="3" t="s">
        <v>1010</v>
      </c>
      <c r="E857" s="24">
        <v>702</v>
      </c>
      <c r="F857" s="24">
        <v>7</v>
      </c>
      <c r="G857" s="24"/>
      <c r="H857" s="24" t="s">
        <v>773</v>
      </c>
      <c r="I857" s="24"/>
    </row>
    <row r="858" spans="2:9" ht="30" x14ac:dyDescent="0.25">
      <c r="B858" s="22">
        <v>23</v>
      </c>
      <c r="C858" s="23">
        <v>43374</v>
      </c>
      <c r="D858" s="3" t="s">
        <v>659</v>
      </c>
      <c r="E858" s="24">
        <v>1425</v>
      </c>
      <c r="F858" s="24">
        <v>9</v>
      </c>
      <c r="G858" s="24"/>
      <c r="H858" s="24" t="s">
        <v>773</v>
      </c>
      <c r="I858" s="24"/>
    </row>
    <row r="859" spans="2:9" ht="30" x14ac:dyDescent="0.25">
      <c r="B859" s="22">
        <v>22</v>
      </c>
      <c r="C859" s="23">
        <v>43374</v>
      </c>
      <c r="D859" s="3" t="s">
        <v>1009</v>
      </c>
      <c r="E859" s="24">
        <v>8232</v>
      </c>
      <c r="F859" s="24"/>
      <c r="G859" s="24">
        <v>10</v>
      </c>
      <c r="H859" s="24" t="s">
        <v>773</v>
      </c>
      <c r="I859" s="24"/>
    </row>
    <row r="860" spans="2:9" x14ac:dyDescent="0.25">
      <c r="B860" s="22">
        <v>21</v>
      </c>
      <c r="C860" s="23">
        <v>43374</v>
      </c>
      <c r="D860" s="3" t="s">
        <v>317</v>
      </c>
      <c r="E860" s="24">
        <v>609</v>
      </c>
      <c r="F860" s="24"/>
      <c r="G860" s="24">
        <v>1</v>
      </c>
      <c r="H860" s="24" t="s">
        <v>773</v>
      </c>
      <c r="I860" s="24"/>
    </row>
    <row r="861" spans="2:9" ht="30" x14ac:dyDescent="0.25">
      <c r="B861" s="22">
        <v>20</v>
      </c>
      <c r="C861" s="23">
        <v>43374</v>
      </c>
      <c r="D861" s="3" t="s">
        <v>316</v>
      </c>
      <c r="E861" s="24">
        <v>610</v>
      </c>
      <c r="F861" s="24"/>
      <c r="G861" s="24">
        <v>3</v>
      </c>
      <c r="H861" s="24" t="s">
        <v>773</v>
      </c>
      <c r="I861" s="24"/>
    </row>
    <row r="862" spans="2:9" ht="30" x14ac:dyDescent="0.25">
      <c r="B862" s="22">
        <v>19</v>
      </c>
      <c r="C862" s="23">
        <v>43374</v>
      </c>
      <c r="D862" s="3" t="s">
        <v>318</v>
      </c>
      <c r="E862" s="24">
        <v>608</v>
      </c>
      <c r="F862" s="24"/>
      <c r="G862" s="24">
        <v>1</v>
      </c>
      <c r="H862" s="24" t="s">
        <v>773</v>
      </c>
      <c r="I862" s="24"/>
    </row>
    <row r="863" spans="2:9" x14ac:dyDescent="0.25">
      <c r="B863" s="22">
        <v>18</v>
      </c>
      <c r="C863" s="23">
        <v>43374</v>
      </c>
      <c r="D863" s="3" t="s">
        <v>768</v>
      </c>
      <c r="E863" s="24">
        <v>4519</v>
      </c>
      <c r="F863" s="24"/>
      <c r="G863" s="24">
        <v>1</v>
      </c>
      <c r="H863" s="24" t="s">
        <v>773</v>
      </c>
      <c r="I863" s="24"/>
    </row>
    <row r="864" spans="2:9" x14ac:dyDescent="0.25">
      <c r="B864" s="22">
        <v>17</v>
      </c>
      <c r="C864" s="23">
        <v>43374</v>
      </c>
      <c r="D864" s="3" t="s">
        <v>764</v>
      </c>
      <c r="E864" s="24">
        <v>4520</v>
      </c>
      <c r="F864" s="24"/>
      <c r="G864" s="24">
        <v>1</v>
      </c>
      <c r="H864" s="24" t="s">
        <v>773</v>
      </c>
      <c r="I864" s="24"/>
    </row>
    <row r="865" spans="2:9" ht="45" x14ac:dyDescent="0.25">
      <c r="B865" s="22">
        <v>16</v>
      </c>
      <c r="C865" s="23">
        <v>43374</v>
      </c>
      <c r="D865" s="3" t="s">
        <v>113</v>
      </c>
      <c r="E865" s="24">
        <v>5064</v>
      </c>
      <c r="F865" s="24"/>
      <c r="G865" s="24">
        <v>3</v>
      </c>
      <c r="H865" s="24" t="s">
        <v>773</v>
      </c>
      <c r="I865" s="24"/>
    </row>
    <row r="866" spans="2:9" x14ac:dyDescent="0.25">
      <c r="B866" s="22">
        <v>15</v>
      </c>
      <c r="C866" s="23">
        <v>43374</v>
      </c>
      <c r="D866" s="3" t="s">
        <v>96</v>
      </c>
      <c r="E866" s="24">
        <v>7087</v>
      </c>
      <c r="F866" s="24"/>
      <c r="G866" s="24">
        <v>1</v>
      </c>
      <c r="H866" s="24" t="s">
        <v>773</v>
      </c>
      <c r="I866" s="24"/>
    </row>
    <row r="867" spans="2:9" x14ac:dyDescent="0.25">
      <c r="B867" s="22">
        <v>14</v>
      </c>
      <c r="C867" s="23">
        <v>43374</v>
      </c>
      <c r="D867" s="3" t="s">
        <v>166</v>
      </c>
      <c r="E867" s="24">
        <v>2269</v>
      </c>
      <c r="F867" s="24"/>
      <c r="G867" s="24">
        <v>2</v>
      </c>
      <c r="H867" s="24" t="s">
        <v>773</v>
      </c>
      <c r="I867" s="24"/>
    </row>
    <row r="868" spans="2:9" x14ac:dyDescent="0.25">
      <c r="B868" s="22">
        <v>13</v>
      </c>
      <c r="C868" s="23">
        <v>43374</v>
      </c>
      <c r="D868" s="3" t="s">
        <v>54</v>
      </c>
      <c r="E868" s="24">
        <v>8824</v>
      </c>
      <c r="F868" s="24"/>
      <c r="G868" s="24">
        <v>2</v>
      </c>
      <c r="H868" s="24" t="s">
        <v>773</v>
      </c>
      <c r="I868" s="24"/>
    </row>
    <row r="869" spans="2:9" x14ac:dyDescent="0.25">
      <c r="B869" s="22">
        <v>12</v>
      </c>
      <c r="C869" s="23">
        <v>43374</v>
      </c>
      <c r="D869" s="3" t="s">
        <v>55</v>
      </c>
      <c r="E869" s="24">
        <v>8823</v>
      </c>
      <c r="F869" s="24"/>
      <c r="G869" s="24">
        <v>1</v>
      </c>
      <c r="H869" s="24" t="s">
        <v>773</v>
      </c>
      <c r="I869" s="24"/>
    </row>
    <row r="870" spans="2:9" x14ac:dyDescent="0.25">
      <c r="B870" s="22">
        <v>11</v>
      </c>
      <c r="C870" s="23">
        <v>43374</v>
      </c>
      <c r="D870" s="3" t="s">
        <v>898</v>
      </c>
      <c r="E870" s="24">
        <v>7085</v>
      </c>
      <c r="F870" s="24"/>
      <c r="G870" s="24">
        <v>3</v>
      </c>
      <c r="H870" s="24" t="s">
        <v>773</v>
      </c>
      <c r="I870" s="24"/>
    </row>
    <row r="871" spans="2:9" ht="30" x14ac:dyDescent="0.25">
      <c r="B871" s="22">
        <v>10</v>
      </c>
      <c r="C871" s="23">
        <v>43374</v>
      </c>
      <c r="D871" s="3" t="s">
        <v>286</v>
      </c>
      <c r="E871" s="24">
        <v>874</v>
      </c>
      <c r="F871" s="24"/>
      <c r="G871" s="24">
        <v>2</v>
      </c>
      <c r="H871" s="24" t="s">
        <v>773</v>
      </c>
      <c r="I871" s="24"/>
    </row>
    <row r="872" spans="2:9" x14ac:dyDescent="0.25">
      <c r="B872" s="22">
        <v>9</v>
      </c>
      <c r="C872" s="23">
        <v>43374</v>
      </c>
      <c r="D872" s="3" t="s">
        <v>142</v>
      </c>
      <c r="E872" s="24">
        <v>4523</v>
      </c>
      <c r="F872" s="24"/>
      <c r="G872" s="24">
        <v>10</v>
      </c>
      <c r="H872" s="24" t="s">
        <v>773</v>
      </c>
      <c r="I872" s="24"/>
    </row>
    <row r="873" spans="2:9" x14ac:dyDescent="0.25">
      <c r="B873" s="22">
        <v>8</v>
      </c>
      <c r="C873" s="23">
        <v>43374</v>
      </c>
      <c r="D873" s="3" t="s">
        <v>301</v>
      </c>
      <c r="E873" s="24">
        <v>726</v>
      </c>
      <c r="F873" s="24"/>
      <c r="G873" s="24">
        <v>1</v>
      </c>
      <c r="H873" s="24" t="s">
        <v>773</v>
      </c>
      <c r="I873" s="24"/>
    </row>
    <row r="874" spans="2:9" x14ac:dyDescent="0.25">
      <c r="B874" s="22">
        <v>7</v>
      </c>
      <c r="C874" s="23">
        <v>43374</v>
      </c>
      <c r="D874" s="3" t="s">
        <v>88</v>
      </c>
      <c r="E874" s="24">
        <v>7366</v>
      </c>
      <c r="F874" s="24"/>
      <c r="G874" s="24">
        <v>5</v>
      </c>
      <c r="H874" s="24" t="s">
        <v>773</v>
      </c>
      <c r="I874" s="24"/>
    </row>
    <row r="875" spans="2:9" ht="30" x14ac:dyDescent="0.25">
      <c r="B875" s="22">
        <v>6</v>
      </c>
      <c r="C875" s="23">
        <v>43374</v>
      </c>
      <c r="D875" s="3" t="s">
        <v>87</v>
      </c>
      <c r="E875" s="24">
        <v>7623</v>
      </c>
      <c r="F875" s="24"/>
      <c r="G875" s="24">
        <v>6</v>
      </c>
      <c r="H875" s="24" t="s">
        <v>773</v>
      </c>
      <c r="I875" s="24"/>
    </row>
    <row r="876" spans="2:9" ht="30" x14ac:dyDescent="0.25">
      <c r="B876" s="22">
        <v>5</v>
      </c>
      <c r="C876" s="23">
        <v>43374</v>
      </c>
      <c r="D876" s="3" t="s">
        <v>31</v>
      </c>
      <c r="E876" s="24">
        <v>9526</v>
      </c>
      <c r="F876" s="24"/>
      <c r="G876" s="24">
        <v>5</v>
      </c>
      <c r="H876" s="24" t="s">
        <v>773</v>
      </c>
      <c r="I876" s="24"/>
    </row>
    <row r="877" spans="2:9" ht="30" x14ac:dyDescent="0.25">
      <c r="B877" s="22">
        <v>4</v>
      </c>
      <c r="C877" s="23">
        <v>43374</v>
      </c>
      <c r="D877" s="3" t="s">
        <v>584</v>
      </c>
      <c r="E877" s="24">
        <v>9527</v>
      </c>
      <c r="F877" s="24"/>
      <c r="G877" s="24">
        <v>5</v>
      </c>
      <c r="H877" s="24" t="s">
        <v>773</v>
      </c>
      <c r="I877" s="24"/>
    </row>
    <row r="878" spans="2:9" ht="30" x14ac:dyDescent="0.25">
      <c r="B878" s="22">
        <v>3</v>
      </c>
      <c r="C878" s="23">
        <v>43374</v>
      </c>
      <c r="D878" s="3" t="s">
        <v>694</v>
      </c>
      <c r="E878" s="24">
        <v>10343</v>
      </c>
      <c r="F878" s="24"/>
      <c r="G878" s="24">
        <v>1</v>
      </c>
      <c r="H878" s="24" t="s">
        <v>773</v>
      </c>
      <c r="I878" s="24"/>
    </row>
    <row r="879" spans="2:9" x14ac:dyDescent="0.25">
      <c r="B879" s="22">
        <v>2</v>
      </c>
      <c r="C879" s="23">
        <v>43374</v>
      </c>
      <c r="D879" s="3" t="s">
        <v>360</v>
      </c>
      <c r="E879" s="24" t="s">
        <v>526</v>
      </c>
      <c r="F879" s="24"/>
      <c r="G879" s="24">
        <v>1</v>
      </c>
      <c r="H879" s="24" t="s">
        <v>763</v>
      </c>
      <c r="I879" s="24"/>
    </row>
    <row r="880" spans="2:9" x14ac:dyDescent="0.25">
      <c r="B880" s="22">
        <v>1</v>
      </c>
      <c r="C880" s="23">
        <v>43374</v>
      </c>
      <c r="D880" s="3" t="s">
        <v>287</v>
      </c>
      <c r="E880" s="24">
        <v>842</v>
      </c>
      <c r="F880" s="24"/>
      <c r="G880" s="24">
        <v>36</v>
      </c>
      <c r="H880" s="24" t="s">
        <v>773</v>
      </c>
      <c r="I880" s="24"/>
    </row>
  </sheetData>
  <dataValidations count="1">
    <dataValidation type="list" allowBlank="1" showInputMessage="1" showErrorMessage="1" sqref="E3:E4">
      <formula1>_Références</formula1>
    </dataValidation>
  </dataValidations>
  <pageMargins left="0.7" right="0.7" top="0.75" bottom="0.75" header="0.3" footer="0.3"/>
  <pageSetup paperSize="9" scale="78" orientation="landscape" r:id="rId1"/>
  <ignoredErrors>
    <ignoredError sqref="H5" listDataValidation="1"/>
  </ignoredErrors>
  <drawing r:id="rId2"/>
  <legacyDrawing r:id="rId3"/>
  <controls>
    <mc:AlternateContent xmlns:mc="http://schemas.openxmlformats.org/markup-compatibility/2006">
      <mc:Choice Requires="x14">
        <control shapeId="1036" r:id="rId4" name="CommandButton1">
          <controlPr locked="0" defaultSize="0" autoFill="0" autoLine="0" autoPict="0" r:id="rId5">
            <anchor moveWithCells="1">
              <from>
                <xdr:col>2</xdr:col>
                <xdr:colOff>28575</xdr:colOff>
                <xdr:row>1</xdr:row>
                <xdr:rowOff>28575</xdr:rowOff>
              </from>
              <to>
                <xdr:col>2</xdr:col>
                <xdr:colOff>2038350</xdr:colOff>
                <xdr:row>2</xdr:row>
                <xdr:rowOff>0</xdr:rowOff>
              </to>
            </anchor>
          </controlPr>
        </control>
      </mc:Choice>
      <mc:Fallback>
        <control shapeId="1036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Feuil1!$A$1:$A$3</xm:f>
          </x14:formula1>
          <xm:sqref>H5:H880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W292"/>
  <sheetViews>
    <sheetView showGridLines="0" zoomScaleNormal="100" workbookViewId="0">
      <selection activeCell="A7" sqref="A7"/>
    </sheetView>
  </sheetViews>
  <sheetFormatPr baseColWidth="10" defaultRowHeight="15" x14ac:dyDescent="0.25"/>
  <cols>
    <col min="1" max="1" width="23.28515625" bestFit="1" customWidth="1"/>
    <col min="2" max="2" width="26.140625" bestFit="1" customWidth="1"/>
    <col min="3" max="3" width="7.140625" bestFit="1" customWidth="1"/>
    <col min="4" max="4" width="10.7109375" bestFit="1" customWidth="1"/>
    <col min="5" max="5" width="7.140625" bestFit="1" customWidth="1"/>
    <col min="6" max="6" width="10.7109375" bestFit="1" customWidth="1"/>
    <col min="7" max="7" width="7.140625" bestFit="1" customWidth="1"/>
    <col min="8" max="8" width="10.7109375" bestFit="1" customWidth="1"/>
    <col min="9" max="9" width="7.140625" bestFit="1" customWidth="1"/>
    <col min="10" max="10" width="10.7109375" bestFit="1" customWidth="1"/>
    <col min="11" max="11" width="7.140625" bestFit="1" customWidth="1"/>
    <col min="12" max="12" width="10.7109375" bestFit="1" customWidth="1"/>
    <col min="13" max="13" width="7.140625" bestFit="1" customWidth="1"/>
    <col min="14" max="14" width="10.7109375" bestFit="1" customWidth="1"/>
    <col min="15" max="15" width="7.140625" bestFit="1" customWidth="1"/>
    <col min="16" max="16" width="10.7109375" bestFit="1" customWidth="1"/>
    <col min="17" max="17" width="7.140625" bestFit="1" customWidth="1"/>
    <col min="18" max="18" width="10.7109375" bestFit="1" customWidth="1"/>
    <col min="19" max="19" width="7.140625" bestFit="1" customWidth="1"/>
    <col min="20" max="20" width="10.7109375" bestFit="1" customWidth="1"/>
    <col min="21" max="21" width="7.140625" bestFit="1" customWidth="1"/>
    <col min="22" max="22" width="10.7109375" bestFit="1" customWidth="1"/>
    <col min="23" max="23" width="7.140625" bestFit="1" customWidth="1"/>
    <col min="24" max="24" width="10.7109375" bestFit="1" customWidth="1"/>
    <col min="25" max="25" width="7.140625" bestFit="1" customWidth="1"/>
    <col min="26" max="26" width="10.7109375" bestFit="1" customWidth="1"/>
    <col min="27" max="27" width="7.140625" bestFit="1" customWidth="1"/>
    <col min="28" max="28" width="10.7109375" bestFit="1" customWidth="1"/>
    <col min="29" max="29" width="7.140625" bestFit="1" customWidth="1"/>
    <col min="30" max="30" width="10.7109375" bestFit="1" customWidth="1"/>
    <col min="31" max="31" width="7.140625" bestFit="1" customWidth="1"/>
    <col min="32" max="32" width="10.7109375" bestFit="1" customWidth="1"/>
    <col min="33" max="33" width="7.140625" bestFit="1" customWidth="1"/>
    <col min="34" max="34" width="10.7109375" bestFit="1" customWidth="1"/>
    <col min="35" max="35" width="7.140625" bestFit="1" customWidth="1"/>
    <col min="36" max="36" width="10.7109375" bestFit="1" customWidth="1"/>
    <col min="37" max="37" width="7.140625" bestFit="1" customWidth="1"/>
    <col min="38" max="38" width="10.7109375" bestFit="1" customWidth="1"/>
    <col min="39" max="39" width="7.140625" bestFit="1" customWidth="1"/>
    <col min="40" max="40" width="10.7109375" bestFit="1" customWidth="1"/>
    <col min="41" max="41" width="7.140625" bestFit="1" customWidth="1"/>
    <col min="42" max="42" width="10.7109375" bestFit="1" customWidth="1"/>
    <col min="43" max="43" width="7.140625" bestFit="1" customWidth="1"/>
    <col min="44" max="44" width="10.7109375" bestFit="1" customWidth="1"/>
    <col min="45" max="45" width="7.140625" bestFit="1" customWidth="1"/>
    <col min="46" max="46" width="10.7109375" bestFit="1" customWidth="1"/>
    <col min="47" max="47" width="7.140625" bestFit="1" customWidth="1"/>
    <col min="48" max="48" width="12.5703125" bestFit="1" customWidth="1"/>
    <col min="49" max="49" width="12" bestFit="1" customWidth="1"/>
    <col min="50" max="94" width="24.5703125" bestFit="1" customWidth="1"/>
    <col min="95" max="95" width="17.5703125" bestFit="1" customWidth="1"/>
    <col min="96" max="96" width="17" bestFit="1" customWidth="1"/>
    <col min="97" max="184" width="12.85546875" bestFit="1" customWidth="1"/>
    <col min="185" max="185" width="17.5703125" bestFit="1" customWidth="1"/>
    <col min="186" max="186" width="17" bestFit="1" customWidth="1"/>
    <col min="187" max="260" width="12.85546875" bestFit="1" customWidth="1"/>
    <col min="261" max="261" width="17.5703125" bestFit="1" customWidth="1"/>
    <col min="262" max="262" width="17" bestFit="1" customWidth="1"/>
    <col min="263" max="360" width="12.85546875" bestFit="1" customWidth="1"/>
    <col min="361" max="361" width="17.5703125" bestFit="1" customWidth="1"/>
    <col min="362" max="362" width="17" bestFit="1" customWidth="1"/>
    <col min="363" max="400" width="12.85546875" bestFit="1" customWidth="1"/>
    <col min="401" max="401" width="17.5703125" bestFit="1" customWidth="1"/>
    <col min="402" max="402" width="17" bestFit="1" customWidth="1"/>
    <col min="403" max="408" width="12.85546875" bestFit="1" customWidth="1"/>
    <col min="409" max="409" width="17.5703125" bestFit="1" customWidth="1"/>
    <col min="410" max="410" width="17" bestFit="1" customWidth="1"/>
    <col min="411" max="488" width="12.85546875" bestFit="1" customWidth="1"/>
    <col min="489" max="489" width="17.5703125" bestFit="1" customWidth="1"/>
    <col min="490" max="490" width="17" bestFit="1" customWidth="1"/>
    <col min="491" max="570" width="12.85546875" bestFit="1" customWidth="1"/>
    <col min="571" max="571" width="17.5703125" bestFit="1" customWidth="1"/>
    <col min="572" max="572" width="17" bestFit="1" customWidth="1"/>
    <col min="573" max="684" width="12.85546875" bestFit="1" customWidth="1"/>
    <col min="685" max="685" width="17.5703125" bestFit="1" customWidth="1"/>
    <col min="686" max="686" width="17" bestFit="1" customWidth="1"/>
    <col min="687" max="762" width="12.85546875" bestFit="1" customWidth="1"/>
    <col min="763" max="763" width="17.5703125" bestFit="1" customWidth="1"/>
    <col min="764" max="764" width="17" bestFit="1" customWidth="1"/>
    <col min="765" max="840" width="12.85546875" bestFit="1" customWidth="1"/>
    <col min="841" max="841" width="17.5703125" bestFit="1" customWidth="1"/>
    <col min="842" max="842" width="17" bestFit="1" customWidth="1"/>
    <col min="843" max="844" width="12.85546875" bestFit="1" customWidth="1"/>
    <col min="845" max="845" width="17.5703125" bestFit="1" customWidth="1"/>
    <col min="846" max="846" width="17" bestFit="1" customWidth="1"/>
    <col min="847" max="850" width="12.85546875" bestFit="1" customWidth="1"/>
    <col min="851" max="851" width="17.5703125" bestFit="1" customWidth="1"/>
    <col min="852" max="852" width="17" bestFit="1" customWidth="1"/>
    <col min="853" max="944" width="12.85546875" bestFit="1" customWidth="1"/>
    <col min="945" max="945" width="17.5703125" bestFit="1" customWidth="1"/>
    <col min="946" max="946" width="17" bestFit="1" customWidth="1"/>
    <col min="947" max="1020" width="12.85546875" bestFit="1" customWidth="1"/>
    <col min="1021" max="1021" width="17.5703125" bestFit="1" customWidth="1"/>
    <col min="1022" max="1022" width="17" bestFit="1" customWidth="1"/>
    <col min="1023" max="1118" width="12.85546875" bestFit="1" customWidth="1"/>
    <col min="1119" max="1119" width="17.5703125" bestFit="1" customWidth="1"/>
    <col min="1120" max="1120" width="17" bestFit="1" customWidth="1"/>
    <col min="1121" max="1180" width="12.85546875" bestFit="1" customWidth="1"/>
    <col min="1181" max="1181" width="17.5703125" bestFit="1" customWidth="1"/>
    <col min="1182" max="1182" width="17" bestFit="1" customWidth="1"/>
    <col min="1183" max="1268" width="12.85546875" bestFit="1" customWidth="1"/>
    <col min="1269" max="1269" width="17.5703125" bestFit="1" customWidth="1"/>
    <col min="1270" max="1270" width="17" bestFit="1" customWidth="1"/>
    <col min="1271" max="1276" width="12.85546875" bestFit="1" customWidth="1"/>
    <col min="1277" max="1277" width="17.5703125" bestFit="1" customWidth="1"/>
    <col min="1278" max="1278" width="17" bestFit="1" customWidth="1"/>
    <col min="1279" max="1366" width="12.85546875" bestFit="1" customWidth="1"/>
    <col min="1367" max="1367" width="17.5703125" bestFit="1" customWidth="1"/>
    <col min="1368" max="1368" width="17" bestFit="1" customWidth="1"/>
    <col min="1369" max="1498" width="12.85546875" bestFit="1" customWidth="1"/>
    <col min="1499" max="1499" width="17.5703125" bestFit="1" customWidth="1"/>
    <col min="1500" max="1500" width="17" bestFit="1" customWidth="1"/>
    <col min="1501" max="1580" width="12.85546875" bestFit="1" customWidth="1"/>
    <col min="1581" max="1581" width="17.5703125" bestFit="1" customWidth="1"/>
    <col min="1582" max="1582" width="17" bestFit="1" customWidth="1"/>
    <col min="1583" max="1596" width="12.85546875" bestFit="1" customWidth="1"/>
    <col min="1597" max="1597" width="17.5703125" bestFit="1" customWidth="1"/>
    <col min="1598" max="1598" width="17" bestFit="1" customWidth="1"/>
    <col min="1599" max="1599" width="11.85546875" bestFit="1" customWidth="1"/>
    <col min="1600" max="1600" width="11.28515625" bestFit="1" customWidth="1"/>
  </cols>
  <sheetData>
    <row r="2" spans="1:49" ht="15.75" thickBot="1" x14ac:dyDescent="0.3"/>
    <row r="3" spans="1:49" ht="15.75" thickBot="1" x14ac:dyDescent="0.3">
      <c r="A3" s="223"/>
      <c r="B3" s="225" t="s">
        <v>1062</v>
      </c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  <c r="Q3" s="223"/>
      <c r="R3" s="223"/>
      <c r="S3" s="223"/>
      <c r="T3" s="223"/>
      <c r="U3" s="223"/>
      <c r="V3" s="223"/>
      <c r="W3" s="223"/>
      <c r="X3" s="223"/>
      <c r="Y3" s="223"/>
      <c r="Z3" s="223"/>
      <c r="AA3" s="223"/>
      <c r="AB3" s="223"/>
      <c r="AC3" s="223"/>
      <c r="AD3" s="223"/>
      <c r="AE3" s="223"/>
      <c r="AF3" s="223"/>
      <c r="AG3" s="223"/>
      <c r="AH3" s="223"/>
      <c r="AI3" s="223"/>
      <c r="AJ3" s="223"/>
      <c r="AK3" s="223"/>
      <c r="AL3" s="223"/>
      <c r="AM3" s="223"/>
      <c r="AN3" s="223"/>
      <c r="AO3" s="223"/>
      <c r="AP3" s="223"/>
      <c r="AQ3" s="223"/>
      <c r="AR3" s="223"/>
      <c r="AS3" s="223"/>
      <c r="AT3" s="223"/>
      <c r="AU3" s="223"/>
      <c r="AV3" s="223"/>
      <c r="AW3" s="223"/>
    </row>
    <row r="4" spans="1:49" ht="16.5" thickTop="1" thickBot="1" x14ac:dyDescent="0.3">
      <c r="A4" s="223"/>
      <c r="B4" s="240">
        <v>43374</v>
      </c>
      <c r="C4" s="235"/>
      <c r="D4" s="234">
        <v>43375</v>
      </c>
      <c r="E4" s="235"/>
      <c r="F4" s="234">
        <v>43376</v>
      </c>
      <c r="G4" s="235"/>
      <c r="H4" s="234">
        <v>43377</v>
      </c>
      <c r="I4" s="235"/>
      <c r="J4" s="234">
        <v>43378</v>
      </c>
      <c r="K4" s="235"/>
      <c r="L4" s="234">
        <v>43379</v>
      </c>
      <c r="M4" s="235"/>
      <c r="N4" s="234">
        <v>43381</v>
      </c>
      <c r="O4" s="235"/>
      <c r="P4" s="234">
        <v>43382</v>
      </c>
      <c r="Q4" s="235"/>
      <c r="R4" s="234">
        <v>43383</v>
      </c>
      <c r="S4" s="235"/>
      <c r="T4" s="234">
        <v>43384</v>
      </c>
      <c r="U4" s="235"/>
      <c r="V4" s="234">
        <v>43385</v>
      </c>
      <c r="W4" s="235"/>
      <c r="X4" s="234">
        <v>43386</v>
      </c>
      <c r="Y4" s="235"/>
      <c r="Z4" s="234">
        <v>43387</v>
      </c>
      <c r="AA4" s="235"/>
      <c r="AB4" s="234">
        <v>43388</v>
      </c>
      <c r="AC4" s="235"/>
      <c r="AD4" s="234">
        <v>43389</v>
      </c>
      <c r="AE4" s="235"/>
      <c r="AF4" s="234">
        <v>43390</v>
      </c>
      <c r="AG4" s="235"/>
      <c r="AH4" s="234">
        <v>43391</v>
      </c>
      <c r="AI4" s="235"/>
      <c r="AJ4" s="234">
        <v>43392</v>
      </c>
      <c r="AK4" s="235"/>
      <c r="AL4" s="234">
        <v>43394</v>
      </c>
      <c r="AM4" s="235"/>
      <c r="AN4" s="234">
        <v>43395</v>
      </c>
      <c r="AO4" s="235"/>
      <c r="AP4" s="234">
        <v>43396</v>
      </c>
      <c r="AQ4" s="235"/>
      <c r="AR4" s="234">
        <v>43397</v>
      </c>
      <c r="AS4" s="235"/>
      <c r="AT4" s="234">
        <v>43398</v>
      </c>
      <c r="AU4" s="235"/>
      <c r="AV4" s="236" t="s">
        <v>1063</v>
      </c>
      <c r="AW4" s="238" t="s">
        <v>1065</v>
      </c>
    </row>
    <row r="5" spans="1:49" ht="16.5" thickTop="1" thickBot="1" x14ac:dyDescent="0.3">
      <c r="A5" s="224" t="s">
        <v>762</v>
      </c>
      <c r="B5" s="212" t="s">
        <v>1064</v>
      </c>
      <c r="C5" s="213" t="s">
        <v>1066</v>
      </c>
      <c r="D5" s="212" t="s">
        <v>1064</v>
      </c>
      <c r="E5" s="213" t="s">
        <v>1066</v>
      </c>
      <c r="F5" s="212" t="s">
        <v>1064</v>
      </c>
      <c r="G5" s="213" t="s">
        <v>1066</v>
      </c>
      <c r="H5" s="212" t="s">
        <v>1064</v>
      </c>
      <c r="I5" s="213" t="s">
        <v>1066</v>
      </c>
      <c r="J5" s="212" t="s">
        <v>1064</v>
      </c>
      <c r="K5" s="213" t="s">
        <v>1066</v>
      </c>
      <c r="L5" s="212" t="s">
        <v>1064</v>
      </c>
      <c r="M5" s="213" t="s">
        <v>1066</v>
      </c>
      <c r="N5" s="212" t="s">
        <v>1064</v>
      </c>
      <c r="O5" s="213" t="s">
        <v>1066</v>
      </c>
      <c r="P5" s="212" t="s">
        <v>1064</v>
      </c>
      <c r="Q5" s="213" t="s">
        <v>1066</v>
      </c>
      <c r="R5" s="212" t="s">
        <v>1064</v>
      </c>
      <c r="S5" s="213" t="s">
        <v>1066</v>
      </c>
      <c r="T5" s="212" t="s">
        <v>1064</v>
      </c>
      <c r="U5" s="213" t="s">
        <v>1066</v>
      </c>
      <c r="V5" s="212" t="s">
        <v>1064</v>
      </c>
      <c r="W5" s="213" t="s">
        <v>1066</v>
      </c>
      <c r="X5" s="212" t="s">
        <v>1064</v>
      </c>
      <c r="Y5" s="213" t="s">
        <v>1066</v>
      </c>
      <c r="Z5" s="212" t="s">
        <v>1064</v>
      </c>
      <c r="AA5" s="213" t="s">
        <v>1066</v>
      </c>
      <c r="AB5" s="212" t="s">
        <v>1064</v>
      </c>
      <c r="AC5" s="213" t="s">
        <v>1066</v>
      </c>
      <c r="AD5" s="212" t="s">
        <v>1064</v>
      </c>
      <c r="AE5" s="213" t="s">
        <v>1066</v>
      </c>
      <c r="AF5" s="212" t="s">
        <v>1064</v>
      </c>
      <c r="AG5" s="213" t="s">
        <v>1066</v>
      </c>
      <c r="AH5" s="212" t="s">
        <v>1064</v>
      </c>
      <c r="AI5" s="213" t="s">
        <v>1066</v>
      </c>
      <c r="AJ5" s="212" t="s">
        <v>1064</v>
      </c>
      <c r="AK5" s="213" t="s">
        <v>1066</v>
      </c>
      <c r="AL5" s="212" t="s">
        <v>1064</v>
      </c>
      <c r="AM5" s="213" t="s">
        <v>1066</v>
      </c>
      <c r="AN5" s="212" t="s">
        <v>1064</v>
      </c>
      <c r="AO5" s="213" t="s">
        <v>1066</v>
      </c>
      <c r="AP5" s="212" t="s">
        <v>1064</v>
      </c>
      <c r="AQ5" s="213" t="s">
        <v>1066</v>
      </c>
      <c r="AR5" s="212" t="s">
        <v>1064</v>
      </c>
      <c r="AS5" s="213" t="s">
        <v>1066</v>
      </c>
      <c r="AT5" s="212" t="s">
        <v>1064</v>
      </c>
      <c r="AU5" s="213" t="s">
        <v>1066</v>
      </c>
      <c r="AV5" s="237"/>
      <c r="AW5" s="239"/>
    </row>
    <row r="6" spans="1:49" ht="15.75" thickTop="1" x14ac:dyDescent="0.25">
      <c r="A6" s="226">
        <v>79</v>
      </c>
      <c r="B6" s="214"/>
      <c r="C6" s="220"/>
      <c r="D6" s="215"/>
      <c r="E6" s="220"/>
      <c r="F6" s="215"/>
      <c r="G6" s="220"/>
      <c r="H6" s="215"/>
      <c r="I6" s="220"/>
      <c r="J6" s="215"/>
      <c r="K6" s="220"/>
      <c r="L6" s="215"/>
      <c r="M6" s="220"/>
      <c r="N6" s="215"/>
      <c r="O6" s="220"/>
      <c r="P6" s="215"/>
      <c r="Q6" s="220"/>
      <c r="R6" s="215"/>
      <c r="S6" s="220"/>
      <c r="T6" s="215">
        <v>29</v>
      </c>
      <c r="U6" s="220">
        <v>2</v>
      </c>
      <c r="V6" s="215"/>
      <c r="W6" s="220"/>
      <c r="X6" s="215"/>
      <c r="Y6" s="220"/>
      <c r="Z6" s="215"/>
      <c r="AA6" s="220"/>
      <c r="AB6" s="215"/>
      <c r="AC6" s="220"/>
      <c r="AD6" s="215"/>
      <c r="AE6" s="220"/>
      <c r="AF6" s="215"/>
      <c r="AG6" s="220"/>
      <c r="AH6" s="215"/>
      <c r="AI6" s="220"/>
      <c r="AJ6" s="215"/>
      <c r="AK6" s="220"/>
      <c r="AL6" s="215"/>
      <c r="AM6" s="220"/>
      <c r="AN6" s="215"/>
      <c r="AO6" s="220"/>
      <c r="AP6" s="215"/>
      <c r="AQ6" s="220"/>
      <c r="AR6" s="215"/>
      <c r="AS6" s="220"/>
      <c r="AT6" s="215"/>
      <c r="AU6" s="220"/>
      <c r="AV6" s="230">
        <v>29</v>
      </c>
      <c r="AW6" s="216">
        <v>2</v>
      </c>
    </row>
    <row r="7" spans="1:49" x14ac:dyDescent="0.25">
      <c r="A7" s="226">
        <v>145</v>
      </c>
      <c r="B7" s="217"/>
      <c r="C7" s="221"/>
      <c r="D7" s="218"/>
      <c r="E7" s="221"/>
      <c r="F7" s="218"/>
      <c r="G7" s="221"/>
      <c r="H7" s="218"/>
      <c r="I7" s="221"/>
      <c r="J7" s="218"/>
      <c r="K7" s="221"/>
      <c r="L7" s="218"/>
      <c r="M7" s="221"/>
      <c r="N7" s="218"/>
      <c r="O7" s="221"/>
      <c r="P7" s="218"/>
      <c r="Q7" s="221"/>
      <c r="R7" s="218"/>
      <c r="S7" s="221"/>
      <c r="T7" s="218"/>
      <c r="U7" s="221"/>
      <c r="V7" s="218"/>
      <c r="W7" s="221"/>
      <c r="X7" s="218"/>
      <c r="Y7" s="221"/>
      <c r="Z7" s="218"/>
      <c r="AA7" s="221"/>
      <c r="AB7" s="218"/>
      <c r="AC7" s="221"/>
      <c r="AD7" s="218"/>
      <c r="AE7" s="221"/>
      <c r="AF7" s="218"/>
      <c r="AG7" s="221"/>
      <c r="AH7" s="218"/>
      <c r="AI7" s="221"/>
      <c r="AJ7" s="218"/>
      <c r="AK7" s="221"/>
      <c r="AL7" s="218"/>
      <c r="AM7" s="221"/>
      <c r="AN7" s="218"/>
      <c r="AO7" s="221"/>
      <c r="AP7" s="218"/>
      <c r="AQ7" s="221">
        <v>2</v>
      </c>
      <c r="AR7" s="218"/>
      <c r="AS7" s="221"/>
      <c r="AT7" s="218"/>
      <c r="AU7" s="221"/>
      <c r="AV7" s="222"/>
      <c r="AW7" s="219">
        <v>2</v>
      </c>
    </row>
    <row r="8" spans="1:49" x14ac:dyDescent="0.25">
      <c r="A8" s="226">
        <v>151</v>
      </c>
      <c r="B8" s="217"/>
      <c r="C8" s="221"/>
      <c r="D8" s="218"/>
      <c r="E8" s="221"/>
      <c r="F8" s="218"/>
      <c r="G8" s="221"/>
      <c r="H8" s="218"/>
      <c r="I8" s="221">
        <v>3</v>
      </c>
      <c r="J8" s="218"/>
      <c r="K8" s="221"/>
      <c r="L8" s="218"/>
      <c r="M8" s="221"/>
      <c r="N8" s="218"/>
      <c r="O8" s="221">
        <v>1</v>
      </c>
      <c r="P8" s="218"/>
      <c r="Q8" s="221"/>
      <c r="R8" s="218"/>
      <c r="S8" s="221"/>
      <c r="T8" s="218">
        <v>7</v>
      </c>
      <c r="U8" s="221"/>
      <c r="V8" s="218"/>
      <c r="W8" s="221">
        <v>1</v>
      </c>
      <c r="X8" s="218"/>
      <c r="Y8" s="221"/>
      <c r="Z8" s="218"/>
      <c r="AA8" s="221"/>
      <c r="AB8" s="218"/>
      <c r="AC8" s="221">
        <v>2</v>
      </c>
      <c r="AD8" s="218"/>
      <c r="AE8" s="221"/>
      <c r="AF8" s="218"/>
      <c r="AG8" s="221"/>
      <c r="AH8" s="218"/>
      <c r="AI8" s="221"/>
      <c r="AJ8" s="218"/>
      <c r="AK8" s="221">
        <v>4</v>
      </c>
      <c r="AL8" s="218"/>
      <c r="AM8" s="221"/>
      <c r="AN8" s="218">
        <v>26</v>
      </c>
      <c r="AO8" s="221">
        <v>3</v>
      </c>
      <c r="AP8" s="218"/>
      <c r="AQ8" s="221"/>
      <c r="AR8" s="218"/>
      <c r="AS8" s="221"/>
      <c r="AT8" s="218"/>
      <c r="AU8" s="221"/>
      <c r="AV8" s="222">
        <v>33</v>
      </c>
      <c r="AW8" s="219">
        <v>14</v>
      </c>
    </row>
    <row r="9" spans="1:49" x14ac:dyDescent="0.25">
      <c r="A9" s="226">
        <v>155</v>
      </c>
      <c r="B9" s="217"/>
      <c r="C9" s="221"/>
      <c r="D9" s="218"/>
      <c r="E9" s="221">
        <v>20</v>
      </c>
      <c r="F9" s="218"/>
      <c r="G9" s="221"/>
      <c r="H9" s="218"/>
      <c r="I9" s="221"/>
      <c r="J9" s="218"/>
      <c r="K9" s="221"/>
      <c r="L9" s="218"/>
      <c r="M9" s="221"/>
      <c r="N9" s="218"/>
      <c r="O9" s="221"/>
      <c r="P9" s="218"/>
      <c r="Q9" s="221">
        <v>2</v>
      </c>
      <c r="R9" s="218"/>
      <c r="S9" s="221"/>
      <c r="T9" s="218"/>
      <c r="U9" s="221"/>
      <c r="V9" s="218"/>
      <c r="W9" s="221"/>
      <c r="X9" s="218"/>
      <c r="Y9" s="221"/>
      <c r="Z9" s="218"/>
      <c r="AA9" s="221"/>
      <c r="AB9" s="218"/>
      <c r="AC9" s="221"/>
      <c r="AD9" s="218"/>
      <c r="AE9" s="221">
        <v>20</v>
      </c>
      <c r="AF9" s="218"/>
      <c r="AG9" s="221"/>
      <c r="AH9" s="218"/>
      <c r="AI9" s="221"/>
      <c r="AJ9" s="218"/>
      <c r="AK9" s="221"/>
      <c r="AL9" s="218"/>
      <c r="AM9" s="221"/>
      <c r="AN9" s="218"/>
      <c r="AO9" s="221"/>
      <c r="AP9" s="218"/>
      <c r="AQ9" s="221"/>
      <c r="AR9" s="218"/>
      <c r="AS9" s="221">
        <v>3</v>
      </c>
      <c r="AT9" s="218"/>
      <c r="AU9" s="221"/>
      <c r="AV9" s="222"/>
      <c r="AW9" s="219">
        <v>45</v>
      </c>
    </row>
    <row r="10" spans="1:49" x14ac:dyDescent="0.25">
      <c r="A10" s="226">
        <v>156</v>
      </c>
      <c r="B10" s="217"/>
      <c r="C10" s="221"/>
      <c r="D10" s="218"/>
      <c r="E10" s="221"/>
      <c r="F10" s="218"/>
      <c r="G10" s="221"/>
      <c r="H10" s="218"/>
      <c r="I10" s="221"/>
      <c r="J10" s="218"/>
      <c r="K10" s="221"/>
      <c r="L10" s="218"/>
      <c r="M10" s="221"/>
      <c r="N10" s="218"/>
      <c r="O10" s="221"/>
      <c r="P10" s="218"/>
      <c r="Q10" s="221"/>
      <c r="R10" s="218"/>
      <c r="S10" s="221"/>
      <c r="T10" s="218"/>
      <c r="U10" s="221"/>
      <c r="V10" s="218"/>
      <c r="W10" s="221"/>
      <c r="X10" s="218"/>
      <c r="Y10" s="221"/>
      <c r="Z10" s="218"/>
      <c r="AA10" s="221"/>
      <c r="AB10" s="218"/>
      <c r="AC10" s="221">
        <v>1</v>
      </c>
      <c r="AD10" s="218"/>
      <c r="AE10" s="221"/>
      <c r="AF10" s="218"/>
      <c r="AG10" s="221"/>
      <c r="AH10" s="218"/>
      <c r="AI10" s="221"/>
      <c r="AJ10" s="218"/>
      <c r="AK10" s="221"/>
      <c r="AL10" s="218"/>
      <c r="AM10" s="221"/>
      <c r="AN10" s="218"/>
      <c r="AO10" s="221"/>
      <c r="AP10" s="218"/>
      <c r="AQ10" s="221"/>
      <c r="AR10" s="218"/>
      <c r="AS10" s="221"/>
      <c r="AT10" s="218"/>
      <c r="AU10" s="221"/>
      <c r="AV10" s="222"/>
      <c r="AW10" s="219">
        <v>1</v>
      </c>
    </row>
    <row r="11" spans="1:49" x14ac:dyDescent="0.25">
      <c r="A11" s="226">
        <v>174</v>
      </c>
      <c r="B11" s="217"/>
      <c r="C11" s="221"/>
      <c r="D11" s="218"/>
      <c r="E11" s="221"/>
      <c r="F11" s="218"/>
      <c r="G11" s="221"/>
      <c r="H11" s="218"/>
      <c r="I11" s="221"/>
      <c r="J11" s="218"/>
      <c r="K11" s="221"/>
      <c r="L11" s="218"/>
      <c r="M11" s="221"/>
      <c r="N11" s="218"/>
      <c r="O11" s="221"/>
      <c r="P11" s="218"/>
      <c r="Q11" s="221"/>
      <c r="R11" s="218"/>
      <c r="S11" s="221">
        <v>1</v>
      </c>
      <c r="T11" s="218"/>
      <c r="U11" s="221"/>
      <c r="V11" s="218"/>
      <c r="W11" s="221">
        <v>6</v>
      </c>
      <c r="X11" s="218"/>
      <c r="Y11" s="221"/>
      <c r="Z11" s="218"/>
      <c r="AA11" s="221"/>
      <c r="AB11" s="218"/>
      <c r="AC11" s="221"/>
      <c r="AD11" s="218"/>
      <c r="AE11" s="221"/>
      <c r="AF11" s="218"/>
      <c r="AG11" s="221"/>
      <c r="AH11" s="218"/>
      <c r="AI11" s="221"/>
      <c r="AJ11" s="218"/>
      <c r="AK11" s="221"/>
      <c r="AL11" s="218"/>
      <c r="AM11" s="221"/>
      <c r="AN11" s="218"/>
      <c r="AO11" s="221">
        <v>3</v>
      </c>
      <c r="AP11" s="218"/>
      <c r="AQ11" s="221"/>
      <c r="AR11" s="218"/>
      <c r="AS11" s="221"/>
      <c r="AT11" s="218"/>
      <c r="AU11" s="221"/>
      <c r="AV11" s="222"/>
      <c r="AW11" s="219">
        <v>10</v>
      </c>
    </row>
    <row r="12" spans="1:49" x14ac:dyDescent="0.25">
      <c r="A12" s="226">
        <v>175</v>
      </c>
      <c r="B12" s="217"/>
      <c r="C12" s="221"/>
      <c r="D12" s="218"/>
      <c r="E12" s="221"/>
      <c r="F12" s="218"/>
      <c r="G12" s="221"/>
      <c r="H12" s="218"/>
      <c r="I12" s="221"/>
      <c r="J12" s="218"/>
      <c r="K12" s="221"/>
      <c r="L12" s="218"/>
      <c r="M12" s="221"/>
      <c r="N12" s="218"/>
      <c r="O12" s="221"/>
      <c r="P12" s="218"/>
      <c r="Q12" s="221"/>
      <c r="R12" s="218"/>
      <c r="S12" s="221"/>
      <c r="T12" s="218"/>
      <c r="U12" s="221"/>
      <c r="V12" s="218"/>
      <c r="W12" s="221"/>
      <c r="X12" s="218"/>
      <c r="Y12" s="221"/>
      <c r="Z12" s="218"/>
      <c r="AA12" s="221"/>
      <c r="AB12" s="218"/>
      <c r="AC12" s="221"/>
      <c r="AD12" s="218"/>
      <c r="AE12" s="221"/>
      <c r="AF12" s="218"/>
      <c r="AG12" s="221"/>
      <c r="AH12" s="218"/>
      <c r="AI12" s="221">
        <v>1</v>
      </c>
      <c r="AJ12" s="218"/>
      <c r="AK12" s="221"/>
      <c r="AL12" s="218"/>
      <c r="AM12" s="221"/>
      <c r="AN12" s="218"/>
      <c r="AO12" s="221"/>
      <c r="AP12" s="218"/>
      <c r="AQ12" s="221"/>
      <c r="AR12" s="218"/>
      <c r="AS12" s="221"/>
      <c r="AT12" s="218"/>
      <c r="AU12" s="221"/>
      <c r="AV12" s="222"/>
      <c r="AW12" s="219">
        <v>1</v>
      </c>
    </row>
    <row r="13" spans="1:49" x14ac:dyDescent="0.25">
      <c r="A13" s="226">
        <v>178</v>
      </c>
      <c r="B13" s="217"/>
      <c r="C13" s="221"/>
      <c r="D13" s="218"/>
      <c r="E13" s="221"/>
      <c r="F13" s="218"/>
      <c r="G13" s="221"/>
      <c r="H13" s="218"/>
      <c r="I13" s="221"/>
      <c r="J13" s="218"/>
      <c r="K13" s="221"/>
      <c r="L13" s="218"/>
      <c r="M13" s="221"/>
      <c r="N13" s="218"/>
      <c r="O13" s="221"/>
      <c r="P13" s="218"/>
      <c r="Q13" s="221"/>
      <c r="R13" s="218">
        <v>15</v>
      </c>
      <c r="S13" s="221"/>
      <c r="T13" s="218"/>
      <c r="U13" s="221"/>
      <c r="V13" s="218"/>
      <c r="W13" s="221"/>
      <c r="X13" s="218"/>
      <c r="Y13" s="221"/>
      <c r="Z13" s="218"/>
      <c r="AA13" s="221"/>
      <c r="AB13" s="218"/>
      <c r="AC13" s="221"/>
      <c r="AD13" s="218"/>
      <c r="AE13" s="221">
        <v>1</v>
      </c>
      <c r="AF13" s="218"/>
      <c r="AG13" s="221"/>
      <c r="AH13" s="218"/>
      <c r="AI13" s="221"/>
      <c r="AJ13" s="218"/>
      <c r="AK13" s="221"/>
      <c r="AL13" s="218"/>
      <c r="AM13" s="221"/>
      <c r="AN13" s="218"/>
      <c r="AO13" s="221"/>
      <c r="AP13" s="218"/>
      <c r="AQ13" s="221"/>
      <c r="AR13" s="218"/>
      <c r="AS13" s="221"/>
      <c r="AT13" s="218"/>
      <c r="AU13" s="221"/>
      <c r="AV13" s="222">
        <v>15</v>
      </c>
      <c r="AW13" s="219">
        <v>1</v>
      </c>
    </row>
    <row r="14" spans="1:49" x14ac:dyDescent="0.25">
      <c r="A14" s="226">
        <v>180</v>
      </c>
      <c r="B14" s="217"/>
      <c r="C14" s="221"/>
      <c r="D14" s="218"/>
      <c r="E14" s="221">
        <v>5</v>
      </c>
      <c r="F14" s="218"/>
      <c r="G14" s="221"/>
      <c r="H14" s="218"/>
      <c r="I14" s="221"/>
      <c r="J14" s="218"/>
      <c r="K14" s="221"/>
      <c r="L14" s="218"/>
      <c r="M14" s="221"/>
      <c r="N14" s="218"/>
      <c r="O14" s="221"/>
      <c r="P14" s="218"/>
      <c r="Q14" s="221"/>
      <c r="R14" s="218"/>
      <c r="S14" s="221"/>
      <c r="T14" s="218"/>
      <c r="U14" s="221"/>
      <c r="V14" s="218"/>
      <c r="W14" s="221"/>
      <c r="X14" s="218"/>
      <c r="Y14" s="221"/>
      <c r="Z14" s="218"/>
      <c r="AA14" s="221"/>
      <c r="AB14" s="218"/>
      <c r="AC14" s="221"/>
      <c r="AD14" s="218"/>
      <c r="AE14" s="221"/>
      <c r="AF14" s="218">
        <v>35</v>
      </c>
      <c r="AG14" s="221"/>
      <c r="AH14" s="218"/>
      <c r="AI14" s="221"/>
      <c r="AJ14" s="218"/>
      <c r="AK14" s="221"/>
      <c r="AL14" s="218"/>
      <c r="AM14" s="221"/>
      <c r="AN14" s="218"/>
      <c r="AO14" s="221"/>
      <c r="AP14" s="218"/>
      <c r="AQ14" s="221"/>
      <c r="AR14" s="218"/>
      <c r="AS14" s="221"/>
      <c r="AT14" s="218"/>
      <c r="AU14" s="221"/>
      <c r="AV14" s="222">
        <v>35</v>
      </c>
      <c r="AW14" s="219">
        <v>5</v>
      </c>
    </row>
    <row r="15" spans="1:49" x14ac:dyDescent="0.25">
      <c r="A15" s="226">
        <v>187</v>
      </c>
      <c r="B15" s="217"/>
      <c r="C15" s="221">
        <v>50</v>
      </c>
      <c r="D15" s="218"/>
      <c r="E15" s="221"/>
      <c r="F15" s="218"/>
      <c r="G15" s="221"/>
      <c r="H15" s="218"/>
      <c r="I15" s="221">
        <v>150</v>
      </c>
      <c r="J15" s="218"/>
      <c r="K15" s="221"/>
      <c r="L15" s="218"/>
      <c r="M15" s="221"/>
      <c r="N15" s="218"/>
      <c r="O15" s="221">
        <v>50</v>
      </c>
      <c r="P15" s="218"/>
      <c r="Q15" s="221"/>
      <c r="R15" s="218"/>
      <c r="S15" s="221"/>
      <c r="T15" s="218"/>
      <c r="U15" s="221">
        <v>100</v>
      </c>
      <c r="V15" s="218"/>
      <c r="W15" s="221">
        <v>50</v>
      </c>
      <c r="X15" s="218"/>
      <c r="Y15" s="221"/>
      <c r="Z15" s="218"/>
      <c r="AA15" s="221"/>
      <c r="AB15" s="218"/>
      <c r="AC15" s="221">
        <v>100</v>
      </c>
      <c r="AD15" s="218"/>
      <c r="AE15" s="221"/>
      <c r="AF15" s="218"/>
      <c r="AG15" s="221"/>
      <c r="AH15" s="218"/>
      <c r="AI15" s="221"/>
      <c r="AJ15" s="218"/>
      <c r="AK15" s="221">
        <v>100</v>
      </c>
      <c r="AL15" s="218"/>
      <c r="AM15" s="221"/>
      <c r="AN15" s="218"/>
      <c r="AO15" s="221">
        <v>100</v>
      </c>
      <c r="AP15" s="218"/>
      <c r="AQ15" s="221"/>
      <c r="AR15" s="218"/>
      <c r="AS15" s="221"/>
      <c r="AT15" s="218"/>
      <c r="AU15" s="221"/>
      <c r="AV15" s="222"/>
      <c r="AW15" s="219">
        <v>700</v>
      </c>
    </row>
    <row r="16" spans="1:49" x14ac:dyDescent="0.25">
      <c r="A16" s="226">
        <v>188</v>
      </c>
      <c r="B16" s="217"/>
      <c r="C16" s="221"/>
      <c r="D16" s="218"/>
      <c r="E16" s="221"/>
      <c r="F16" s="218"/>
      <c r="G16" s="221"/>
      <c r="H16" s="218"/>
      <c r="I16" s="221">
        <v>100</v>
      </c>
      <c r="J16" s="218"/>
      <c r="K16" s="221"/>
      <c r="L16" s="218"/>
      <c r="M16" s="221"/>
      <c r="N16" s="218"/>
      <c r="O16" s="221">
        <v>50</v>
      </c>
      <c r="P16" s="218"/>
      <c r="Q16" s="221"/>
      <c r="R16" s="218"/>
      <c r="S16" s="221"/>
      <c r="T16" s="218"/>
      <c r="U16" s="221"/>
      <c r="V16" s="218"/>
      <c r="W16" s="221">
        <v>50</v>
      </c>
      <c r="X16" s="218"/>
      <c r="Y16" s="221"/>
      <c r="Z16" s="218"/>
      <c r="AA16" s="221"/>
      <c r="AB16" s="218"/>
      <c r="AC16" s="221">
        <v>50</v>
      </c>
      <c r="AD16" s="218"/>
      <c r="AE16" s="221"/>
      <c r="AF16" s="218"/>
      <c r="AG16" s="221"/>
      <c r="AH16" s="218"/>
      <c r="AI16" s="221"/>
      <c r="AJ16" s="218">
        <v>150</v>
      </c>
      <c r="AK16" s="221">
        <v>50</v>
      </c>
      <c r="AL16" s="218"/>
      <c r="AM16" s="221"/>
      <c r="AN16" s="218"/>
      <c r="AO16" s="221"/>
      <c r="AP16" s="218"/>
      <c r="AQ16" s="221"/>
      <c r="AR16" s="218"/>
      <c r="AS16" s="221"/>
      <c r="AT16" s="218"/>
      <c r="AU16" s="221"/>
      <c r="AV16" s="222">
        <v>150</v>
      </c>
      <c r="AW16" s="219">
        <v>300</v>
      </c>
    </row>
    <row r="17" spans="1:49" x14ac:dyDescent="0.25">
      <c r="A17" s="226">
        <v>189</v>
      </c>
      <c r="B17" s="217"/>
      <c r="C17" s="221"/>
      <c r="D17" s="218"/>
      <c r="E17" s="221"/>
      <c r="F17" s="218"/>
      <c r="G17" s="221"/>
      <c r="H17" s="218"/>
      <c r="I17" s="221">
        <v>100</v>
      </c>
      <c r="J17" s="218"/>
      <c r="K17" s="221"/>
      <c r="L17" s="218"/>
      <c r="M17" s="221"/>
      <c r="N17" s="218"/>
      <c r="O17" s="221">
        <v>50</v>
      </c>
      <c r="P17" s="218"/>
      <c r="Q17" s="221"/>
      <c r="R17" s="218"/>
      <c r="S17" s="221"/>
      <c r="T17" s="218"/>
      <c r="U17" s="221"/>
      <c r="V17" s="218"/>
      <c r="W17" s="221">
        <v>50</v>
      </c>
      <c r="X17" s="218"/>
      <c r="Y17" s="221"/>
      <c r="Z17" s="218"/>
      <c r="AA17" s="221"/>
      <c r="AB17" s="218"/>
      <c r="AC17" s="221">
        <v>50</v>
      </c>
      <c r="AD17" s="218"/>
      <c r="AE17" s="221"/>
      <c r="AF17" s="218"/>
      <c r="AG17" s="221"/>
      <c r="AH17" s="218"/>
      <c r="AI17" s="221"/>
      <c r="AJ17" s="218"/>
      <c r="AK17" s="221">
        <v>50</v>
      </c>
      <c r="AL17" s="218"/>
      <c r="AM17" s="221"/>
      <c r="AN17" s="218"/>
      <c r="AO17" s="221"/>
      <c r="AP17" s="218"/>
      <c r="AQ17" s="221"/>
      <c r="AR17" s="218"/>
      <c r="AS17" s="221"/>
      <c r="AT17" s="218"/>
      <c r="AU17" s="221"/>
      <c r="AV17" s="222"/>
      <c r="AW17" s="219">
        <v>300</v>
      </c>
    </row>
    <row r="18" spans="1:49" x14ac:dyDescent="0.25">
      <c r="A18" s="226">
        <v>236</v>
      </c>
      <c r="B18" s="217"/>
      <c r="C18" s="221"/>
      <c r="D18" s="218"/>
      <c r="E18" s="221">
        <v>200</v>
      </c>
      <c r="F18" s="218"/>
      <c r="G18" s="221"/>
      <c r="H18" s="218"/>
      <c r="I18" s="221"/>
      <c r="J18" s="218"/>
      <c r="K18" s="221"/>
      <c r="L18" s="218"/>
      <c r="M18" s="221"/>
      <c r="N18" s="218"/>
      <c r="O18" s="221"/>
      <c r="P18" s="218"/>
      <c r="Q18" s="221"/>
      <c r="R18" s="218"/>
      <c r="S18" s="221"/>
      <c r="T18" s="218"/>
      <c r="U18" s="221">
        <v>200</v>
      </c>
      <c r="V18" s="218"/>
      <c r="W18" s="221"/>
      <c r="X18" s="218"/>
      <c r="Y18" s="221"/>
      <c r="Z18" s="218"/>
      <c r="AA18" s="221"/>
      <c r="AB18" s="218"/>
      <c r="AC18" s="221"/>
      <c r="AD18" s="218"/>
      <c r="AE18" s="221"/>
      <c r="AF18" s="218"/>
      <c r="AG18" s="221"/>
      <c r="AH18" s="218">
        <v>800</v>
      </c>
      <c r="AI18" s="221">
        <v>400</v>
      </c>
      <c r="AJ18" s="218"/>
      <c r="AK18" s="221"/>
      <c r="AL18" s="218"/>
      <c r="AM18" s="221"/>
      <c r="AN18" s="218"/>
      <c r="AO18" s="221"/>
      <c r="AP18" s="218"/>
      <c r="AQ18" s="221">
        <v>200</v>
      </c>
      <c r="AR18" s="218"/>
      <c r="AS18" s="221"/>
      <c r="AT18" s="218">
        <v>1000</v>
      </c>
      <c r="AU18" s="221"/>
      <c r="AV18" s="222">
        <v>1800</v>
      </c>
      <c r="AW18" s="219">
        <v>1000</v>
      </c>
    </row>
    <row r="19" spans="1:49" x14ac:dyDescent="0.25">
      <c r="A19" s="226">
        <v>238</v>
      </c>
      <c r="B19" s="217"/>
      <c r="C19" s="221"/>
      <c r="D19" s="218"/>
      <c r="E19" s="221"/>
      <c r="F19" s="218"/>
      <c r="G19" s="221"/>
      <c r="H19" s="218"/>
      <c r="I19" s="221"/>
      <c r="J19" s="218"/>
      <c r="K19" s="221"/>
      <c r="L19" s="218"/>
      <c r="M19" s="221"/>
      <c r="N19" s="218"/>
      <c r="O19" s="221"/>
      <c r="P19" s="218"/>
      <c r="Q19" s="221"/>
      <c r="R19" s="218"/>
      <c r="S19" s="221">
        <v>250</v>
      </c>
      <c r="T19" s="218"/>
      <c r="U19" s="221"/>
      <c r="V19" s="218"/>
      <c r="W19" s="221"/>
      <c r="X19" s="218"/>
      <c r="Y19" s="221"/>
      <c r="Z19" s="218"/>
      <c r="AA19" s="221"/>
      <c r="AB19" s="218"/>
      <c r="AC19" s="221"/>
      <c r="AD19" s="218"/>
      <c r="AE19" s="221"/>
      <c r="AF19" s="218"/>
      <c r="AG19" s="221"/>
      <c r="AH19" s="218"/>
      <c r="AI19" s="221"/>
      <c r="AJ19" s="218"/>
      <c r="AK19" s="221"/>
      <c r="AL19" s="218"/>
      <c r="AM19" s="221"/>
      <c r="AN19" s="218"/>
      <c r="AO19" s="221"/>
      <c r="AP19" s="218"/>
      <c r="AQ19" s="221"/>
      <c r="AR19" s="218"/>
      <c r="AS19" s="221"/>
      <c r="AT19" s="218"/>
      <c r="AU19" s="221"/>
      <c r="AV19" s="222"/>
      <c r="AW19" s="219">
        <v>250</v>
      </c>
    </row>
    <row r="20" spans="1:49" x14ac:dyDescent="0.25">
      <c r="A20" s="226">
        <v>256</v>
      </c>
      <c r="B20" s="217"/>
      <c r="C20" s="221">
        <v>6</v>
      </c>
      <c r="D20" s="218"/>
      <c r="E20" s="221"/>
      <c r="F20" s="218"/>
      <c r="G20" s="221">
        <v>2</v>
      </c>
      <c r="H20" s="218"/>
      <c r="I20" s="221"/>
      <c r="J20" s="218"/>
      <c r="K20" s="221"/>
      <c r="L20" s="218"/>
      <c r="M20" s="221"/>
      <c r="N20" s="218"/>
      <c r="O20" s="221"/>
      <c r="P20" s="218"/>
      <c r="Q20" s="221"/>
      <c r="R20" s="218"/>
      <c r="S20" s="221"/>
      <c r="T20" s="218"/>
      <c r="U20" s="221"/>
      <c r="V20" s="218"/>
      <c r="W20" s="221"/>
      <c r="X20" s="218"/>
      <c r="Y20" s="221"/>
      <c r="Z20" s="218"/>
      <c r="AA20" s="221"/>
      <c r="AB20" s="218"/>
      <c r="AC20" s="221"/>
      <c r="AD20" s="218"/>
      <c r="AE20" s="221"/>
      <c r="AF20" s="218"/>
      <c r="AG20" s="221"/>
      <c r="AH20" s="218"/>
      <c r="AI20" s="221"/>
      <c r="AJ20" s="218"/>
      <c r="AK20" s="221"/>
      <c r="AL20" s="218"/>
      <c r="AM20" s="221"/>
      <c r="AN20" s="218"/>
      <c r="AO20" s="221">
        <v>5</v>
      </c>
      <c r="AP20" s="218"/>
      <c r="AQ20" s="221"/>
      <c r="AR20" s="218"/>
      <c r="AS20" s="221"/>
      <c r="AT20" s="218">
        <v>4</v>
      </c>
      <c r="AU20" s="221"/>
      <c r="AV20" s="222">
        <v>4</v>
      </c>
      <c r="AW20" s="219">
        <v>13</v>
      </c>
    </row>
    <row r="21" spans="1:49" x14ac:dyDescent="0.25">
      <c r="A21" s="226">
        <v>268</v>
      </c>
      <c r="B21" s="217"/>
      <c r="C21" s="221"/>
      <c r="D21" s="218"/>
      <c r="E21" s="221"/>
      <c r="F21" s="218"/>
      <c r="G21" s="221"/>
      <c r="H21" s="218"/>
      <c r="I21" s="221"/>
      <c r="J21" s="218"/>
      <c r="K21" s="221"/>
      <c r="L21" s="218"/>
      <c r="M21" s="221"/>
      <c r="N21" s="218"/>
      <c r="O21" s="221"/>
      <c r="P21" s="218"/>
      <c r="Q21" s="221"/>
      <c r="R21" s="218"/>
      <c r="S21" s="221"/>
      <c r="T21" s="218"/>
      <c r="U21" s="221">
        <v>1</v>
      </c>
      <c r="V21" s="218"/>
      <c r="W21" s="221"/>
      <c r="X21" s="218"/>
      <c r="Y21" s="221"/>
      <c r="Z21" s="218"/>
      <c r="AA21" s="221"/>
      <c r="AB21" s="218"/>
      <c r="AC21" s="221"/>
      <c r="AD21" s="218"/>
      <c r="AE21" s="221"/>
      <c r="AF21" s="218"/>
      <c r="AG21" s="221"/>
      <c r="AH21" s="218"/>
      <c r="AI21" s="221"/>
      <c r="AJ21" s="218"/>
      <c r="AK21" s="221"/>
      <c r="AL21" s="218"/>
      <c r="AM21" s="221"/>
      <c r="AN21" s="218"/>
      <c r="AO21" s="221"/>
      <c r="AP21" s="218"/>
      <c r="AQ21" s="221"/>
      <c r="AR21" s="218"/>
      <c r="AS21" s="221"/>
      <c r="AT21" s="218"/>
      <c r="AU21" s="221"/>
      <c r="AV21" s="222"/>
      <c r="AW21" s="219">
        <v>1</v>
      </c>
    </row>
    <row r="22" spans="1:49" x14ac:dyDescent="0.25">
      <c r="A22" s="226">
        <v>276</v>
      </c>
      <c r="B22" s="217"/>
      <c r="C22" s="221"/>
      <c r="D22" s="218"/>
      <c r="E22" s="221">
        <v>1</v>
      </c>
      <c r="F22" s="218"/>
      <c r="G22" s="221">
        <v>1</v>
      </c>
      <c r="H22" s="218"/>
      <c r="I22" s="221"/>
      <c r="J22" s="218"/>
      <c r="K22" s="221"/>
      <c r="L22" s="218"/>
      <c r="M22" s="221"/>
      <c r="N22" s="218"/>
      <c r="O22" s="221"/>
      <c r="P22" s="218"/>
      <c r="Q22" s="221"/>
      <c r="R22" s="218"/>
      <c r="S22" s="221"/>
      <c r="T22" s="218"/>
      <c r="U22" s="221"/>
      <c r="V22" s="218"/>
      <c r="W22" s="221"/>
      <c r="X22" s="218"/>
      <c r="Y22" s="221"/>
      <c r="Z22" s="218"/>
      <c r="AA22" s="221"/>
      <c r="AB22" s="218"/>
      <c r="AC22" s="221"/>
      <c r="AD22" s="218"/>
      <c r="AE22" s="221"/>
      <c r="AF22" s="218"/>
      <c r="AG22" s="221"/>
      <c r="AH22" s="218"/>
      <c r="AI22" s="221"/>
      <c r="AJ22" s="218"/>
      <c r="AK22" s="221">
        <v>2</v>
      </c>
      <c r="AL22" s="218"/>
      <c r="AM22" s="221"/>
      <c r="AN22" s="218"/>
      <c r="AO22" s="221"/>
      <c r="AP22" s="218"/>
      <c r="AQ22" s="221"/>
      <c r="AR22" s="218"/>
      <c r="AS22" s="221"/>
      <c r="AT22" s="218"/>
      <c r="AU22" s="221"/>
      <c r="AV22" s="222"/>
      <c r="AW22" s="219">
        <v>4</v>
      </c>
    </row>
    <row r="23" spans="1:49" x14ac:dyDescent="0.25">
      <c r="A23" s="226">
        <v>289</v>
      </c>
      <c r="B23" s="217"/>
      <c r="C23" s="221"/>
      <c r="D23" s="218"/>
      <c r="E23" s="221"/>
      <c r="F23" s="218"/>
      <c r="G23" s="221"/>
      <c r="H23" s="218"/>
      <c r="I23" s="221"/>
      <c r="J23" s="218"/>
      <c r="K23" s="221"/>
      <c r="L23" s="218"/>
      <c r="M23" s="221"/>
      <c r="N23" s="218"/>
      <c r="O23" s="221"/>
      <c r="P23" s="218"/>
      <c r="Q23" s="221"/>
      <c r="R23" s="218"/>
      <c r="S23" s="221"/>
      <c r="T23" s="218"/>
      <c r="U23" s="221"/>
      <c r="V23" s="218"/>
      <c r="W23" s="221"/>
      <c r="X23" s="218"/>
      <c r="Y23" s="221"/>
      <c r="Z23" s="218"/>
      <c r="AA23" s="221"/>
      <c r="AB23" s="218"/>
      <c r="AC23" s="221">
        <v>5</v>
      </c>
      <c r="AD23" s="218"/>
      <c r="AE23" s="221"/>
      <c r="AF23" s="218"/>
      <c r="AG23" s="221"/>
      <c r="AH23" s="218"/>
      <c r="AI23" s="221"/>
      <c r="AJ23" s="218"/>
      <c r="AK23" s="221"/>
      <c r="AL23" s="218"/>
      <c r="AM23" s="221"/>
      <c r="AN23" s="218"/>
      <c r="AO23" s="221"/>
      <c r="AP23" s="218"/>
      <c r="AQ23" s="221"/>
      <c r="AR23" s="218"/>
      <c r="AS23" s="221"/>
      <c r="AT23" s="218"/>
      <c r="AU23" s="221"/>
      <c r="AV23" s="222"/>
      <c r="AW23" s="219">
        <v>5</v>
      </c>
    </row>
    <row r="24" spans="1:49" x14ac:dyDescent="0.25">
      <c r="A24" s="226">
        <v>304</v>
      </c>
      <c r="B24" s="217"/>
      <c r="C24" s="221"/>
      <c r="D24" s="218"/>
      <c r="E24" s="221"/>
      <c r="F24" s="218"/>
      <c r="G24" s="221">
        <v>1</v>
      </c>
      <c r="H24" s="218"/>
      <c r="I24" s="221"/>
      <c r="J24" s="218"/>
      <c r="K24" s="221">
        <v>1</v>
      </c>
      <c r="L24" s="218"/>
      <c r="M24" s="221"/>
      <c r="N24" s="218"/>
      <c r="O24" s="221"/>
      <c r="P24" s="218"/>
      <c r="Q24" s="221"/>
      <c r="R24" s="218"/>
      <c r="S24" s="221"/>
      <c r="T24" s="218"/>
      <c r="U24" s="221">
        <v>6</v>
      </c>
      <c r="V24" s="218"/>
      <c r="W24" s="221"/>
      <c r="X24" s="218"/>
      <c r="Y24" s="221"/>
      <c r="Z24" s="218"/>
      <c r="AA24" s="221"/>
      <c r="AB24" s="218"/>
      <c r="AC24" s="221"/>
      <c r="AD24" s="218"/>
      <c r="AE24" s="221"/>
      <c r="AF24" s="218"/>
      <c r="AG24" s="221"/>
      <c r="AH24" s="218"/>
      <c r="AI24" s="221"/>
      <c r="AJ24" s="218"/>
      <c r="AK24" s="221">
        <v>1</v>
      </c>
      <c r="AL24" s="218"/>
      <c r="AM24" s="221"/>
      <c r="AN24" s="218"/>
      <c r="AO24" s="221">
        <v>7</v>
      </c>
      <c r="AP24" s="218"/>
      <c r="AQ24" s="221"/>
      <c r="AR24" s="218"/>
      <c r="AS24" s="221"/>
      <c r="AT24" s="218"/>
      <c r="AU24" s="221"/>
      <c r="AV24" s="222"/>
      <c r="AW24" s="219">
        <v>16</v>
      </c>
    </row>
    <row r="25" spans="1:49" x14ac:dyDescent="0.25">
      <c r="A25" s="226">
        <v>305</v>
      </c>
      <c r="B25" s="217"/>
      <c r="C25" s="221"/>
      <c r="D25" s="218"/>
      <c r="E25" s="221"/>
      <c r="F25" s="218"/>
      <c r="G25" s="221"/>
      <c r="H25" s="218"/>
      <c r="I25" s="221"/>
      <c r="J25" s="218"/>
      <c r="K25" s="221"/>
      <c r="L25" s="218"/>
      <c r="M25" s="221"/>
      <c r="N25" s="218"/>
      <c r="O25" s="221">
        <v>25</v>
      </c>
      <c r="P25" s="218"/>
      <c r="Q25" s="221"/>
      <c r="R25" s="218"/>
      <c r="S25" s="221"/>
      <c r="T25" s="218"/>
      <c r="U25" s="221"/>
      <c r="V25" s="218"/>
      <c r="W25" s="221">
        <v>25</v>
      </c>
      <c r="X25" s="218"/>
      <c r="Y25" s="221"/>
      <c r="Z25" s="218"/>
      <c r="AA25" s="221"/>
      <c r="AB25" s="218"/>
      <c r="AC25" s="221"/>
      <c r="AD25" s="218"/>
      <c r="AE25" s="221"/>
      <c r="AF25" s="218"/>
      <c r="AG25" s="221"/>
      <c r="AH25" s="218"/>
      <c r="AI25" s="221">
        <v>100</v>
      </c>
      <c r="AJ25" s="218"/>
      <c r="AK25" s="221"/>
      <c r="AL25" s="218"/>
      <c r="AM25" s="221"/>
      <c r="AN25" s="218"/>
      <c r="AO25" s="221"/>
      <c r="AP25" s="218"/>
      <c r="AQ25" s="221"/>
      <c r="AR25" s="218"/>
      <c r="AS25" s="221"/>
      <c r="AT25" s="218"/>
      <c r="AU25" s="221"/>
      <c r="AV25" s="222"/>
      <c r="AW25" s="219">
        <v>150</v>
      </c>
    </row>
    <row r="26" spans="1:49" x14ac:dyDescent="0.25">
      <c r="A26" s="226">
        <v>308</v>
      </c>
      <c r="B26" s="217"/>
      <c r="C26" s="221"/>
      <c r="D26" s="218"/>
      <c r="E26" s="221">
        <v>2</v>
      </c>
      <c r="F26" s="218"/>
      <c r="G26" s="221"/>
      <c r="H26" s="218"/>
      <c r="I26" s="221"/>
      <c r="J26" s="218"/>
      <c r="K26" s="221">
        <v>1</v>
      </c>
      <c r="L26" s="218"/>
      <c r="M26" s="221"/>
      <c r="N26" s="218"/>
      <c r="O26" s="221"/>
      <c r="P26" s="218"/>
      <c r="Q26" s="221"/>
      <c r="R26" s="218">
        <v>6</v>
      </c>
      <c r="S26" s="221"/>
      <c r="T26" s="218"/>
      <c r="U26" s="221"/>
      <c r="V26" s="218"/>
      <c r="W26" s="221"/>
      <c r="X26" s="218"/>
      <c r="Y26" s="221"/>
      <c r="Z26" s="218"/>
      <c r="AA26" s="221"/>
      <c r="AB26" s="218"/>
      <c r="AC26" s="221"/>
      <c r="AD26" s="218"/>
      <c r="AE26" s="221"/>
      <c r="AF26" s="218"/>
      <c r="AG26" s="221"/>
      <c r="AH26" s="218"/>
      <c r="AI26" s="221"/>
      <c r="AJ26" s="218"/>
      <c r="AK26" s="221"/>
      <c r="AL26" s="218"/>
      <c r="AM26" s="221"/>
      <c r="AN26" s="218"/>
      <c r="AO26" s="221"/>
      <c r="AP26" s="218"/>
      <c r="AQ26" s="221"/>
      <c r="AR26" s="218"/>
      <c r="AS26" s="221"/>
      <c r="AT26" s="218"/>
      <c r="AU26" s="221"/>
      <c r="AV26" s="222">
        <v>6</v>
      </c>
      <c r="AW26" s="219">
        <v>3</v>
      </c>
    </row>
    <row r="27" spans="1:49" x14ac:dyDescent="0.25">
      <c r="A27" s="226">
        <v>309</v>
      </c>
      <c r="B27" s="217"/>
      <c r="C27" s="221"/>
      <c r="D27" s="218"/>
      <c r="E27" s="221"/>
      <c r="F27" s="218"/>
      <c r="G27" s="221"/>
      <c r="H27" s="218">
        <v>5</v>
      </c>
      <c r="I27" s="221"/>
      <c r="J27" s="218"/>
      <c r="K27" s="221"/>
      <c r="L27" s="218"/>
      <c r="M27" s="221"/>
      <c r="N27" s="218"/>
      <c r="O27" s="221"/>
      <c r="P27" s="218"/>
      <c r="Q27" s="221"/>
      <c r="R27" s="218"/>
      <c r="S27" s="221"/>
      <c r="T27" s="218"/>
      <c r="U27" s="221"/>
      <c r="V27" s="218"/>
      <c r="W27" s="221"/>
      <c r="X27" s="218"/>
      <c r="Y27" s="221"/>
      <c r="Z27" s="218"/>
      <c r="AA27" s="221"/>
      <c r="AB27" s="218"/>
      <c r="AC27" s="221"/>
      <c r="AD27" s="218"/>
      <c r="AE27" s="221"/>
      <c r="AF27" s="218"/>
      <c r="AG27" s="221"/>
      <c r="AH27" s="218"/>
      <c r="AI27" s="221">
        <v>1</v>
      </c>
      <c r="AJ27" s="218"/>
      <c r="AK27" s="221"/>
      <c r="AL27" s="218"/>
      <c r="AM27" s="221"/>
      <c r="AN27" s="218"/>
      <c r="AO27" s="221"/>
      <c r="AP27" s="218"/>
      <c r="AQ27" s="221"/>
      <c r="AR27" s="218"/>
      <c r="AS27" s="221"/>
      <c r="AT27" s="218"/>
      <c r="AU27" s="221"/>
      <c r="AV27" s="222">
        <v>5</v>
      </c>
      <c r="AW27" s="219">
        <v>1</v>
      </c>
    </row>
    <row r="28" spans="1:49" x14ac:dyDescent="0.25">
      <c r="A28" s="226">
        <v>331</v>
      </c>
      <c r="B28" s="217"/>
      <c r="C28" s="221">
        <v>1</v>
      </c>
      <c r="D28" s="218"/>
      <c r="E28" s="221"/>
      <c r="F28" s="218"/>
      <c r="G28" s="221"/>
      <c r="H28" s="218"/>
      <c r="I28" s="221">
        <v>2</v>
      </c>
      <c r="J28" s="218"/>
      <c r="K28" s="221"/>
      <c r="L28" s="218"/>
      <c r="M28" s="221"/>
      <c r="N28" s="218"/>
      <c r="O28" s="221">
        <v>4</v>
      </c>
      <c r="P28" s="218"/>
      <c r="Q28" s="221"/>
      <c r="R28" s="218"/>
      <c r="S28" s="221"/>
      <c r="T28" s="218">
        <v>33</v>
      </c>
      <c r="U28" s="221">
        <v>4</v>
      </c>
      <c r="V28" s="218"/>
      <c r="W28" s="221">
        <v>1</v>
      </c>
      <c r="X28" s="218"/>
      <c r="Y28" s="221"/>
      <c r="Z28" s="218"/>
      <c r="AA28" s="221"/>
      <c r="AB28" s="218"/>
      <c r="AC28" s="221">
        <v>1</v>
      </c>
      <c r="AD28" s="218">
        <v>1</v>
      </c>
      <c r="AE28" s="221"/>
      <c r="AF28" s="218"/>
      <c r="AG28" s="221"/>
      <c r="AH28" s="218"/>
      <c r="AI28" s="221"/>
      <c r="AJ28" s="218"/>
      <c r="AK28" s="221">
        <v>4</v>
      </c>
      <c r="AL28" s="218"/>
      <c r="AM28" s="221"/>
      <c r="AN28" s="218"/>
      <c r="AO28" s="221">
        <v>3</v>
      </c>
      <c r="AP28" s="218"/>
      <c r="AQ28" s="221"/>
      <c r="AR28" s="218"/>
      <c r="AS28" s="221"/>
      <c r="AT28" s="218"/>
      <c r="AU28" s="221"/>
      <c r="AV28" s="222">
        <v>34</v>
      </c>
      <c r="AW28" s="219">
        <v>20</v>
      </c>
    </row>
    <row r="29" spans="1:49" x14ac:dyDescent="0.25">
      <c r="A29" s="226">
        <v>332</v>
      </c>
      <c r="B29" s="217"/>
      <c r="C29" s="221"/>
      <c r="D29" s="218"/>
      <c r="E29" s="221"/>
      <c r="F29" s="218"/>
      <c r="G29" s="221"/>
      <c r="H29" s="218"/>
      <c r="I29" s="221"/>
      <c r="J29" s="218"/>
      <c r="K29" s="221"/>
      <c r="L29" s="218"/>
      <c r="M29" s="221"/>
      <c r="N29" s="218"/>
      <c r="O29" s="221"/>
      <c r="P29" s="218">
        <v>13</v>
      </c>
      <c r="Q29" s="221">
        <v>7</v>
      </c>
      <c r="R29" s="218"/>
      <c r="S29" s="221"/>
      <c r="T29" s="218"/>
      <c r="U29" s="221">
        <v>4</v>
      </c>
      <c r="V29" s="218"/>
      <c r="W29" s="221">
        <v>1</v>
      </c>
      <c r="X29" s="218"/>
      <c r="Y29" s="221"/>
      <c r="Z29" s="218"/>
      <c r="AA29" s="221"/>
      <c r="AB29" s="218"/>
      <c r="AC29" s="221">
        <v>1</v>
      </c>
      <c r="AD29" s="218"/>
      <c r="AE29" s="221"/>
      <c r="AF29" s="218"/>
      <c r="AG29" s="221"/>
      <c r="AH29" s="218"/>
      <c r="AI29" s="221"/>
      <c r="AJ29" s="218"/>
      <c r="AK29" s="221"/>
      <c r="AL29" s="218"/>
      <c r="AM29" s="221"/>
      <c r="AN29" s="218">
        <v>52</v>
      </c>
      <c r="AO29" s="221">
        <v>6</v>
      </c>
      <c r="AP29" s="218"/>
      <c r="AQ29" s="221"/>
      <c r="AR29" s="218"/>
      <c r="AS29" s="221"/>
      <c r="AT29" s="218"/>
      <c r="AU29" s="221"/>
      <c r="AV29" s="222">
        <v>65</v>
      </c>
      <c r="AW29" s="219">
        <v>19</v>
      </c>
    </row>
    <row r="30" spans="1:49" x14ac:dyDescent="0.25">
      <c r="A30" s="226">
        <v>333</v>
      </c>
      <c r="B30" s="217"/>
      <c r="C30" s="221"/>
      <c r="D30" s="218"/>
      <c r="E30" s="221"/>
      <c r="F30" s="218"/>
      <c r="G30" s="221"/>
      <c r="H30" s="218"/>
      <c r="I30" s="221">
        <v>2</v>
      </c>
      <c r="J30" s="218"/>
      <c r="K30" s="221"/>
      <c r="L30" s="218"/>
      <c r="M30" s="221"/>
      <c r="N30" s="218"/>
      <c r="O30" s="221"/>
      <c r="P30" s="218"/>
      <c r="Q30" s="221"/>
      <c r="R30" s="218"/>
      <c r="S30" s="221"/>
      <c r="T30" s="218">
        <v>33</v>
      </c>
      <c r="U30" s="221">
        <v>4</v>
      </c>
      <c r="V30" s="218"/>
      <c r="W30" s="221"/>
      <c r="X30" s="218"/>
      <c r="Y30" s="221"/>
      <c r="Z30" s="218"/>
      <c r="AA30" s="221"/>
      <c r="AB30" s="218"/>
      <c r="AC30" s="221"/>
      <c r="AD30" s="218"/>
      <c r="AE30" s="221"/>
      <c r="AF30" s="218"/>
      <c r="AG30" s="221"/>
      <c r="AH30" s="218"/>
      <c r="AI30" s="221"/>
      <c r="AJ30" s="218"/>
      <c r="AK30" s="221"/>
      <c r="AL30" s="218"/>
      <c r="AM30" s="221"/>
      <c r="AN30" s="218"/>
      <c r="AO30" s="221"/>
      <c r="AP30" s="218"/>
      <c r="AQ30" s="221"/>
      <c r="AR30" s="218"/>
      <c r="AS30" s="221"/>
      <c r="AT30" s="218"/>
      <c r="AU30" s="221"/>
      <c r="AV30" s="222">
        <v>33</v>
      </c>
      <c r="AW30" s="219">
        <v>6</v>
      </c>
    </row>
    <row r="31" spans="1:49" x14ac:dyDescent="0.25">
      <c r="A31" s="226">
        <v>334</v>
      </c>
      <c r="B31" s="217"/>
      <c r="C31" s="221"/>
      <c r="D31" s="218"/>
      <c r="E31" s="221"/>
      <c r="F31" s="218"/>
      <c r="G31" s="221"/>
      <c r="H31" s="218"/>
      <c r="I31" s="221">
        <v>5</v>
      </c>
      <c r="J31" s="218"/>
      <c r="K31" s="221"/>
      <c r="L31" s="218"/>
      <c r="M31" s="221"/>
      <c r="N31" s="218"/>
      <c r="O31" s="221">
        <v>1</v>
      </c>
      <c r="P31" s="218"/>
      <c r="Q31" s="221"/>
      <c r="R31" s="218"/>
      <c r="S31" s="221"/>
      <c r="T31" s="218">
        <v>7</v>
      </c>
      <c r="U31" s="221">
        <v>4</v>
      </c>
      <c r="V31" s="218"/>
      <c r="W31" s="221">
        <v>1</v>
      </c>
      <c r="X31" s="218"/>
      <c r="Y31" s="221"/>
      <c r="Z31" s="218"/>
      <c r="AA31" s="221"/>
      <c r="AB31" s="218"/>
      <c r="AC31" s="221">
        <v>1</v>
      </c>
      <c r="AD31" s="218"/>
      <c r="AE31" s="221"/>
      <c r="AF31" s="218"/>
      <c r="AG31" s="221"/>
      <c r="AH31" s="218"/>
      <c r="AI31" s="221"/>
      <c r="AJ31" s="218"/>
      <c r="AK31" s="221"/>
      <c r="AL31" s="218"/>
      <c r="AM31" s="221"/>
      <c r="AN31" s="218">
        <v>26</v>
      </c>
      <c r="AO31" s="221"/>
      <c r="AP31" s="218"/>
      <c r="AQ31" s="221"/>
      <c r="AR31" s="218"/>
      <c r="AS31" s="221"/>
      <c r="AT31" s="218"/>
      <c r="AU31" s="221"/>
      <c r="AV31" s="222">
        <v>33</v>
      </c>
      <c r="AW31" s="219">
        <v>12</v>
      </c>
    </row>
    <row r="32" spans="1:49" x14ac:dyDescent="0.25">
      <c r="A32" s="226">
        <v>364</v>
      </c>
      <c r="B32" s="217"/>
      <c r="C32" s="221"/>
      <c r="D32" s="218"/>
      <c r="E32" s="221"/>
      <c r="F32" s="218"/>
      <c r="G32" s="221"/>
      <c r="H32" s="218"/>
      <c r="I32" s="221"/>
      <c r="J32" s="218"/>
      <c r="K32" s="221"/>
      <c r="L32" s="218"/>
      <c r="M32" s="221"/>
      <c r="N32" s="218"/>
      <c r="O32" s="221"/>
      <c r="P32" s="218"/>
      <c r="Q32" s="221"/>
      <c r="R32" s="218"/>
      <c r="S32" s="221"/>
      <c r="T32" s="218"/>
      <c r="U32" s="221"/>
      <c r="V32" s="218"/>
      <c r="W32" s="221"/>
      <c r="X32" s="218"/>
      <c r="Y32" s="221"/>
      <c r="Z32" s="218"/>
      <c r="AA32" s="221"/>
      <c r="AB32" s="218"/>
      <c r="AC32" s="221"/>
      <c r="AD32" s="218"/>
      <c r="AE32" s="221"/>
      <c r="AF32" s="218"/>
      <c r="AG32" s="221"/>
      <c r="AH32" s="218"/>
      <c r="AI32" s="221"/>
      <c r="AJ32" s="218"/>
      <c r="AK32" s="221"/>
      <c r="AL32" s="218"/>
      <c r="AM32" s="221"/>
      <c r="AN32" s="218"/>
      <c r="AO32" s="221"/>
      <c r="AP32" s="218"/>
      <c r="AQ32" s="221">
        <v>100</v>
      </c>
      <c r="AR32" s="218"/>
      <c r="AS32" s="221"/>
      <c r="AT32" s="218"/>
      <c r="AU32" s="221">
        <v>50</v>
      </c>
      <c r="AV32" s="222"/>
      <c r="AW32" s="219">
        <v>150</v>
      </c>
    </row>
    <row r="33" spans="1:49" x14ac:dyDescent="0.25">
      <c r="A33" s="226">
        <v>365</v>
      </c>
      <c r="B33" s="217"/>
      <c r="C33" s="221"/>
      <c r="D33" s="218"/>
      <c r="E33" s="221"/>
      <c r="F33" s="218"/>
      <c r="G33" s="221"/>
      <c r="H33" s="218"/>
      <c r="I33" s="221"/>
      <c r="J33" s="218"/>
      <c r="K33" s="221"/>
      <c r="L33" s="218"/>
      <c r="M33" s="221"/>
      <c r="N33" s="218"/>
      <c r="O33" s="221"/>
      <c r="P33" s="218"/>
      <c r="Q33" s="221">
        <v>40</v>
      </c>
      <c r="R33" s="218"/>
      <c r="S33" s="221"/>
      <c r="T33" s="218"/>
      <c r="U33" s="221">
        <v>160</v>
      </c>
      <c r="V33" s="218"/>
      <c r="W33" s="221"/>
      <c r="X33" s="218"/>
      <c r="Y33" s="221"/>
      <c r="Z33" s="218"/>
      <c r="AA33" s="221"/>
      <c r="AB33" s="218"/>
      <c r="AC33" s="221"/>
      <c r="AD33" s="218"/>
      <c r="AE33" s="221"/>
      <c r="AF33" s="218"/>
      <c r="AG33" s="221"/>
      <c r="AH33" s="218"/>
      <c r="AI33" s="221">
        <v>60</v>
      </c>
      <c r="AJ33" s="218"/>
      <c r="AK33" s="221"/>
      <c r="AL33" s="218"/>
      <c r="AM33" s="221"/>
      <c r="AN33" s="218"/>
      <c r="AO33" s="221"/>
      <c r="AP33" s="218">
        <v>320</v>
      </c>
      <c r="AQ33" s="221">
        <v>160</v>
      </c>
      <c r="AR33" s="218"/>
      <c r="AS33" s="221"/>
      <c r="AT33" s="218"/>
      <c r="AU33" s="221"/>
      <c r="AV33" s="222">
        <v>320</v>
      </c>
      <c r="AW33" s="219">
        <v>420</v>
      </c>
    </row>
    <row r="34" spans="1:49" x14ac:dyDescent="0.25">
      <c r="A34" s="226">
        <v>366</v>
      </c>
      <c r="B34" s="217"/>
      <c r="C34" s="221"/>
      <c r="D34" s="218"/>
      <c r="E34" s="221"/>
      <c r="F34" s="218"/>
      <c r="G34" s="221"/>
      <c r="H34" s="218"/>
      <c r="I34" s="221"/>
      <c r="J34" s="218"/>
      <c r="K34" s="221"/>
      <c r="L34" s="218"/>
      <c r="M34" s="221"/>
      <c r="N34" s="218"/>
      <c r="O34" s="221"/>
      <c r="P34" s="218"/>
      <c r="Q34" s="221">
        <v>60</v>
      </c>
      <c r="R34" s="218"/>
      <c r="S34" s="221"/>
      <c r="T34" s="218"/>
      <c r="U34" s="221"/>
      <c r="V34" s="218"/>
      <c r="W34" s="221"/>
      <c r="X34" s="218"/>
      <c r="Y34" s="221"/>
      <c r="Z34" s="218"/>
      <c r="AA34" s="221"/>
      <c r="AB34" s="218"/>
      <c r="AC34" s="221"/>
      <c r="AD34" s="218"/>
      <c r="AE34" s="221"/>
      <c r="AF34" s="218"/>
      <c r="AG34" s="221"/>
      <c r="AH34" s="218"/>
      <c r="AI34" s="221"/>
      <c r="AJ34" s="218"/>
      <c r="AK34" s="221"/>
      <c r="AL34" s="218"/>
      <c r="AM34" s="221"/>
      <c r="AN34" s="218"/>
      <c r="AO34" s="221"/>
      <c r="AP34" s="218"/>
      <c r="AQ34" s="221"/>
      <c r="AR34" s="218"/>
      <c r="AS34" s="221"/>
      <c r="AT34" s="218"/>
      <c r="AU34" s="221">
        <v>50</v>
      </c>
      <c r="AV34" s="222"/>
      <c r="AW34" s="219">
        <v>110</v>
      </c>
    </row>
    <row r="35" spans="1:49" x14ac:dyDescent="0.25">
      <c r="A35" s="226">
        <v>367</v>
      </c>
      <c r="B35" s="217"/>
      <c r="C35" s="221"/>
      <c r="D35" s="218">
        <v>1</v>
      </c>
      <c r="E35" s="221">
        <v>121</v>
      </c>
      <c r="F35" s="218"/>
      <c r="G35" s="221"/>
      <c r="H35" s="218">
        <v>120</v>
      </c>
      <c r="I35" s="221"/>
      <c r="J35" s="218"/>
      <c r="K35" s="221"/>
      <c r="L35" s="218"/>
      <c r="M35" s="221"/>
      <c r="N35" s="218"/>
      <c r="O35" s="221"/>
      <c r="P35" s="218"/>
      <c r="Q35" s="221">
        <v>30</v>
      </c>
      <c r="R35" s="218"/>
      <c r="S35" s="221"/>
      <c r="T35" s="218"/>
      <c r="U35" s="221"/>
      <c r="V35" s="218"/>
      <c r="W35" s="221"/>
      <c r="X35" s="218"/>
      <c r="Y35" s="221"/>
      <c r="Z35" s="218"/>
      <c r="AA35" s="221"/>
      <c r="AB35" s="218"/>
      <c r="AC35" s="221"/>
      <c r="AD35" s="218"/>
      <c r="AE35" s="221"/>
      <c r="AF35" s="218"/>
      <c r="AG35" s="221"/>
      <c r="AH35" s="218"/>
      <c r="AI35" s="221"/>
      <c r="AJ35" s="218"/>
      <c r="AK35" s="221"/>
      <c r="AL35" s="218"/>
      <c r="AM35" s="221"/>
      <c r="AN35" s="218"/>
      <c r="AO35" s="221"/>
      <c r="AP35" s="218"/>
      <c r="AQ35" s="221"/>
      <c r="AR35" s="218"/>
      <c r="AS35" s="221"/>
      <c r="AT35" s="218"/>
      <c r="AU35" s="221"/>
      <c r="AV35" s="222">
        <v>121</v>
      </c>
      <c r="AW35" s="219">
        <v>151</v>
      </c>
    </row>
    <row r="36" spans="1:49" x14ac:dyDescent="0.25">
      <c r="A36" s="226">
        <v>369</v>
      </c>
      <c r="B36" s="217"/>
      <c r="C36" s="221"/>
      <c r="D36" s="218"/>
      <c r="E36" s="221"/>
      <c r="F36" s="218"/>
      <c r="G36" s="221"/>
      <c r="H36" s="218"/>
      <c r="I36" s="221"/>
      <c r="J36" s="218"/>
      <c r="K36" s="221"/>
      <c r="L36" s="218"/>
      <c r="M36" s="221"/>
      <c r="N36" s="218"/>
      <c r="O36" s="221"/>
      <c r="P36" s="218"/>
      <c r="Q36" s="221"/>
      <c r="R36" s="218"/>
      <c r="S36" s="221"/>
      <c r="T36" s="218"/>
      <c r="U36" s="221"/>
      <c r="V36" s="218"/>
      <c r="W36" s="221"/>
      <c r="X36" s="218"/>
      <c r="Y36" s="221"/>
      <c r="Z36" s="218"/>
      <c r="AA36" s="221"/>
      <c r="AB36" s="218"/>
      <c r="AC36" s="221"/>
      <c r="AD36" s="218"/>
      <c r="AE36" s="221">
        <v>80</v>
      </c>
      <c r="AF36" s="218"/>
      <c r="AG36" s="221"/>
      <c r="AH36" s="218"/>
      <c r="AI36" s="221"/>
      <c r="AJ36" s="218"/>
      <c r="AK36" s="221"/>
      <c r="AL36" s="218"/>
      <c r="AM36" s="221"/>
      <c r="AN36" s="218"/>
      <c r="AO36" s="221"/>
      <c r="AP36" s="218"/>
      <c r="AQ36" s="221"/>
      <c r="AR36" s="218"/>
      <c r="AS36" s="221"/>
      <c r="AT36" s="218"/>
      <c r="AU36" s="221"/>
      <c r="AV36" s="222"/>
      <c r="AW36" s="219">
        <v>80</v>
      </c>
    </row>
    <row r="37" spans="1:49" x14ac:dyDescent="0.25">
      <c r="A37" s="226">
        <v>371</v>
      </c>
      <c r="B37" s="217"/>
      <c r="C37" s="221"/>
      <c r="D37" s="218"/>
      <c r="E37" s="221">
        <v>100</v>
      </c>
      <c r="F37" s="218"/>
      <c r="G37" s="221"/>
      <c r="H37" s="218"/>
      <c r="I37" s="221"/>
      <c r="J37" s="218"/>
      <c r="K37" s="221"/>
      <c r="L37" s="218"/>
      <c r="M37" s="221"/>
      <c r="N37" s="218"/>
      <c r="O37" s="221"/>
      <c r="P37" s="218"/>
      <c r="Q37" s="221"/>
      <c r="R37" s="218"/>
      <c r="S37" s="221"/>
      <c r="T37" s="218"/>
      <c r="U37" s="221"/>
      <c r="V37" s="218"/>
      <c r="W37" s="221"/>
      <c r="X37" s="218"/>
      <c r="Y37" s="221"/>
      <c r="Z37" s="218"/>
      <c r="AA37" s="221"/>
      <c r="AB37" s="218"/>
      <c r="AC37" s="221"/>
      <c r="AD37" s="218"/>
      <c r="AE37" s="221"/>
      <c r="AF37" s="218"/>
      <c r="AG37" s="221"/>
      <c r="AH37" s="218"/>
      <c r="AI37" s="221"/>
      <c r="AJ37" s="218"/>
      <c r="AK37" s="221"/>
      <c r="AL37" s="218"/>
      <c r="AM37" s="221"/>
      <c r="AN37" s="218"/>
      <c r="AO37" s="221"/>
      <c r="AP37" s="218">
        <v>1000</v>
      </c>
      <c r="AQ37" s="221">
        <v>200</v>
      </c>
      <c r="AR37" s="218"/>
      <c r="AS37" s="221"/>
      <c r="AT37" s="218"/>
      <c r="AU37" s="221"/>
      <c r="AV37" s="222">
        <v>1000</v>
      </c>
      <c r="AW37" s="219">
        <v>300</v>
      </c>
    </row>
    <row r="38" spans="1:49" x14ac:dyDescent="0.25">
      <c r="A38" s="226">
        <v>372</v>
      </c>
      <c r="B38" s="217"/>
      <c r="C38" s="221"/>
      <c r="D38" s="218"/>
      <c r="E38" s="221">
        <v>50</v>
      </c>
      <c r="F38" s="218"/>
      <c r="G38" s="221"/>
      <c r="H38" s="218"/>
      <c r="I38" s="221"/>
      <c r="J38" s="218"/>
      <c r="K38" s="221"/>
      <c r="L38" s="218"/>
      <c r="M38" s="221"/>
      <c r="N38" s="218"/>
      <c r="O38" s="221"/>
      <c r="P38" s="218"/>
      <c r="Q38" s="221">
        <v>50</v>
      </c>
      <c r="R38" s="218"/>
      <c r="S38" s="221"/>
      <c r="T38" s="218"/>
      <c r="U38" s="221"/>
      <c r="V38" s="218"/>
      <c r="W38" s="221"/>
      <c r="X38" s="218"/>
      <c r="Y38" s="221"/>
      <c r="Z38" s="218"/>
      <c r="AA38" s="221"/>
      <c r="AB38" s="218"/>
      <c r="AC38" s="221"/>
      <c r="AD38" s="218"/>
      <c r="AE38" s="221"/>
      <c r="AF38" s="218"/>
      <c r="AG38" s="221"/>
      <c r="AH38" s="218"/>
      <c r="AI38" s="221"/>
      <c r="AJ38" s="218"/>
      <c r="AK38" s="221"/>
      <c r="AL38" s="218"/>
      <c r="AM38" s="221"/>
      <c r="AN38" s="218"/>
      <c r="AO38" s="221"/>
      <c r="AP38" s="218"/>
      <c r="AQ38" s="221">
        <v>100</v>
      </c>
      <c r="AR38" s="218"/>
      <c r="AS38" s="221"/>
      <c r="AT38" s="218"/>
      <c r="AU38" s="221"/>
      <c r="AV38" s="222"/>
      <c r="AW38" s="219">
        <v>200</v>
      </c>
    </row>
    <row r="39" spans="1:49" x14ac:dyDescent="0.25">
      <c r="A39" s="226">
        <v>374</v>
      </c>
      <c r="B39" s="217"/>
      <c r="C39" s="221"/>
      <c r="D39" s="218"/>
      <c r="E39" s="221"/>
      <c r="F39" s="218"/>
      <c r="G39" s="221"/>
      <c r="H39" s="218"/>
      <c r="I39" s="221"/>
      <c r="J39" s="218"/>
      <c r="K39" s="221"/>
      <c r="L39" s="218"/>
      <c r="M39" s="221"/>
      <c r="N39" s="218"/>
      <c r="O39" s="221"/>
      <c r="P39" s="218"/>
      <c r="Q39" s="221"/>
      <c r="R39" s="218"/>
      <c r="S39" s="221"/>
      <c r="T39" s="218"/>
      <c r="U39" s="221">
        <v>150</v>
      </c>
      <c r="V39" s="218"/>
      <c r="W39" s="221"/>
      <c r="X39" s="218"/>
      <c r="Y39" s="221"/>
      <c r="Z39" s="218"/>
      <c r="AA39" s="221"/>
      <c r="AB39" s="218"/>
      <c r="AC39" s="221"/>
      <c r="AD39" s="218"/>
      <c r="AE39" s="221">
        <v>150</v>
      </c>
      <c r="AF39" s="218"/>
      <c r="AG39" s="221"/>
      <c r="AH39" s="218"/>
      <c r="AI39" s="221">
        <v>300</v>
      </c>
      <c r="AJ39" s="218"/>
      <c r="AK39" s="221"/>
      <c r="AL39" s="218"/>
      <c r="AM39" s="221"/>
      <c r="AN39" s="218"/>
      <c r="AO39" s="221"/>
      <c r="AP39" s="218"/>
      <c r="AQ39" s="221">
        <v>500</v>
      </c>
      <c r="AR39" s="218"/>
      <c r="AS39" s="221"/>
      <c r="AT39" s="218">
        <v>1700</v>
      </c>
      <c r="AU39" s="221"/>
      <c r="AV39" s="222">
        <v>1700</v>
      </c>
      <c r="AW39" s="219">
        <v>1100</v>
      </c>
    </row>
    <row r="40" spans="1:49" x14ac:dyDescent="0.25">
      <c r="A40" s="226">
        <v>392</v>
      </c>
      <c r="B40" s="217"/>
      <c r="C40" s="221">
        <v>1</v>
      </c>
      <c r="D40" s="218"/>
      <c r="E40" s="221"/>
      <c r="F40" s="218"/>
      <c r="G40" s="221">
        <v>1</v>
      </c>
      <c r="H40" s="218">
        <v>12</v>
      </c>
      <c r="I40" s="221">
        <v>1</v>
      </c>
      <c r="J40" s="218"/>
      <c r="K40" s="221"/>
      <c r="L40" s="218"/>
      <c r="M40" s="221"/>
      <c r="N40" s="218"/>
      <c r="O40" s="221"/>
      <c r="P40" s="218"/>
      <c r="Q40" s="221"/>
      <c r="R40" s="218"/>
      <c r="S40" s="221"/>
      <c r="T40" s="218"/>
      <c r="U40" s="221"/>
      <c r="V40" s="218"/>
      <c r="W40" s="221">
        <v>2</v>
      </c>
      <c r="X40" s="218"/>
      <c r="Y40" s="221"/>
      <c r="Z40" s="218"/>
      <c r="AA40" s="221"/>
      <c r="AB40" s="218"/>
      <c r="AC40" s="221"/>
      <c r="AD40" s="218"/>
      <c r="AE40" s="221"/>
      <c r="AF40" s="218"/>
      <c r="AG40" s="221">
        <v>1</v>
      </c>
      <c r="AH40" s="218"/>
      <c r="AI40" s="221"/>
      <c r="AJ40" s="218"/>
      <c r="AK40" s="221">
        <v>2</v>
      </c>
      <c r="AL40" s="218"/>
      <c r="AM40" s="221"/>
      <c r="AN40" s="218"/>
      <c r="AO40" s="221"/>
      <c r="AP40" s="218"/>
      <c r="AQ40" s="221"/>
      <c r="AR40" s="218"/>
      <c r="AS40" s="221"/>
      <c r="AT40" s="218"/>
      <c r="AU40" s="221"/>
      <c r="AV40" s="222">
        <v>12</v>
      </c>
      <c r="AW40" s="219">
        <v>8</v>
      </c>
    </row>
    <row r="41" spans="1:49" x14ac:dyDescent="0.25">
      <c r="A41" s="226">
        <v>400</v>
      </c>
      <c r="B41" s="217"/>
      <c r="C41" s="221"/>
      <c r="D41" s="218"/>
      <c r="E41" s="221"/>
      <c r="F41" s="218"/>
      <c r="G41" s="221"/>
      <c r="H41" s="218"/>
      <c r="I41" s="221">
        <v>1</v>
      </c>
      <c r="J41" s="218"/>
      <c r="K41" s="221"/>
      <c r="L41" s="218"/>
      <c r="M41" s="221"/>
      <c r="N41" s="218"/>
      <c r="O41" s="221"/>
      <c r="P41" s="218"/>
      <c r="Q41" s="221"/>
      <c r="R41" s="218"/>
      <c r="S41" s="221"/>
      <c r="T41" s="218"/>
      <c r="U41" s="221"/>
      <c r="V41" s="218"/>
      <c r="W41" s="221"/>
      <c r="X41" s="218"/>
      <c r="Y41" s="221"/>
      <c r="Z41" s="218"/>
      <c r="AA41" s="221"/>
      <c r="AB41" s="218"/>
      <c r="AC41" s="221"/>
      <c r="AD41" s="218"/>
      <c r="AE41" s="221"/>
      <c r="AF41" s="218"/>
      <c r="AG41" s="221"/>
      <c r="AH41" s="218"/>
      <c r="AI41" s="221"/>
      <c r="AJ41" s="218"/>
      <c r="AK41" s="221"/>
      <c r="AL41" s="218"/>
      <c r="AM41" s="221"/>
      <c r="AN41" s="218"/>
      <c r="AO41" s="221"/>
      <c r="AP41" s="218"/>
      <c r="AQ41" s="221"/>
      <c r="AR41" s="218"/>
      <c r="AS41" s="221"/>
      <c r="AT41" s="218"/>
      <c r="AU41" s="221"/>
      <c r="AV41" s="222"/>
      <c r="AW41" s="219">
        <v>1</v>
      </c>
    </row>
    <row r="42" spans="1:49" x14ac:dyDescent="0.25">
      <c r="A42" s="226">
        <v>419</v>
      </c>
      <c r="B42" s="217"/>
      <c r="C42" s="221"/>
      <c r="D42" s="218"/>
      <c r="E42" s="221"/>
      <c r="F42" s="218"/>
      <c r="G42" s="221"/>
      <c r="H42" s="218"/>
      <c r="I42" s="221"/>
      <c r="J42" s="218"/>
      <c r="K42" s="221"/>
      <c r="L42" s="218"/>
      <c r="M42" s="221"/>
      <c r="N42" s="218"/>
      <c r="O42" s="221"/>
      <c r="P42" s="218"/>
      <c r="Q42" s="221"/>
      <c r="R42" s="218"/>
      <c r="S42" s="221"/>
      <c r="T42" s="218"/>
      <c r="U42" s="221"/>
      <c r="V42" s="218"/>
      <c r="W42" s="221"/>
      <c r="X42" s="218"/>
      <c r="Y42" s="221"/>
      <c r="Z42" s="218"/>
      <c r="AA42" s="221"/>
      <c r="AB42" s="218"/>
      <c r="AC42" s="221">
        <v>1</v>
      </c>
      <c r="AD42" s="218"/>
      <c r="AE42" s="221"/>
      <c r="AF42" s="218"/>
      <c r="AG42" s="221"/>
      <c r="AH42" s="218"/>
      <c r="AI42" s="221"/>
      <c r="AJ42" s="218"/>
      <c r="AK42" s="221"/>
      <c r="AL42" s="218"/>
      <c r="AM42" s="221"/>
      <c r="AN42" s="218"/>
      <c r="AO42" s="221"/>
      <c r="AP42" s="218"/>
      <c r="AQ42" s="221"/>
      <c r="AR42" s="218"/>
      <c r="AS42" s="221"/>
      <c r="AT42" s="218"/>
      <c r="AU42" s="221"/>
      <c r="AV42" s="222"/>
      <c r="AW42" s="219">
        <v>1</v>
      </c>
    </row>
    <row r="43" spans="1:49" x14ac:dyDescent="0.25">
      <c r="A43" s="226">
        <v>433</v>
      </c>
      <c r="B43" s="217"/>
      <c r="C43" s="221"/>
      <c r="D43" s="218"/>
      <c r="E43" s="221"/>
      <c r="F43" s="218"/>
      <c r="G43" s="221"/>
      <c r="H43" s="218"/>
      <c r="I43" s="221"/>
      <c r="J43" s="218"/>
      <c r="K43" s="221"/>
      <c r="L43" s="218"/>
      <c r="M43" s="221"/>
      <c r="N43" s="218"/>
      <c r="O43" s="221"/>
      <c r="P43" s="218"/>
      <c r="Q43" s="221">
        <v>2</v>
      </c>
      <c r="R43" s="218"/>
      <c r="S43" s="221"/>
      <c r="T43" s="218"/>
      <c r="U43" s="221"/>
      <c r="V43" s="218"/>
      <c r="W43" s="221"/>
      <c r="X43" s="218"/>
      <c r="Y43" s="221"/>
      <c r="Z43" s="218"/>
      <c r="AA43" s="221"/>
      <c r="AB43" s="218"/>
      <c r="AC43" s="221"/>
      <c r="AD43" s="218"/>
      <c r="AE43" s="221"/>
      <c r="AF43" s="218"/>
      <c r="AG43" s="221"/>
      <c r="AH43" s="218"/>
      <c r="AI43" s="221"/>
      <c r="AJ43" s="218"/>
      <c r="AK43" s="221"/>
      <c r="AL43" s="218"/>
      <c r="AM43" s="221"/>
      <c r="AN43" s="218"/>
      <c r="AO43" s="221"/>
      <c r="AP43" s="218"/>
      <c r="AQ43" s="221"/>
      <c r="AR43" s="218"/>
      <c r="AS43" s="221"/>
      <c r="AT43" s="218"/>
      <c r="AU43" s="221"/>
      <c r="AV43" s="222"/>
      <c r="AW43" s="219">
        <v>2</v>
      </c>
    </row>
    <row r="44" spans="1:49" x14ac:dyDescent="0.25">
      <c r="A44" s="226">
        <v>434</v>
      </c>
      <c r="B44" s="217"/>
      <c r="C44" s="221"/>
      <c r="D44" s="218"/>
      <c r="E44" s="221"/>
      <c r="F44" s="218"/>
      <c r="G44" s="221">
        <v>1</v>
      </c>
      <c r="H44" s="218"/>
      <c r="I44" s="221"/>
      <c r="J44" s="218"/>
      <c r="K44" s="221"/>
      <c r="L44" s="218"/>
      <c r="M44" s="221"/>
      <c r="N44" s="218"/>
      <c r="O44" s="221"/>
      <c r="P44" s="218"/>
      <c r="Q44" s="221"/>
      <c r="R44" s="218"/>
      <c r="S44" s="221"/>
      <c r="T44" s="218"/>
      <c r="U44" s="221"/>
      <c r="V44" s="218"/>
      <c r="W44" s="221"/>
      <c r="X44" s="218"/>
      <c r="Y44" s="221"/>
      <c r="Z44" s="218"/>
      <c r="AA44" s="221"/>
      <c r="AB44" s="218"/>
      <c r="AC44" s="221"/>
      <c r="AD44" s="218"/>
      <c r="AE44" s="221"/>
      <c r="AF44" s="218"/>
      <c r="AG44" s="221"/>
      <c r="AH44" s="218"/>
      <c r="AI44" s="221"/>
      <c r="AJ44" s="218"/>
      <c r="AK44" s="221">
        <v>1</v>
      </c>
      <c r="AL44" s="218"/>
      <c r="AM44" s="221"/>
      <c r="AN44" s="218"/>
      <c r="AO44" s="221"/>
      <c r="AP44" s="218"/>
      <c r="AQ44" s="221"/>
      <c r="AR44" s="218"/>
      <c r="AS44" s="221"/>
      <c r="AT44" s="218"/>
      <c r="AU44" s="221"/>
      <c r="AV44" s="222"/>
      <c r="AW44" s="219">
        <v>2</v>
      </c>
    </row>
    <row r="45" spans="1:49" x14ac:dyDescent="0.25">
      <c r="A45" s="226">
        <v>445</v>
      </c>
      <c r="B45" s="217"/>
      <c r="C45" s="221"/>
      <c r="D45" s="218"/>
      <c r="E45" s="221"/>
      <c r="F45" s="218"/>
      <c r="G45" s="221"/>
      <c r="H45" s="218"/>
      <c r="I45" s="221"/>
      <c r="J45" s="218"/>
      <c r="K45" s="221"/>
      <c r="L45" s="218"/>
      <c r="M45" s="221"/>
      <c r="N45" s="218"/>
      <c r="O45" s="221"/>
      <c r="P45" s="218"/>
      <c r="Q45" s="221"/>
      <c r="R45" s="218"/>
      <c r="S45" s="221"/>
      <c r="T45" s="218"/>
      <c r="U45" s="221"/>
      <c r="V45" s="218"/>
      <c r="W45" s="221"/>
      <c r="X45" s="218"/>
      <c r="Y45" s="221"/>
      <c r="Z45" s="218"/>
      <c r="AA45" s="221"/>
      <c r="AB45" s="218"/>
      <c r="AC45" s="221"/>
      <c r="AD45" s="218"/>
      <c r="AE45" s="221">
        <v>10</v>
      </c>
      <c r="AF45" s="218"/>
      <c r="AG45" s="221"/>
      <c r="AH45" s="218"/>
      <c r="AI45" s="221"/>
      <c r="AJ45" s="218"/>
      <c r="AK45" s="221"/>
      <c r="AL45" s="218"/>
      <c r="AM45" s="221"/>
      <c r="AN45" s="218"/>
      <c r="AO45" s="221"/>
      <c r="AP45" s="218"/>
      <c r="AQ45" s="221">
        <v>9</v>
      </c>
      <c r="AR45" s="218"/>
      <c r="AS45" s="221"/>
      <c r="AT45" s="218"/>
      <c r="AU45" s="221"/>
      <c r="AV45" s="222"/>
      <c r="AW45" s="219">
        <v>19</v>
      </c>
    </row>
    <row r="46" spans="1:49" x14ac:dyDescent="0.25">
      <c r="A46" s="226">
        <v>450</v>
      </c>
      <c r="B46" s="217"/>
      <c r="C46" s="221"/>
      <c r="D46" s="218"/>
      <c r="E46" s="221"/>
      <c r="F46" s="218"/>
      <c r="G46" s="221">
        <v>10</v>
      </c>
      <c r="H46" s="218"/>
      <c r="I46" s="221"/>
      <c r="J46" s="218"/>
      <c r="K46" s="221"/>
      <c r="L46" s="218"/>
      <c r="M46" s="221"/>
      <c r="N46" s="218"/>
      <c r="O46" s="221"/>
      <c r="P46" s="218"/>
      <c r="Q46" s="221"/>
      <c r="R46" s="218"/>
      <c r="S46" s="221">
        <v>1</v>
      </c>
      <c r="T46" s="218"/>
      <c r="U46" s="221"/>
      <c r="V46" s="218"/>
      <c r="W46" s="221"/>
      <c r="X46" s="218"/>
      <c r="Y46" s="221"/>
      <c r="Z46" s="218"/>
      <c r="AA46" s="221"/>
      <c r="AB46" s="218"/>
      <c r="AC46" s="221"/>
      <c r="AD46" s="218"/>
      <c r="AE46" s="221">
        <v>11</v>
      </c>
      <c r="AF46" s="218"/>
      <c r="AG46" s="221"/>
      <c r="AH46" s="218"/>
      <c r="AI46" s="221"/>
      <c r="AJ46" s="218"/>
      <c r="AK46" s="221"/>
      <c r="AL46" s="218"/>
      <c r="AM46" s="221"/>
      <c r="AN46" s="218"/>
      <c r="AO46" s="221"/>
      <c r="AP46" s="218"/>
      <c r="AQ46" s="221"/>
      <c r="AR46" s="218"/>
      <c r="AS46" s="221">
        <v>3</v>
      </c>
      <c r="AT46" s="218"/>
      <c r="AU46" s="221"/>
      <c r="AV46" s="222"/>
      <c r="AW46" s="219">
        <v>25</v>
      </c>
    </row>
    <row r="47" spans="1:49" x14ac:dyDescent="0.25">
      <c r="A47" s="226">
        <v>468</v>
      </c>
      <c r="B47" s="217"/>
      <c r="C47" s="221"/>
      <c r="D47" s="218"/>
      <c r="E47" s="221"/>
      <c r="F47" s="218"/>
      <c r="G47" s="221"/>
      <c r="H47" s="218"/>
      <c r="I47" s="221"/>
      <c r="J47" s="218"/>
      <c r="K47" s="221">
        <v>1</v>
      </c>
      <c r="L47" s="218"/>
      <c r="M47" s="221"/>
      <c r="N47" s="218"/>
      <c r="O47" s="221"/>
      <c r="P47" s="218"/>
      <c r="Q47" s="221"/>
      <c r="R47" s="218"/>
      <c r="S47" s="221"/>
      <c r="T47" s="218"/>
      <c r="U47" s="221"/>
      <c r="V47" s="218"/>
      <c r="W47" s="221"/>
      <c r="X47" s="218"/>
      <c r="Y47" s="221"/>
      <c r="Z47" s="218"/>
      <c r="AA47" s="221"/>
      <c r="AB47" s="218"/>
      <c r="AC47" s="221"/>
      <c r="AD47" s="218"/>
      <c r="AE47" s="221"/>
      <c r="AF47" s="218"/>
      <c r="AG47" s="221"/>
      <c r="AH47" s="218"/>
      <c r="AI47" s="221"/>
      <c r="AJ47" s="218"/>
      <c r="AK47" s="221"/>
      <c r="AL47" s="218"/>
      <c r="AM47" s="221"/>
      <c r="AN47" s="218"/>
      <c r="AO47" s="221"/>
      <c r="AP47" s="218"/>
      <c r="AQ47" s="221"/>
      <c r="AR47" s="218"/>
      <c r="AS47" s="221"/>
      <c r="AT47" s="218"/>
      <c r="AU47" s="221"/>
      <c r="AV47" s="222"/>
      <c r="AW47" s="219">
        <v>1</v>
      </c>
    </row>
    <row r="48" spans="1:49" x14ac:dyDescent="0.25">
      <c r="A48" s="226">
        <v>470</v>
      </c>
      <c r="B48" s="217"/>
      <c r="C48" s="221"/>
      <c r="D48" s="218"/>
      <c r="E48" s="221"/>
      <c r="F48" s="218"/>
      <c r="G48" s="221"/>
      <c r="H48" s="218"/>
      <c r="I48" s="221"/>
      <c r="J48" s="218"/>
      <c r="K48" s="221"/>
      <c r="L48" s="218"/>
      <c r="M48" s="221"/>
      <c r="N48" s="218"/>
      <c r="O48" s="221"/>
      <c r="P48" s="218"/>
      <c r="Q48" s="221"/>
      <c r="R48" s="218"/>
      <c r="S48" s="221"/>
      <c r="T48" s="218"/>
      <c r="U48" s="221"/>
      <c r="V48" s="218"/>
      <c r="W48" s="221"/>
      <c r="X48" s="218"/>
      <c r="Y48" s="221"/>
      <c r="Z48" s="218"/>
      <c r="AA48" s="221"/>
      <c r="AB48" s="218"/>
      <c r="AC48" s="221"/>
      <c r="AD48" s="218"/>
      <c r="AE48" s="221"/>
      <c r="AF48" s="218"/>
      <c r="AG48" s="221"/>
      <c r="AH48" s="218"/>
      <c r="AI48" s="221"/>
      <c r="AJ48" s="218"/>
      <c r="AK48" s="221"/>
      <c r="AL48" s="218"/>
      <c r="AM48" s="221"/>
      <c r="AN48" s="218"/>
      <c r="AO48" s="221"/>
      <c r="AP48" s="218"/>
      <c r="AQ48" s="221"/>
      <c r="AR48" s="218"/>
      <c r="AS48" s="221">
        <v>10</v>
      </c>
      <c r="AT48" s="218"/>
      <c r="AU48" s="221"/>
      <c r="AV48" s="222"/>
      <c r="AW48" s="219">
        <v>10</v>
      </c>
    </row>
    <row r="49" spans="1:49" x14ac:dyDescent="0.25">
      <c r="A49" s="226">
        <v>476</v>
      </c>
      <c r="B49" s="217"/>
      <c r="C49" s="221"/>
      <c r="D49" s="218"/>
      <c r="E49" s="221"/>
      <c r="F49" s="218"/>
      <c r="G49" s="221">
        <v>4</v>
      </c>
      <c r="H49" s="218"/>
      <c r="I49" s="221"/>
      <c r="J49" s="218"/>
      <c r="K49" s="221"/>
      <c r="L49" s="218"/>
      <c r="M49" s="221"/>
      <c r="N49" s="218"/>
      <c r="O49" s="221"/>
      <c r="P49" s="218"/>
      <c r="Q49" s="221"/>
      <c r="R49" s="218"/>
      <c r="S49" s="221">
        <v>4</v>
      </c>
      <c r="T49" s="218"/>
      <c r="U49" s="221"/>
      <c r="V49" s="218"/>
      <c r="W49" s="221"/>
      <c r="X49" s="218"/>
      <c r="Y49" s="221"/>
      <c r="Z49" s="218"/>
      <c r="AA49" s="221"/>
      <c r="AB49" s="218"/>
      <c r="AC49" s="221"/>
      <c r="AD49" s="218"/>
      <c r="AE49" s="221"/>
      <c r="AF49" s="218"/>
      <c r="AG49" s="221">
        <v>4</v>
      </c>
      <c r="AH49" s="218"/>
      <c r="AI49" s="221"/>
      <c r="AJ49" s="218"/>
      <c r="AK49" s="221"/>
      <c r="AL49" s="218"/>
      <c r="AM49" s="221"/>
      <c r="AN49" s="218"/>
      <c r="AO49" s="221">
        <v>4</v>
      </c>
      <c r="AP49" s="218"/>
      <c r="AQ49" s="221"/>
      <c r="AR49" s="218"/>
      <c r="AS49" s="221"/>
      <c r="AT49" s="218"/>
      <c r="AU49" s="221"/>
      <c r="AV49" s="222"/>
      <c r="AW49" s="219">
        <v>16</v>
      </c>
    </row>
    <row r="50" spans="1:49" x14ac:dyDescent="0.25">
      <c r="A50" s="226">
        <v>482</v>
      </c>
      <c r="B50" s="217"/>
      <c r="C50" s="221"/>
      <c r="D50" s="218"/>
      <c r="E50" s="221"/>
      <c r="F50" s="218"/>
      <c r="G50" s="221"/>
      <c r="H50" s="218"/>
      <c r="I50" s="221"/>
      <c r="J50" s="218"/>
      <c r="K50" s="221"/>
      <c r="L50" s="218"/>
      <c r="M50" s="221"/>
      <c r="N50" s="218"/>
      <c r="O50" s="221"/>
      <c r="P50" s="218"/>
      <c r="Q50" s="221">
        <v>1</v>
      </c>
      <c r="R50" s="218"/>
      <c r="S50" s="221"/>
      <c r="T50" s="218"/>
      <c r="U50" s="221">
        <v>1</v>
      </c>
      <c r="V50" s="218"/>
      <c r="W50" s="221"/>
      <c r="X50" s="218"/>
      <c r="Y50" s="221"/>
      <c r="Z50" s="218"/>
      <c r="AA50" s="221"/>
      <c r="AB50" s="218"/>
      <c r="AC50" s="221">
        <v>1</v>
      </c>
      <c r="AD50" s="218"/>
      <c r="AE50" s="221"/>
      <c r="AF50" s="218"/>
      <c r="AG50" s="221"/>
      <c r="AH50" s="218"/>
      <c r="AI50" s="221"/>
      <c r="AJ50" s="218"/>
      <c r="AK50" s="221">
        <v>1</v>
      </c>
      <c r="AL50" s="218"/>
      <c r="AM50" s="221"/>
      <c r="AN50" s="218"/>
      <c r="AO50" s="221"/>
      <c r="AP50" s="218"/>
      <c r="AQ50" s="221"/>
      <c r="AR50" s="218">
        <v>4</v>
      </c>
      <c r="AS50" s="221"/>
      <c r="AT50" s="218"/>
      <c r="AU50" s="221"/>
      <c r="AV50" s="222">
        <v>4</v>
      </c>
      <c r="AW50" s="219">
        <v>4</v>
      </c>
    </row>
    <row r="51" spans="1:49" x14ac:dyDescent="0.25">
      <c r="A51" s="226">
        <v>520</v>
      </c>
      <c r="B51" s="217"/>
      <c r="C51" s="221"/>
      <c r="D51" s="218"/>
      <c r="E51" s="221"/>
      <c r="F51" s="218"/>
      <c r="G51" s="221"/>
      <c r="H51" s="218"/>
      <c r="I51" s="221"/>
      <c r="J51" s="218"/>
      <c r="K51" s="221"/>
      <c r="L51" s="218"/>
      <c r="M51" s="221"/>
      <c r="N51" s="218"/>
      <c r="O51" s="221"/>
      <c r="P51" s="218"/>
      <c r="Q51" s="221"/>
      <c r="R51" s="218"/>
      <c r="S51" s="221"/>
      <c r="T51" s="218"/>
      <c r="U51" s="221"/>
      <c r="V51" s="218"/>
      <c r="W51" s="221"/>
      <c r="X51" s="218"/>
      <c r="Y51" s="221"/>
      <c r="Z51" s="218"/>
      <c r="AA51" s="221"/>
      <c r="AB51" s="218"/>
      <c r="AC51" s="221"/>
      <c r="AD51" s="218"/>
      <c r="AE51" s="221"/>
      <c r="AF51" s="218"/>
      <c r="AG51" s="221"/>
      <c r="AH51" s="218"/>
      <c r="AI51" s="221"/>
      <c r="AJ51" s="218"/>
      <c r="AK51" s="221">
        <v>5</v>
      </c>
      <c r="AL51" s="218"/>
      <c r="AM51" s="221"/>
      <c r="AN51" s="218"/>
      <c r="AO51" s="221"/>
      <c r="AP51" s="218"/>
      <c r="AQ51" s="221"/>
      <c r="AR51" s="218"/>
      <c r="AS51" s="221"/>
      <c r="AT51" s="218"/>
      <c r="AU51" s="221"/>
      <c r="AV51" s="222"/>
      <c r="AW51" s="219">
        <v>5</v>
      </c>
    </row>
    <row r="52" spans="1:49" x14ac:dyDescent="0.25">
      <c r="A52" s="226">
        <v>527</v>
      </c>
      <c r="B52" s="217"/>
      <c r="C52" s="221"/>
      <c r="D52" s="218"/>
      <c r="E52" s="221"/>
      <c r="F52" s="218"/>
      <c r="G52" s="221"/>
      <c r="H52" s="218"/>
      <c r="I52" s="221"/>
      <c r="J52" s="218"/>
      <c r="K52" s="221"/>
      <c r="L52" s="218"/>
      <c r="M52" s="221"/>
      <c r="N52" s="218"/>
      <c r="O52" s="221"/>
      <c r="P52" s="218"/>
      <c r="Q52" s="221"/>
      <c r="R52" s="218"/>
      <c r="S52" s="221"/>
      <c r="T52" s="218"/>
      <c r="U52" s="221"/>
      <c r="V52" s="218"/>
      <c r="W52" s="221"/>
      <c r="X52" s="218"/>
      <c r="Y52" s="221"/>
      <c r="Z52" s="218"/>
      <c r="AA52" s="221"/>
      <c r="AB52" s="218"/>
      <c r="AC52" s="221"/>
      <c r="AD52" s="218"/>
      <c r="AE52" s="221"/>
      <c r="AF52" s="218"/>
      <c r="AG52" s="221"/>
      <c r="AH52" s="218"/>
      <c r="AI52" s="221"/>
      <c r="AJ52" s="218"/>
      <c r="AK52" s="221"/>
      <c r="AL52" s="218"/>
      <c r="AM52" s="221"/>
      <c r="AN52" s="218">
        <v>4</v>
      </c>
      <c r="AO52" s="221"/>
      <c r="AP52" s="218"/>
      <c r="AQ52" s="221"/>
      <c r="AR52" s="218"/>
      <c r="AS52" s="221"/>
      <c r="AT52" s="218"/>
      <c r="AU52" s="221"/>
      <c r="AV52" s="222">
        <v>4</v>
      </c>
      <c r="AW52" s="219"/>
    </row>
    <row r="53" spans="1:49" x14ac:dyDescent="0.25">
      <c r="A53" s="226">
        <v>537</v>
      </c>
      <c r="B53" s="217"/>
      <c r="C53" s="221"/>
      <c r="D53" s="218"/>
      <c r="E53" s="221"/>
      <c r="F53" s="218"/>
      <c r="G53" s="221"/>
      <c r="H53" s="218"/>
      <c r="I53" s="221"/>
      <c r="J53" s="218"/>
      <c r="K53" s="221"/>
      <c r="L53" s="218"/>
      <c r="M53" s="221"/>
      <c r="N53" s="218"/>
      <c r="O53" s="221"/>
      <c r="P53" s="218"/>
      <c r="Q53" s="221"/>
      <c r="R53" s="218"/>
      <c r="S53" s="221">
        <v>1</v>
      </c>
      <c r="T53" s="218"/>
      <c r="U53" s="221"/>
      <c r="V53" s="218"/>
      <c r="W53" s="221"/>
      <c r="X53" s="218"/>
      <c r="Y53" s="221"/>
      <c r="Z53" s="218"/>
      <c r="AA53" s="221"/>
      <c r="AB53" s="218"/>
      <c r="AC53" s="221"/>
      <c r="AD53" s="218"/>
      <c r="AE53" s="221"/>
      <c r="AF53" s="218"/>
      <c r="AG53" s="221">
        <v>2</v>
      </c>
      <c r="AH53" s="218"/>
      <c r="AI53" s="221"/>
      <c r="AJ53" s="218"/>
      <c r="AK53" s="221"/>
      <c r="AL53" s="218"/>
      <c r="AM53" s="221"/>
      <c r="AN53" s="218"/>
      <c r="AO53" s="221"/>
      <c r="AP53" s="218">
        <v>10</v>
      </c>
      <c r="AQ53" s="221"/>
      <c r="AR53" s="218"/>
      <c r="AS53" s="221">
        <v>1</v>
      </c>
      <c r="AT53" s="218"/>
      <c r="AU53" s="221"/>
      <c r="AV53" s="222">
        <v>10</v>
      </c>
      <c r="AW53" s="219">
        <v>4</v>
      </c>
    </row>
    <row r="54" spans="1:49" x14ac:dyDescent="0.25">
      <c r="A54" s="226">
        <v>549</v>
      </c>
      <c r="B54" s="217"/>
      <c r="C54" s="221"/>
      <c r="D54" s="218"/>
      <c r="E54" s="221"/>
      <c r="F54" s="218"/>
      <c r="G54" s="221"/>
      <c r="H54" s="218"/>
      <c r="I54" s="221"/>
      <c r="J54" s="218"/>
      <c r="K54" s="221"/>
      <c r="L54" s="218"/>
      <c r="M54" s="221"/>
      <c r="N54" s="218"/>
      <c r="O54" s="221"/>
      <c r="P54" s="218"/>
      <c r="Q54" s="221"/>
      <c r="R54" s="218"/>
      <c r="S54" s="221"/>
      <c r="T54" s="218"/>
      <c r="U54" s="221"/>
      <c r="V54" s="218"/>
      <c r="W54" s="221"/>
      <c r="X54" s="218"/>
      <c r="Y54" s="221"/>
      <c r="Z54" s="218"/>
      <c r="AA54" s="221"/>
      <c r="AB54" s="218"/>
      <c r="AC54" s="221"/>
      <c r="AD54" s="218"/>
      <c r="AE54" s="221"/>
      <c r="AF54" s="218"/>
      <c r="AG54" s="221"/>
      <c r="AH54" s="218"/>
      <c r="AI54" s="221"/>
      <c r="AJ54" s="218">
        <v>6</v>
      </c>
      <c r="AK54" s="221"/>
      <c r="AL54" s="218"/>
      <c r="AM54" s="221"/>
      <c r="AN54" s="218"/>
      <c r="AO54" s="221"/>
      <c r="AP54" s="218"/>
      <c r="AQ54" s="221"/>
      <c r="AR54" s="218"/>
      <c r="AS54" s="221"/>
      <c r="AT54" s="218"/>
      <c r="AU54" s="221"/>
      <c r="AV54" s="222">
        <v>6</v>
      </c>
      <c r="AW54" s="219"/>
    </row>
    <row r="55" spans="1:49" x14ac:dyDescent="0.25">
      <c r="A55" s="226">
        <v>579</v>
      </c>
      <c r="B55" s="217"/>
      <c r="C55" s="221"/>
      <c r="D55" s="218"/>
      <c r="E55" s="221"/>
      <c r="F55" s="218"/>
      <c r="G55" s="221"/>
      <c r="H55" s="218"/>
      <c r="I55" s="221"/>
      <c r="J55" s="218"/>
      <c r="K55" s="221"/>
      <c r="L55" s="218"/>
      <c r="M55" s="221"/>
      <c r="N55" s="218"/>
      <c r="O55" s="221"/>
      <c r="P55" s="218">
        <v>10</v>
      </c>
      <c r="Q55" s="221"/>
      <c r="R55" s="218"/>
      <c r="S55" s="221"/>
      <c r="T55" s="218"/>
      <c r="U55" s="221"/>
      <c r="V55" s="218"/>
      <c r="W55" s="221"/>
      <c r="X55" s="218"/>
      <c r="Y55" s="221"/>
      <c r="Z55" s="218"/>
      <c r="AA55" s="221"/>
      <c r="AB55" s="218"/>
      <c r="AC55" s="221"/>
      <c r="AD55" s="218"/>
      <c r="AE55" s="221"/>
      <c r="AF55" s="218"/>
      <c r="AG55" s="221"/>
      <c r="AH55" s="218"/>
      <c r="AI55" s="221"/>
      <c r="AJ55" s="218"/>
      <c r="AK55" s="221">
        <v>50</v>
      </c>
      <c r="AL55" s="218"/>
      <c r="AM55" s="221"/>
      <c r="AN55" s="218"/>
      <c r="AO55" s="221"/>
      <c r="AP55" s="218"/>
      <c r="AQ55" s="221"/>
      <c r="AR55" s="218"/>
      <c r="AS55" s="221">
        <v>50</v>
      </c>
      <c r="AT55" s="218"/>
      <c r="AU55" s="221"/>
      <c r="AV55" s="222">
        <v>10</v>
      </c>
      <c r="AW55" s="219">
        <v>100</v>
      </c>
    </row>
    <row r="56" spans="1:49" x14ac:dyDescent="0.25">
      <c r="A56" s="226">
        <v>580</v>
      </c>
      <c r="B56" s="217"/>
      <c r="C56" s="221"/>
      <c r="D56" s="218"/>
      <c r="E56" s="221"/>
      <c r="F56" s="218"/>
      <c r="G56" s="221"/>
      <c r="H56" s="218"/>
      <c r="I56" s="221">
        <v>50</v>
      </c>
      <c r="J56" s="218"/>
      <c r="K56" s="221"/>
      <c r="L56" s="218"/>
      <c r="M56" s="221"/>
      <c r="N56" s="218"/>
      <c r="O56" s="221"/>
      <c r="P56" s="218"/>
      <c r="Q56" s="221"/>
      <c r="R56" s="218"/>
      <c r="S56" s="221"/>
      <c r="T56" s="218"/>
      <c r="U56" s="221"/>
      <c r="V56" s="218"/>
      <c r="W56" s="221"/>
      <c r="X56" s="218"/>
      <c r="Y56" s="221"/>
      <c r="Z56" s="218"/>
      <c r="AA56" s="221"/>
      <c r="AB56" s="218"/>
      <c r="AC56" s="221"/>
      <c r="AD56" s="218"/>
      <c r="AE56" s="221"/>
      <c r="AF56" s="218"/>
      <c r="AG56" s="221"/>
      <c r="AH56" s="218"/>
      <c r="AI56" s="221"/>
      <c r="AJ56" s="218"/>
      <c r="AK56" s="221">
        <v>100</v>
      </c>
      <c r="AL56" s="218"/>
      <c r="AM56" s="221"/>
      <c r="AN56" s="218"/>
      <c r="AO56" s="221"/>
      <c r="AP56" s="218"/>
      <c r="AQ56" s="221"/>
      <c r="AR56" s="218"/>
      <c r="AS56" s="221">
        <v>50</v>
      </c>
      <c r="AT56" s="218"/>
      <c r="AU56" s="221"/>
      <c r="AV56" s="222"/>
      <c r="AW56" s="219">
        <v>200</v>
      </c>
    </row>
    <row r="57" spans="1:49" x14ac:dyDescent="0.25">
      <c r="A57" s="226">
        <v>588</v>
      </c>
      <c r="B57" s="217"/>
      <c r="C57" s="221"/>
      <c r="D57" s="218"/>
      <c r="E57" s="221"/>
      <c r="F57" s="218"/>
      <c r="G57" s="221"/>
      <c r="H57" s="218"/>
      <c r="I57" s="221"/>
      <c r="J57" s="218"/>
      <c r="K57" s="221"/>
      <c r="L57" s="218"/>
      <c r="M57" s="221"/>
      <c r="N57" s="218"/>
      <c r="O57" s="221"/>
      <c r="P57" s="218"/>
      <c r="Q57" s="221">
        <v>1</v>
      </c>
      <c r="R57" s="218"/>
      <c r="S57" s="221">
        <v>3</v>
      </c>
      <c r="T57" s="218"/>
      <c r="U57" s="221"/>
      <c r="V57" s="218"/>
      <c r="W57" s="221"/>
      <c r="X57" s="218"/>
      <c r="Y57" s="221"/>
      <c r="Z57" s="218"/>
      <c r="AA57" s="221"/>
      <c r="AB57" s="218"/>
      <c r="AC57" s="221"/>
      <c r="AD57" s="218"/>
      <c r="AE57" s="221"/>
      <c r="AF57" s="218"/>
      <c r="AG57" s="221"/>
      <c r="AH57" s="218"/>
      <c r="AI57" s="221"/>
      <c r="AJ57" s="218"/>
      <c r="AK57" s="221"/>
      <c r="AL57" s="218"/>
      <c r="AM57" s="221"/>
      <c r="AN57" s="218"/>
      <c r="AO57" s="221"/>
      <c r="AP57" s="218"/>
      <c r="AQ57" s="221"/>
      <c r="AR57" s="218"/>
      <c r="AS57" s="221"/>
      <c r="AT57" s="218"/>
      <c r="AU57" s="221"/>
      <c r="AV57" s="222"/>
      <c r="AW57" s="219">
        <v>4</v>
      </c>
    </row>
    <row r="58" spans="1:49" x14ac:dyDescent="0.25">
      <c r="A58" s="226">
        <v>608</v>
      </c>
      <c r="B58" s="217"/>
      <c r="C58" s="221">
        <v>1</v>
      </c>
      <c r="D58" s="218"/>
      <c r="E58" s="221"/>
      <c r="F58" s="218"/>
      <c r="G58" s="221"/>
      <c r="H58" s="218"/>
      <c r="I58" s="221"/>
      <c r="J58" s="218"/>
      <c r="K58" s="221"/>
      <c r="L58" s="218"/>
      <c r="M58" s="221"/>
      <c r="N58" s="218"/>
      <c r="O58" s="221">
        <v>4</v>
      </c>
      <c r="P58" s="218"/>
      <c r="Q58" s="221"/>
      <c r="R58" s="218"/>
      <c r="S58" s="221"/>
      <c r="T58" s="218"/>
      <c r="U58" s="221"/>
      <c r="V58" s="218"/>
      <c r="W58" s="221"/>
      <c r="X58" s="218"/>
      <c r="Y58" s="221"/>
      <c r="Z58" s="218"/>
      <c r="AA58" s="221"/>
      <c r="AB58" s="218"/>
      <c r="AC58" s="221"/>
      <c r="AD58" s="218"/>
      <c r="AE58" s="221"/>
      <c r="AF58" s="218"/>
      <c r="AG58" s="221"/>
      <c r="AH58" s="218"/>
      <c r="AI58" s="221"/>
      <c r="AJ58" s="218"/>
      <c r="AK58" s="221">
        <v>2</v>
      </c>
      <c r="AL58" s="218"/>
      <c r="AM58" s="221"/>
      <c r="AN58" s="218"/>
      <c r="AO58" s="221">
        <v>2</v>
      </c>
      <c r="AP58" s="218"/>
      <c r="AQ58" s="221"/>
      <c r="AR58" s="218"/>
      <c r="AS58" s="221">
        <v>2</v>
      </c>
      <c r="AT58" s="218"/>
      <c r="AU58" s="221"/>
      <c r="AV58" s="222"/>
      <c r="AW58" s="219">
        <v>11</v>
      </c>
    </row>
    <row r="59" spans="1:49" x14ac:dyDescent="0.25">
      <c r="A59" s="226">
        <v>609</v>
      </c>
      <c r="B59" s="217"/>
      <c r="C59" s="221">
        <v>1</v>
      </c>
      <c r="D59" s="218"/>
      <c r="E59" s="221"/>
      <c r="F59" s="218"/>
      <c r="G59" s="221"/>
      <c r="H59" s="218"/>
      <c r="I59" s="221"/>
      <c r="J59" s="218"/>
      <c r="K59" s="221"/>
      <c r="L59" s="218"/>
      <c r="M59" s="221"/>
      <c r="N59" s="218"/>
      <c r="O59" s="221">
        <v>2</v>
      </c>
      <c r="P59" s="218"/>
      <c r="Q59" s="221"/>
      <c r="R59" s="218"/>
      <c r="S59" s="221"/>
      <c r="T59" s="218"/>
      <c r="U59" s="221"/>
      <c r="V59" s="218"/>
      <c r="W59" s="221"/>
      <c r="X59" s="218"/>
      <c r="Y59" s="221"/>
      <c r="Z59" s="218"/>
      <c r="AA59" s="221"/>
      <c r="AB59" s="218"/>
      <c r="AC59" s="221"/>
      <c r="AD59" s="218"/>
      <c r="AE59" s="221"/>
      <c r="AF59" s="218"/>
      <c r="AG59" s="221"/>
      <c r="AH59" s="218"/>
      <c r="AI59" s="221"/>
      <c r="AJ59" s="218"/>
      <c r="AK59" s="221"/>
      <c r="AL59" s="218"/>
      <c r="AM59" s="221"/>
      <c r="AN59" s="218"/>
      <c r="AO59" s="221">
        <v>4</v>
      </c>
      <c r="AP59" s="218"/>
      <c r="AQ59" s="221"/>
      <c r="AR59" s="218"/>
      <c r="AS59" s="221"/>
      <c r="AT59" s="218"/>
      <c r="AU59" s="221"/>
      <c r="AV59" s="222"/>
      <c r="AW59" s="219">
        <v>7</v>
      </c>
    </row>
    <row r="60" spans="1:49" x14ac:dyDescent="0.25">
      <c r="A60" s="226">
        <v>610</v>
      </c>
      <c r="B60" s="217"/>
      <c r="C60" s="221">
        <v>3</v>
      </c>
      <c r="D60" s="218"/>
      <c r="E60" s="221"/>
      <c r="F60" s="218"/>
      <c r="G60" s="221">
        <v>1</v>
      </c>
      <c r="H60" s="218"/>
      <c r="I60" s="221"/>
      <c r="J60" s="218"/>
      <c r="K60" s="221">
        <v>2</v>
      </c>
      <c r="L60" s="218"/>
      <c r="M60" s="221"/>
      <c r="N60" s="218"/>
      <c r="O60" s="221">
        <v>1</v>
      </c>
      <c r="P60" s="218"/>
      <c r="Q60" s="221"/>
      <c r="R60" s="218"/>
      <c r="S60" s="221">
        <v>1</v>
      </c>
      <c r="T60" s="218"/>
      <c r="U60" s="221"/>
      <c r="V60" s="218"/>
      <c r="W60" s="221"/>
      <c r="X60" s="218"/>
      <c r="Y60" s="221"/>
      <c r="Z60" s="218"/>
      <c r="AA60" s="221"/>
      <c r="AB60" s="218"/>
      <c r="AC60" s="221"/>
      <c r="AD60" s="218"/>
      <c r="AE60" s="221"/>
      <c r="AF60" s="218"/>
      <c r="AG60" s="221">
        <v>3</v>
      </c>
      <c r="AH60" s="218"/>
      <c r="AI60" s="221"/>
      <c r="AJ60" s="218"/>
      <c r="AK60" s="221"/>
      <c r="AL60" s="218"/>
      <c r="AM60" s="221"/>
      <c r="AN60" s="218"/>
      <c r="AO60" s="221">
        <v>1</v>
      </c>
      <c r="AP60" s="218"/>
      <c r="AQ60" s="221"/>
      <c r="AR60" s="218"/>
      <c r="AS60" s="221"/>
      <c r="AT60" s="218"/>
      <c r="AU60" s="221"/>
      <c r="AV60" s="222"/>
      <c r="AW60" s="219">
        <v>12</v>
      </c>
    </row>
    <row r="61" spans="1:49" x14ac:dyDescent="0.25">
      <c r="A61" s="226">
        <v>611</v>
      </c>
      <c r="B61" s="217"/>
      <c r="C61" s="221"/>
      <c r="D61" s="218"/>
      <c r="E61" s="221"/>
      <c r="F61" s="218"/>
      <c r="G61" s="221"/>
      <c r="H61" s="218"/>
      <c r="I61" s="221"/>
      <c r="J61" s="218"/>
      <c r="K61" s="221"/>
      <c r="L61" s="218"/>
      <c r="M61" s="221"/>
      <c r="N61" s="218"/>
      <c r="O61" s="221">
        <v>4</v>
      </c>
      <c r="P61" s="218"/>
      <c r="Q61" s="221"/>
      <c r="R61" s="218"/>
      <c r="S61" s="221"/>
      <c r="T61" s="218"/>
      <c r="U61" s="221"/>
      <c r="V61" s="218"/>
      <c r="W61" s="221"/>
      <c r="X61" s="218"/>
      <c r="Y61" s="221"/>
      <c r="Z61" s="218"/>
      <c r="AA61" s="221"/>
      <c r="AB61" s="218"/>
      <c r="AC61" s="221"/>
      <c r="AD61" s="218">
        <v>40</v>
      </c>
      <c r="AE61" s="221"/>
      <c r="AF61" s="218"/>
      <c r="AG61" s="221"/>
      <c r="AH61" s="218"/>
      <c r="AI61" s="221"/>
      <c r="AJ61" s="218"/>
      <c r="AK61" s="221"/>
      <c r="AL61" s="218"/>
      <c r="AM61" s="221"/>
      <c r="AN61" s="218"/>
      <c r="AO61" s="221">
        <v>4</v>
      </c>
      <c r="AP61" s="218"/>
      <c r="AQ61" s="221"/>
      <c r="AR61" s="218"/>
      <c r="AS61" s="221"/>
      <c r="AT61" s="218"/>
      <c r="AU61" s="221"/>
      <c r="AV61" s="222">
        <v>40</v>
      </c>
      <c r="AW61" s="219">
        <v>8</v>
      </c>
    </row>
    <row r="62" spans="1:49" x14ac:dyDescent="0.25">
      <c r="A62" s="226">
        <v>615</v>
      </c>
      <c r="B62" s="217"/>
      <c r="C62" s="221"/>
      <c r="D62" s="218">
        <v>15</v>
      </c>
      <c r="E62" s="221"/>
      <c r="F62" s="218"/>
      <c r="G62" s="221">
        <v>1</v>
      </c>
      <c r="H62" s="218"/>
      <c r="I62" s="221"/>
      <c r="J62" s="218"/>
      <c r="K62" s="221"/>
      <c r="L62" s="218"/>
      <c r="M62" s="221"/>
      <c r="N62" s="218"/>
      <c r="O62" s="221"/>
      <c r="P62" s="218"/>
      <c r="Q62" s="221"/>
      <c r="R62" s="218"/>
      <c r="S62" s="221"/>
      <c r="T62" s="218"/>
      <c r="U62" s="221"/>
      <c r="V62" s="218"/>
      <c r="W62" s="221"/>
      <c r="X62" s="218"/>
      <c r="Y62" s="221"/>
      <c r="Z62" s="218"/>
      <c r="AA62" s="221"/>
      <c r="AB62" s="218"/>
      <c r="AC62" s="221"/>
      <c r="AD62" s="218"/>
      <c r="AE62" s="221"/>
      <c r="AF62" s="218"/>
      <c r="AG62" s="221"/>
      <c r="AH62" s="218"/>
      <c r="AI62" s="221"/>
      <c r="AJ62" s="218"/>
      <c r="AK62" s="221"/>
      <c r="AL62" s="218"/>
      <c r="AM62" s="221"/>
      <c r="AN62" s="218"/>
      <c r="AO62" s="221"/>
      <c r="AP62" s="218"/>
      <c r="AQ62" s="221">
        <v>1</v>
      </c>
      <c r="AR62" s="218"/>
      <c r="AS62" s="221"/>
      <c r="AT62" s="218"/>
      <c r="AU62" s="221"/>
      <c r="AV62" s="222">
        <v>15</v>
      </c>
      <c r="AW62" s="219">
        <v>2</v>
      </c>
    </row>
    <row r="63" spans="1:49" x14ac:dyDescent="0.25">
      <c r="A63" s="226">
        <v>643</v>
      </c>
      <c r="B63" s="217"/>
      <c r="C63" s="221"/>
      <c r="D63" s="218"/>
      <c r="E63" s="221"/>
      <c r="F63" s="218"/>
      <c r="G63" s="221"/>
      <c r="H63" s="218"/>
      <c r="I63" s="221"/>
      <c r="J63" s="218"/>
      <c r="K63" s="221"/>
      <c r="L63" s="218"/>
      <c r="M63" s="221"/>
      <c r="N63" s="218"/>
      <c r="O63" s="221"/>
      <c r="P63" s="218"/>
      <c r="Q63" s="221"/>
      <c r="R63" s="218"/>
      <c r="S63" s="221"/>
      <c r="T63" s="218"/>
      <c r="U63" s="221"/>
      <c r="V63" s="218"/>
      <c r="W63" s="221"/>
      <c r="X63" s="218"/>
      <c r="Y63" s="221"/>
      <c r="Z63" s="218"/>
      <c r="AA63" s="221"/>
      <c r="AB63" s="218"/>
      <c r="AC63" s="221"/>
      <c r="AD63" s="218"/>
      <c r="AE63" s="221"/>
      <c r="AF63" s="218"/>
      <c r="AG63" s="221">
        <v>1</v>
      </c>
      <c r="AH63" s="218"/>
      <c r="AI63" s="221"/>
      <c r="AJ63" s="218"/>
      <c r="AK63" s="221"/>
      <c r="AL63" s="218"/>
      <c r="AM63" s="221"/>
      <c r="AN63" s="218"/>
      <c r="AO63" s="221">
        <v>6</v>
      </c>
      <c r="AP63" s="218"/>
      <c r="AQ63" s="221">
        <v>48</v>
      </c>
      <c r="AR63" s="218"/>
      <c r="AS63" s="221"/>
      <c r="AT63" s="218"/>
      <c r="AU63" s="221"/>
      <c r="AV63" s="222"/>
      <c r="AW63" s="219">
        <v>55</v>
      </c>
    </row>
    <row r="64" spans="1:49" x14ac:dyDescent="0.25">
      <c r="A64" s="226">
        <v>645</v>
      </c>
      <c r="B64" s="217"/>
      <c r="C64" s="221"/>
      <c r="D64" s="218"/>
      <c r="E64" s="221"/>
      <c r="F64" s="218"/>
      <c r="G64" s="221"/>
      <c r="H64" s="218"/>
      <c r="I64" s="221"/>
      <c r="J64" s="218"/>
      <c r="K64" s="221"/>
      <c r="L64" s="218"/>
      <c r="M64" s="221"/>
      <c r="N64" s="218"/>
      <c r="O64" s="221"/>
      <c r="P64" s="218"/>
      <c r="Q64" s="221"/>
      <c r="R64" s="218"/>
      <c r="S64" s="221"/>
      <c r="T64" s="218"/>
      <c r="U64" s="221"/>
      <c r="V64" s="218"/>
      <c r="W64" s="221"/>
      <c r="X64" s="218"/>
      <c r="Y64" s="221"/>
      <c r="Z64" s="218"/>
      <c r="AA64" s="221"/>
      <c r="AB64" s="218"/>
      <c r="AC64" s="221"/>
      <c r="AD64" s="218"/>
      <c r="AE64" s="221"/>
      <c r="AF64" s="218"/>
      <c r="AG64" s="221"/>
      <c r="AH64" s="218"/>
      <c r="AI64" s="221"/>
      <c r="AJ64" s="218"/>
      <c r="AK64" s="221"/>
      <c r="AL64" s="218"/>
      <c r="AM64" s="221"/>
      <c r="AN64" s="218"/>
      <c r="AO64" s="221"/>
      <c r="AP64" s="218">
        <v>1</v>
      </c>
      <c r="AQ64" s="221"/>
      <c r="AR64" s="218"/>
      <c r="AS64" s="221"/>
      <c r="AT64" s="218"/>
      <c r="AU64" s="221"/>
      <c r="AV64" s="222">
        <v>1</v>
      </c>
      <c r="AW64" s="219"/>
    </row>
    <row r="65" spans="1:49" x14ac:dyDescent="0.25">
      <c r="A65" s="226">
        <v>676</v>
      </c>
      <c r="B65" s="217"/>
      <c r="C65" s="221"/>
      <c r="D65" s="218"/>
      <c r="E65" s="221"/>
      <c r="F65" s="218"/>
      <c r="G65" s="221"/>
      <c r="H65" s="218">
        <v>25</v>
      </c>
      <c r="I65" s="221"/>
      <c r="J65" s="218"/>
      <c r="K65" s="221"/>
      <c r="L65" s="218"/>
      <c r="M65" s="221"/>
      <c r="N65" s="218"/>
      <c r="O65" s="221"/>
      <c r="P65" s="218"/>
      <c r="Q65" s="221"/>
      <c r="R65" s="218"/>
      <c r="S65" s="221"/>
      <c r="T65" s="218"/>
      <c r="U65" s="221"/>
      <c r="V65" s="218"/>
      <c r="W65" s="221"/>
      <c r="X65" s="218"/>
      <c r="Y65" s="221"/>
      <c r="Z65" s="218"/>
      <c r="AA65" s="221"/>
      <c r="AB65" s="218"/>
      <c r="AC65" s="221"/>
      <c r="AD65" s="218"/>
      <c r="AE65" s="221"/>
      <c r="AF65" s="218"/>
      <c r="AG65" s="221"/>
      <c r="AH65" s="218"/>
      <c r="AI65" s="221"/>
      <c r="AJ65" s="218"/>
      <c r="AK65" s="221"/>
      <c r="AL65" s="218"/>
      <c r="AM65" s="221"/>
      <c r="AN65" s="218"/>
      <c r="AO65" s="221"/>
      <c r="AP65" s="218"/>
      <c r="AQ65" s="221"/>
      <c r="AR65" s="218"/>
      <c r="AS65" s="221"/>
      <c r="AT65" s="218"/>
      <c r="AU65" s="221"/>
      <c r="AV65" s="222">
        <v>25</v>
      </c>
      <c r="AW65" s="219"/>
    </row>
    <row r="66" spans="1:49" x14ac:dyDescent="0.25">
      <c r="A66" s="226">
        <v>681</v>
      </c>
      <c r="B66" s="217"/>
      <c r="C66" s="221"/>
      <c r="D66" s="218"/>
      <c r="E66" s="221"/>
      <c r="F66" s="218"/>
      <c r="G66" s="221"/>
      <c r="H66" s="218"/>
      <c r="I66" s="221"/>
      <c r="J66" s="218"/>
      <c r="K66" s="221"/>
      <c r="L66" s="218"/>
      <c r="M66" s="221"/>
      <c r="N66" s="218"/>
      <c r="O66" s="221"/>
      <c r="P66" s="218"/>
      <c r="Q66" s="221"/>
      <c r="R66" s="218"/>
      <c r="S66" s="221"/>
      <c r="T66" s="218"/>
      <c r="U66" s="221"/>
      <c r="V66" s="218"/>
      <c r="W66" s="221"/>
      <c r="X66" s="218"/>
      <c r="Y66" s="221"/>
      <c r="Z66" s="218"/>
      <c r="AA66" s="221"/>
      <c r="AB66" s="218"/>
      <c r="AC66" s="221"/>
      <c r="AD66" s="218"/>
      <c r="AE66" s="221">
        <v>4</v>
      </c>
      <c r="AF66" s="218"/>
      <c r="AG66" s="221"/>
      <c r="AH66" s="218"/>
      <c r="AI66" s="221"/>
      <c r="AJ66" s="218"/>
      <c r="AK66" s="221"/>
      <c r="AL66" s="218"/>
      <c r="AM66" s="221"/>
      <c r="AN66" s="218"/>
      <c r="AO66" s="221"/>
      <c r="AP66" s="218"/>
      <c r="AQ66" s="221"/>
      <c r="AR66" s="218"/>
      <c r="AS66" s="221"/>
      <c r="AT66" s="218"/>
      <c r="AU66" s="221"/>
      <c r="AV66" s="222"/>
      <c r="AW66" s="219">
        <v>4</v>
      </c>
    </row>
    <row r="67" spans="1:49" x14ac:dyDescent="0.25">
      <c r="A67" s="226">
        <v>700</v>
      </c>
      <c r="B67" s="217"/>
      <c r="C67" s="221"/>
      <c r="D67" s="218"/>
      <c r="E67" s="221"/>
      <c r="F67" s="218"/>
      <c r="G67" s="221"/>
      <c r="H67" s="218"/>
      <c r="I67" s="221"/>
      <c r="J67" s="218"/>
      <c r="K67" s="221"/>
      <c r="L67" s="218"/>
      <c r="M67" s="221"/>
      <c r="N67" s="218"/>
      <c r="O67" s="221"/>
      <c r="P67" s="218"/>
      <c r="Q67" s="221"/>
      <c r="R67" s="218"/>
      <c r="S67" s="221"/>
      <c r="T67" s="218"/>
      <c r="U67" s="221"/>
      <c r="V67" s="218"/>
      <c r="W67" s="221"/>
      <c r="X67" s="218"/>
      <c r="Y67" s="221"/>
      <c r="Z67" s="218"/>
      <c r="AA67" s="221"/>
      <c r="AB67" s="218"/>
      <c r="AC67" s="221"/>
      <c r="AD67" s="218"/>
      <c r="AE67" s="221">
        <v>5</v>
      </c>
      <c r="AF67" s="218"/>
      <c r="AG67" s="221"/>
      <c r="AH67" s="218"/>
      <c r="AI67" s="221"/>
      <c r="AJ67" s="218"/>
      <c r="AK67" s="221"/>
      <c r="AL67" s="218"/>
      <c r="AM67" s="221"/>
      <c r="AN67" s="218"/>
      <c r="AO67" s="221"/>
      <c r="AP67" s="218"/>
      <c r="AQ67" s="221"/>
      <c r="AR67" s="218"/>
      <c r="AS67" s="221">
        <v>6</v>
      </c>
      <c r="AT67" s="218"/>
      <c r="AU67" s="221"/>
      <c r="AV67" s="222"/>
      <c r="AW67" s="219">
        <v>11</v>
      </c>
    </row>
    <row r="68" spans="1:49" x14ac:dyDescent="0.25">
      <c r="A68" s="226">
        <v>702</v>
      </c>
      <c r="B68" s="217">
        <v>7</v>
      </c>
      <c r="C68" s="221"/>
      <c r="D68" s="218"/>
      <c r="E68" s="221"/>
      <c r="F68" s="218"/>
      <c r="G68" s="221"/>
      <c r="H68" s="218"/>
      <c r="I68" s="221"/>
      <c r="J68" s="218"/>
      <c r="K68" s="221"/>
      <c r="L68" s="218"/>
      <c r="M68" s="221"/>
      <c r="N68" s="218"/>
      <c r="O68" s="221"/>
      <c r="P68" s="218"/>
      <c r="Q68" s="221"/>
      <c r="R68" s="218"/>
      <c r="S68" s="221">
        <v>2</v>
      </c>
      <c r="T68" s="218"/>
      <c r="U68" s="221"/>
      <c r="V68" s="218"/>
      <c r="W68" s="221"/>
      <c r="X68" s="218"/>
      <c r="Y68" s="221"/>
      <c r="Z68" s="218"/>
      <c r="AA68" s="221"/>
      <c r="AB68" s="218"/>
      <c r="AC68" s="221"/>
      <c r="AD68" s="218"/>
      <c r="AE68" s="221"/>
      <c r="AF68" s="218"/>
      <c r="AG68" s="221"/>
      <c r="AH68" s="218"/>
      <c r="AI68" s="221"/>
      <c r="AJ68" s="218"/>
      <c r="AK68" s="221"/>
      <c r="AL68" s="218"/>
      <c r="AM68" s="221"/>
      <c r="AN68" s="218"/>
      <c r="AO68" s="221"/>
      <c r="AP68" s="218"/>
      <c r="AQ68" s="221"/>
      <c r="AR68" s="218"/>
      <c r="AS68" s="221"/>
      <c r="AT68" s="218"/>
      <c r="AU68" s="221"/>
      <c r="AV68" s="222">
        <v>7</v>
      </c>
      <c r="AW68" s="219">
        <v>2</v>
      </c>
    </row>
    <row r="69" spans="1:49" x14ac:dyDescent="0.25">
      <c r="A69" s="226">
        <v>705</v>
      </c>
      <c r="B69" s="217"/>
      <c r="C69" s="221"/>
      <c r="D69" s="218"/>
      <c r="E69" s="221"/>
      <c r="F69" s="218"/>
      <c r="G69" s="221"/>
      <c r="H69" s="218"/>
      <c r="I69" s="221"/>
      <c r="J69" s="218"/>
      <c r="K69" s="221"/>
      <c r="L69" s="218"/>
      <c r="M69" s="221"/>
      <c r="N69" s="218"/>
      <c r="O69" s="221"/>
      <c r="P69" s="218"/>
      <c r="Q69" s="221"/>
      <c r="R69" s="218"/>
      <c r="S69" s="221"/>
      <c r="T69" s="218"/>
      <c r="U69" s="221"/>
      <c r="V69" s="218"/>
      <c r="W69" s="221"/>
      <c r="X69" s="218"/>
      <c r="Y69" s="221"/>
      <c r="Z69" s="218"/>
      <c r="AA69" s="221"/>
      <c r="AB69" s="218"/>
      <c r="AC69" s="221"/>
      <c r="AD69" s="218"/>
      <c r="AE69" s="221"/>
      <c r="AF69" s="218"/>
      <c r="AG69" s="221"/>
      <c r="AH69" s="218"/>
      <c r="AI69" s="221"/>
      <c r="AJ69" s="218"/>
      <c r="AK69" s="221"/>
      <c r="AL69" s="218"/>
      <c r="AM69" s="221"/>
      <c r="AN69" s="218"/>
      <c r="AO69" s="221"/>
      <c r="AP69" s="218"/>
      <c r="AQ69" s="221"/>
      <c r="AR69" s="218"/>
      <c r="AS69" s="221">
        <v>2</v>
      </c>
      <c r="AT69" s="218"/>
      <c r="AU69" s="221"/>
      <c r="AV69" s="222"/>
      <c r="AW69" s="219">
        <v>2</v>
      </c>
    </row>
    <row r="70" spans="1:49" x14ac:dyDescent="0.25">
      <c r="A70" s="226">
        <v>726</v>
      </c>
      <c r="B70" s="217"/>
      <c r="C70" s="221">
        <v>1</v>
      </c>
      <c r="D70" s="218">
        <v>2</v>
      </c>
      <c r="E70" s="221">
        <v>1</v>
      </c>
      <c r="F70" s="218"/>
      <c r="G70" s="221"/>
      <c r="H70" s="218"/>
      <c r="I70" s="221"/>
      <c r="J70" s="218"/>
      <c r="K70" s="221"/>
      <c r="L70" s="218"/>
      <c r="M70" s="221"/>
      <c r="N70" s="218"/>
      <c r="O70" s="221">
        <v>1</v>
      </c>
      <c r="P70" s="218"/>
      <c r="Q70" s="221">
        <v>1</v>
      </c>
      <c r="R70" s="218"/>
      <c r="S70" s="221">
        <v>1</v>
      </c>
      <c r="T70" s="218"/>
      <c r="U70" s="221"/>
      <c r="V70" s="218"/>
      <c r="W70" s="221">
        <v>1</v>
      </c>
      <c r="X70" s="218"/>
      <c r="Y70" s="221"/>
      <c r="Z70" s="218"/>
      <c r="AA70" s="221"/>
      <c r="AB70" s="218"/>
      <c r="AC70" s="221"/>
      <c r="AD70" s="218"/>
      <c r="AE70" s="221"/>
      <c r="AF70" s="218"/>
      <c r="AG70" s="221">
        <v>1</v>
      </c>
      <c r="AH70" s="218"/>
      <c r="AI70" s="221"/>
      <c r="AJ70" s="218"/>
      <c r="AK70" s="221"/>
      <c r="AL70" s="218"/>
      <c r="AM70" s="221"/>
      <c r="AN70" s="218"/>
      <c r="AO70" s="221"/>
      <c r="AP70" s="218"/>
      <c r="AQ70" s="221"/>
      <c r="AR70" s="218"/>
      <c r="AS70" s="221"/>
      <c r="AT70" s="218"/>
      <c r="AU70" s="221"/>
      <c r="AV70" s="222">
        <v>2</v>
      </c>
      <c r="AW70" s="219">
        <v>7</v>
      </c>
    </row>
    <row r="71" spans="1:49" x14ac:dyDescent="0.25">
      <c r="A71" s="226">
        <v>727</v>
      </c>
      <c r="B71" s="217"/>
      <c r="C71" s="221"/>
      <c r="D71" s="218"/>
      <c r="E71" s="221"/>
      <c r="F71" s="218"/>
      <c r="G71" s="221"/>
      <c r="H71" s="218"/>
      <c r="I71" s="221"/>
      <c r="J71" s="218"/>
      <c r="K71" s="221"/>
      <c r="L71" s="218"/>
      <c r="M71" s="221"/>
      <c r="N71" s="218"/>
      <c r="O71" s="221"/>
      <c r="P71" s="218"/>
      <c r="Q71" s="221"/>
      <c r="R71" s="218"/>
      <c r="S71" s="221"/>
      <c r="T71" s="218"/>
      <c r="U71" s="221"/>
      <c r="V71" s="218"/>
      <c r="W71" s="221"/>
      <c r="X71" s="218"/>
      <c r="Y71" s="221"/>
      <c r="Z71" s="218"/>
      <c r="AA71" s="221"/>
      <c r="AB71" s="218"/>
      <c r="AC71" s="221"/>
      <c r="AD71" s="218"/>
      <c r="AE71" s="221"/>
      <c r="AF71" s="218"/>
      <c r="AG71" s="221"/>
      <c r="AH71" s="218"/>
      <c r="AI71" s="221"/>
      <c r="AJ71" s="218"/>
      <c r="AK71" s="221"/>
      <c r="AL71" s="218"/>
      <c r="AM71" s="221"/>
      <c r="AN71" s="218"/>
      <c r="AO71" s="221">
        <v>1</v>
      </c>
      <c r="AP71" s="218"/>
      <c r="AQ71" s="221"/>
      <c r="AR71" s="218"/>
      <c r="AS71" s="221"/>
      <c r="AT71" s="218"/>
      <c r="AU71" s="221"/>
      <c r="AV71" s="222"/>
      <c r="AW71" s="219">
        <v>1</v>
      </c>
    </row>
    <row r="72" spans="1:49" x14ac:dyDescent="0.25">
      <c r="A72" s="226">
        <v>728</v>
      </c>
      <c r="B72" s="217"/>
      <c r="C72" s="221"/>
      <c r="D72" s="218"/>
      <c r="E72" s="221"/>
      <c r="F72" s="218"/>
      <c r="G72" s="221"/>
      <c r="H72" s="218"/>
      <c r="I72" s="221">
        <v>1</v>
      </c>
      <c r="J72" s="218"/>
      <c r="K72" s="221"/>
      <c r="L72" s="218"/>
      <c r="M72" s="221"/>
      <c r="N72" s="218"/>
      <c r="O72" s="221">
        <v>1</v>
      </c>
      <c r="P72" s="218"/>
      <c r="Q72" s="221"/>
      <c r="R72" s="218"/>
      <c r="S72" s="221"/>
      <c r="T72" s="218"/>
      <c r="U72" s="221"/>
      <c r="V72" s="218"/>
      <c r="W72" s="221"/>
      <c r="X72" s="218"/>
      <c r="Y72" s="221"/>
      <c r="Z72" s="218"/>
      <c r="AA72" s="221"/>
      <c r="AB72" s="218">
        <v>7</v>
      </c>
      <c r="AC72" s="221"/>
      <c r="AD72" s="218"/>
      <c r="AE72" s="221"/>
      <c r="AF72" s="218"/>
      <c r="AG72" s="221"/>
      <c r="AH72" s="218"/>
      <c r="AI72" s="221"/>
      <c r="AJ72" s="218"/>
      <c r="AK72" s="221">
        <v>1</v>
      </c>
      <c r="AL72" s="218"/>
      <c r="AM72" s="221"/>
      <c r="AN72" s="218"/>
      <c r="AO72" s="221"/>
      <c r="AP72" s="218"/>
      <c r="AQ72" s="221"/>
      <c r="AR72" s="218"/>
      <c r="AS72" s="221"/>
      <c r="AT72" s="218"/>
      <c r="AU72" s="221"/>
      <c r="AV72" s="222">
        <v>7</v>
      </c>
      <c r="AW72" s="219">
        <v>3</v>
      </c>
    </row>
    <row r="73" spans="1:49" x14ac:dyDescent="0.25">
      <c r="A73" s="226">
        <v>741</v>
      </c>
      <c r="B73" s="217"/>
      <c r="C73" s="221"/>
      <c r="D73" s="218"/>
      <c r="E73" s="221"/>
      <c r="F73" s="218"/>
      <c r="G73" s="221"/>
      <c r="H73" s="218"/>
      <c r="I73" s="221"/>
      <c r="J73" s="218"/>
      <c r="K73" s="221"/>
      <c r="L73" s="218"/>
      <c r="M73" s="221"/>
      <c r="N73" s="218"/>
      <c r="O73" s="221"/>
      <c r="P73" s="218"/>
      <c r="Q73" s="221"/>
      <c r="R73" s="218"/>
      <c r="S73" s="221"/>
      <c r="T73" s="218"/>
      <c r="U73" s="221"/>
      <c r="V73" s="218"/>
      <c r="W73" s="221"/>
      <c r="X73" s="218"/>
      <c r="Y73" s="221"/>
      <c r="Z73" s="218"/>
      <c r="AA73" s="221"/>
      <c r="AB73" s="218"/>
      <c r="AC73" s="221"/>
      <c r="AD73" s="218"/>
      <c r="AE73" s="221"/>
      <c r="AF73" s="218">
        <v>4</v>
      </c>
      <c r="AG73" s="221"/>
      <c r="AH73" s="218"/>
      <c r="AI73" s="221"/>
      <c r="AJ73" s="218"/>
      <c r="AK73" s="221">
        <v>1</v>
      </c>
      <c r="AL73" s="218"/>
      <c r="AM73" s="221"/>
      <c r="AN73" s="218"/>
      <c r="AO73" s="221"/>
      <c r="AP73" s="218"/>
      <c r="AQ73" s="221"/>
      <c r="AR73" s="218"/>
      <c r="AS73" s="221"/>
      <c r="AT73" s="218"/>
      <c r="AU73" s="221"/>
      <c r="AV73" s="222">
        <v>4</v>
      </c>
      <c r="AW73" s="219">
        <v>1</v>
      </c>
    </row>
    <row r="74" spans="1:49" x14ac:dyDescent="0.25">
      <c r="A74" s="226">
        <v>765</v>
      </c>
      <c r="B74" s="217"/>
      <c r="C74" s="221"/>
      <c r="D74" s="218"/>
      <c r="E74" s="221"/>
      <c r="F74" s="218"/>
      <c r="G74" s="221"/>
      <c r="H74" s="218"/>
      <c r="I74" s="221"/>
      <c r="J74" s="218"/>
      <c r="K74" s="221"/>
      <c r="L74" s="218"/>
      <c r="M74" s="221"/>
      <c r="N74" s="218"/>
      <c r="O74" s="221"/>
      <c r="P74" s="218"/>
      <c r="Q74" s="221">
        <v>2</v>
      </c>
      <c r="R74" s="218"/>
      <c r="S74" s="221"/>
      <c r="T74" s="218"/>
      <c r="U74" s="221">
        <v>1</v>
      </c>
      <c r="V74" s="218"/>
      <c r="W74" s="221"/>
      <c r="X74" s="218"/>
      <c r="Y74" s="221"/>
      <c r="Z74" s="218"/>
      <c r="AA74" s="221"/>
      <c r="AB74" s="218"/>
      <c r="AC74" s="221"/>
      <c r="AD74" s="218"/>
      <c r="AE74" s="221">
        <v>1</v>
      </c>
      <c r="AF74" s="218"/>
      <c r="AG74" s="221"/>
      <c r="AH74" s="218"/>
      <c r="AI74" s="221"/>
      <c r="AJ74" s="218"/>
      <c r="AK74" s="221"/>
      <c r="AL74" s="218"/>
      <c r="AM74" s="221"/>
      <c r="AN74" s="218"/>
      <c r="AO74" s="221"/>
      <c r="AP74" s="218"/>
      <c r="AQ74" s="221">
        <v>1</v>
      </c>
      <c r="AR74" s="218"/>
      <c r="AS74" s="221"/>
      <c r="AT74" s="218"/>
      <c r="AU74" s="221"/>
      <c r="AV74" s="222"/>
      <c r="AW74" s="219">
        <v>5</v>
      </c>
    </row>
    <row r="75" spans="1:49" x14ac:dyDescent="0.25">
      <c r="A75" s="226">
        <v>767</v>
      </c>
      <c r="B75" s="217"/>
      <c r="C75" s="221"/>
      <c r="D75" s="218"/>
      <c r="E75" s="221">
        <v>1</v>
      </c>
      <c r="F75" s="218"/>
      <c r="G75" s="221"/>
      <c r="H75" s="218"/>
      <c r="I75" s="221"/>
      <c r="J75" s="218"/>
      <c r="K75" s="221"/>
      <c r="L75" s="218"/>
      <c r="M75" s="221"/>
      <c r="N75" s="218"/>
      <c r="O75" s="221"/>
      <c r="P75" s="218"/>
      <c r="Q75" s="221"/>
      <c r="R75" s="218"/>
      <c r="S75" s="221"/>
      <c r="T75" s="218"/>
      <c r="U75" s="221"/>
      <c r="V75" s="218"/>
      <c r="W75" s="221"/>
      <c r="X75" s="218"/>
      <c r="Y75" s="221"/>
      <c r="Z75" s="218"/>
      <c r="AA75" s="221"/>
      <c r="AB75" s="218"/>
      <c r="AC75" s="221"/>
      <c r="AD75" s="218"/>
      <c r="AE75" s="221"/>
      <c r="AF75" s="218"/>
      <c r="AG75" s="221"/>
      <c r="AH75" s="218"/>
      <c r="AI75" s="221"/>
      <c r="AJ75" s="218"/>
      <c r="AK75" s="221"/>
      <c r="AL75" s="218"/>
      <c r="AM75" s="221"/>
      <c r="AN75" s="218"/>
      <c r="AO75" s="221"/>
      <c r="AP75" s="218"/>
      <c r="AQ75" s="221"/>
      <c r="AR75" s="218"/>
      <c r="AS75" s="221"/>
      <c r="AT75" s="218"/>
      <c r="AU75" s="221"/>
      <c r="AV75" s="222"/>
      <c r="AW75" s="219">
        <v>1</v>
      </c>
    </row>
    <row r="76" spans="1:49" x14ac:dyDescent="0.25">
      <c r="A76" s="226">
        <v>768</v>
      </c>
      <c r="B76" s="217"/>
      <c r="C76" s="221"/>
      <c r="D76" s="218"/>
      <c r="E76" s="221">
        <v>1</v>
      </c>
      <c r="F76" s="218"/>
      <c r="G76" s="221"/>
      <c r="H76" s="218"/>
      <c r="I76" s="221"/>
      <c r="J76" s="218"/>
      <c r="K76" s="221"/>
      <c r="L76" s="218"/>
      <c r="M76" s="221"/>
      <c r="N76" s="218"/>
      <c r="O76" s="221"/>
      <c r="P76" s="218"/>
      <c r="Q76" s="221"/>
      <c r="R76" s="218"/>
      <c r="S76" s="221"/>
      <c r="T76" s="218"/>
      <c r="U76" s="221"/>
      <c r="V76" s="218"/>
      <c r="W76" s="221"/>
      <c r="X76" s="218"/>
      <c r="Y76" s="221"/>
      <c r="Z76" s="218"/>
      <c r="AA76" s="221"/>
      <c r="AB76" s="218"/>
      <c r="AC76" s="221"/>
      <c r="AD76" s="218"/>
      <c r="AE76" s="221"/>
      <c r="AF76" s="218"/>
      <c r="AG76" s="221"/>
      <c r="AH76" s="218"/>
      <c r="AI76" s="221"/>
      <c r="AJ76" s="218"/>
      <c r="AK76" s="221"/>
      <c r="AL76" s="218"/>
      <c r="AM76" s="221"/>
      <c r="AN76" s="218"/>
      <c r="AO76" s="221"/>
      <c r="AP76" s="218"/>
      <c r="AQ76" s="221"/>
      <c r="AR76" s="218"/>
      <c r="AS76" s="221"/>
      <c r="AT76" s="218"/>
      <c r="AU76" s="221"/>
      <c r="AV76" s="222"/>
      <c r="AW76" s="219">
        <v>1</v>
      </c>
    </row>
    <row r="77" spans="1:49" x14ac:dyDescent="0.25">
      <c r="A77" s="226">
        <v>796</v>
      </c>
      <c r="B77" s="217"/>
      <c r="C77" s="221">
        <v>2</v>
      </c>
      <c r="D77" s="218"/>
      <c r="E77" s="221"/>
      <c r="F77" s="218"/>
      <c r="G77" s="221"/>
      <c r="H77" s="218"/>
      <c r="I77" s="221">
        <v>1</v>
      </c>
      <c r="J77" s="218"/>
      <c r="K77" s="221"/>
      <c r="L77" s="218"/>
      <c r="M77" s="221"/>
      <c r="N77" s="218"/>
      <c r="O77" s="221"/>
      <c r="P77" s="218"/>
      <c r="Q77" s="221"/>
      <c r="R77" s="218"/>
      <c r="S77" s="221"/>
      <c r="T77" s="218"/>
      <c r="U77" s="221"/>
      <c r="V77" s="218"/>
      <c r="W77" s="221"/>
      <c r="X77" s="218"/>
      <c r="Y77" s="221"/>
      <c r="Z77" s="218"/>
      <c r="AA77" s="221"/>
      <c r="AB77" s="218"/>
      <c r="AC77" s="221"/>
      <c r="AD77" s="218"/>
      <c r="AE77" s="221"/>
      <c r="AF77" s="218"/>
      <c r="AG77" s="221"/>
      <c r="AH77" s="218"/>
      <c r="AI77" s="221"/>
      <c r="AJ77" s="218"/>
      <c r="AK77" s="221"/>
      <c r="AL77" s="218"/>
      <c r="AM77" s="221"/>
      <c r="AN77" s="218"/>
      <c r="AO77" s="221"/>
      <c r="AP77" s="218"/>
      <c r="AQ77" s="221"/>
      <c r="AR77" s="218"/>
      <c r="AS77" s="221"/>
      <c r="AT77" s="218"/>
      <c r="AU77" s="221"/>
      <c r="AV77" s="222"/>
      <c r="AW77" s="219">
        <v>3</v>
      </c>
    </row>
    <row r="78" spans="1:49" x14ac:dyDescent="0.25">
      <c r="A78" s="226">
        <v>797</v>
      </c>
      <c r="B78" s="217"/>
      <c r="C78" s="221"/>
      <c r="D78" s="218"/>
      <c r="E78" s="221"/>
      <c r="F78" s="218"/>
      <c r="G78" s="221"/>
      <c r="H78" s="218"/>
      <c r="I78" s="221">
        <v>1</v>
      </c>
      <c r="J78" s="218"/>
      <c r="K78" s="221"/>
      <c r="L78" s="218"/>
      <c r="M78" s="221"/>
      <c r="N78" s="218"/>
      <c r="O78" s="221"/>
      <c r="P78" s="218"/>
      <c r="Q78" s="221"/>
      <c r="R78" s="218"/>
      <c r="S78" s="221"/>
      <c r="T78" s="218"/>
      <c r="U78" s="221"/>
      <c r="V78" s="218"/>
      <c r="W78" s="221"/>
      <c r="X78" s="218"/>
      <c r="Y78" s="221"/>
      <c r="Z78" s="218"/>
      <c r="AA78" s="221"/>
      <c r="AB78" s="218"/>
      <c r="AC78" s="221"/>
      <c r="AD78" s="218"/>
      <c r="AE78" s="221"/>
      <c r="AF78" s="218"/>
      <c r="AG78" s="221"/>
      <c r="AH78" s="218"/>
      <c r="AI78" s="221"/>
      <c r="AJ78" s="218"/>
      <c r="AK78" s="221"/>
      <c r="AL78" s="218"/>
      <c r="AM78" s="221"/>
      <c r="AN78" s="218"/>
      <c r="AO78" s="221"/>
      <c r="AP78" s="218"/>
      <c r="AQ78" s="221">
        <v>1</v>
      </c>
      <c r="AR78" s="218"/>
      <c r="AS78" s="221"/>
      <c r="AT78" s="218"/>
      <c r="AU78" s="221"/>
      <c r="AV78" s="222"/>
      <c r="AW78" s="219">
        <v>2</v>
      </c>
    </row>
    <row r="79" spans="1:49" x14ac:dyDescent="0.25">
      <c r="A79" s="226">
        <v>798</v>
      </c>
      <c r="B79" s="217"/>
      <c r="C79" s="221">
        <v>2</v>
      </c>
      <c r="D79" s="218"/>
      <c r="E79" s="221"/>
      <c r="F79" s="218"/>
      <c r="G79" s="221"/>
      <c r="H79" s="218"/>
      <c r="I79" s="221"/>
      <c r="J79" s="218"/>
      <c r="K79" s="221"/>
      <c r="L79" s="218"/>
      <c r="M79" s="221"/>
      <c r="N79" s="218"/>
      <c r="O79" s="221"/>
      <c r="P79" s="218"/>
      <c r="Q79" s="221"/>
      <c r="R79" s="218"/>
      <c r="S79" s="221"/>
      <c r="T79" s="218"/>
      <c r="U79" s="221"/>
      <c r="V79" s="218"/>
      <c r="W79" s="221"/>
      <c r="X79" s="218"/>
      <c r="Y79" s="221"/>
      <c r="Z79" s="218"/>
      <c r="AA79" s="221"/>
      <c r="AB79" s="218"/>
      <c r="AC79" s="221"/>
      <c r="AD79" s="218"/>
      <c r="AE79" s="221"/>
      <c r="AF79" s="218"/>
      <c r="AG79" s="221"/>
      <c r="AH79" s="218"/>
      <c r="AI79" s="221"/>
      <c r="AJ79" s="218"/>
      <c r="AK79" s="221"/>
      <c r="AL79" s="218"/>
      <c r="AM79" s="221"/>
      <c r="AN79" s="218"/>
      <c r="AO79" s="221"/>
      <c r="AP79" s="218"/>
      <c r="AQ79" s="221"/>
      <c r="AR79" s="218"/>
      <c r="AS79" s="221"/>
      <c r="AT79" s="218"/>
      <c r="AU79" s="221"/>
      <c r="AV79" s="222"/>
      <c r="AW79" s="219">
        <v>2</v>
      </c>
    </row>
    <row r="80" spans="1:49" x14ac:dyDescent="0.25">
      <c r="A80" s="226">
        <v>820</v>
      </c>
      <c r="B80" s="217"/>
      <c r="C80" s="221"/>
      <c r="D80" s="218"/>
      <c r="E80" s="221"/>
      <c r="F80" s="218"/>
      <c r="G80" s="221"/>
      <c r="H80" s="218"/>
      <c r="I80" s="221"/>
      <c r="J80" s="218"/>
      <c r="K80" s="221"/>
      <c r="L80" s="218"/>
      <c r="M80" s="221"/>
      <c r="N80" s="218"/>
      <c r="O80" s="221"/>
      <c r="P80" s="218"/>
      <c r="Q80" s="221"/>
      <c r="R80" s="218"/>
      <c r="S80" s="221"/>
      <c r="T80" s="218"/>
      <c r="U80" s="221"/>
      <c r="V80" s="218"/>
      <c r="W80" s="221"/>
      <c r="X80" s="218"/>
      <c r="Y80" s="221"/>
      <c r="Z80" s="218"/>
      <c r="AA80" s="221"/>
      <c r="AB80" s="218"/>
      <c r="AC80" s="221"/>
      <c r="AD80" s="218"/>
      <c r="AE80" s="221"/>
      <c r="AF80" s="218"/>
      <c r="AG80" s="221"/>
      <c r="AH80" s="218"/>
      <c r="AI80" s="221"/>
      <c r="AJ80" s="218"/>
      <c r="AK80" s="221"/>
      <c r="AL80" s="218"/>
      <c r="AM80" s="221"/>
      <c r="AN80" s="218"/>
      <c r="AO80" s="221"/>
      <c r="AP80" s="218">
        <v>1</v>
      </c>
      <c r="AQ80" s="221"/>
      <c r="AR80" s="218"/>
      <c r="AS80" s="221"/>
      <c r="AT80" s="218"/>
      <c r="AU80" s="221"/>
      <c r="AV80" s="222">
        <v>1</v>
      </c>
      <c r="AW80" s="219"/>
    </row>
    <row r="81" spans="1:49" x14ac:dyDescent="0.25">
      <c r="A81" s="226">
        <v>821</v>
      </c>
      <c r="B81" s="217"/>
      <c r="C81" s="221"/>
      <c r="D81" s="218"/>
      <c r="E81" s="221"/>
      <c r="F81" s="218"/>
      <c r="G81" s="221"/>
      <c r="H81" s="218"/>
      <c r="I81" s="221"/>
      <c r="J81" s="218"/>
      <c r="K81" s="221"/>
      <c r="L81" s="218"/>
      <c r="M81" s="221"/>
      <c r="N81" s="218"/>
      <c r="O81" s="221"/>
      <c r="P81" s="218"/>
      <c r="Q81" s="221">
        <v>1</v>
      </c>
      <c r="R81" s="218"/>
      <c r="S81" s="221"/>
      <c r="T81" s="218"/>
      <c r="U81" s="221"/>
      <c r="V81" s="218"/>
      <c r="W81" s="221">
        <v>19</v>
      </c>
      <c r="X81" s="218"/>
      <c r="Y81" s="221"/>
      <c r="Z81" s="218"/>
      <c r="AA81" s="221"/>
      <c r="AB81" s="218"/>
      <c r="AC81" s="221"/>
      <c r="AD81" s="218"/>
      <c r="AE81" s="221"/>
      <c r="AF81" s="218"/>
      <c r="AG81" s="221"/>
      <c r="AH81" s="218"/>
      <c r="AI81" s="221"/>
      <c r="AJ81" s="218"/>
      <c r="AK81" s="221"/>
      <c r="AL81" s="218"/>
      <c r="AM81" s="221"/>
      <c r="AN81" s="218"/>
      <c r="AO81" s="221"/>
      <c r="AP81" s="218"/>
      <c r="AQ81" s="221"/>
      <c r="AR81" s="218"/>
      <c r="AS81" s="221"/>
      <c r="AT81" s="218"/>
      <c r="AU81" s="221"/>
      <c r="AV81" s="222"/>
      <c r="AW81" s="219">
        <v>20</v>
      </c>
    </row>
    <row r="82" spans="1:49" x14ac:dyDescent="0.25">
      <c r="A82" s="226">
        <v>842</v>
      </c>
      <c r="B82" s="217"/>
      <c r="C82" s="221">
        <v>37</v>
      </c>
      <c r="D82" s="218"/>
      <c r="E82" s="221"/>
      <c r="F82" s="218"/>
      <c r="G82" s="221"/>
      <c r="H82" s="218"/>
      <c r="I82" s="221"/>
      <c r="J82" s="218"/>
      <c r="K82" s="221"/>
      <c r="L82" s="218"/>
      <c r="M82" s="221"/>
      <c r="N82" s="218"/>
      <c r="O82" s="221">
        <v>2</v>
      </c>
      <c r="P82" s="218"/>
      <c r="Q82" s="221"/>
      <c r="R82" s="218"/>
      <c r="S82" s="221">
        <v>2</v>
      </c>
      <c r="T82" s="218"/>
      <c r="U82" s="221">
        <v>1</v>
      </c>
      <c r="V82" s="218"/>
      <c r="W82" s="221"/>
      <c r="X82" s="218"/>
      <c r="Y82" s="221"/>
      <c r="Z82" s="218"/>
      <c r="AA82" s="221"/>
      <c r="AB82" s="218"/>
      <c r="AC82" s="221">
        <v>41</v>
      </c>
      <c r="AD82" s="218"/>
      <c r="AE82" s="221"/>
      <c r="AF82" s="218"/>
      <c r="AG82" s="221">
        <v>2</v>
      </c>
      <c r="AH82" s="218"/>
      <c r="AI82" s="221"/>
      <c r="AJ82" s="218"/>
      <c r="AK82" s="221"/>
      <c r="AL82" s="218"/>
      <c r="AM82" s="221"/>
      <c r="AN82" s="218"/>
      <c r="AO82" s="221">
        <v>37</v>
      </c>
      <c r="AP82" s="218"/>
      <c r="AQ82" s="221">
        <v>4</v>
      </c>
      <c r="AR82" s="218"/>
      <c r="AS82" s="221"/>
      <c r="AT82" s="218"/>
      <c r="AU82" s="221"/>
      <c r="AV82" s="222"/>
      <c r="AW82" s="219">
        <v>126</v>
      </c>
    </row>
    <row r="83" spans="1:49" x14ac:dyDescent="0.25">
      <c r="A83" s="226">
        <v>855</v>
      </c>
      <c r="B83" s="217"/>
      <c r="C83" s="221"/>
      <c r="D83" s="218"/>
      <c r="E83" s="221">
        <v>2</v>
      </c>
      <c r="F83" s="218"/>
      <c r="G83" s="221"/>
      <c r="H83" s="218"/>
      <c r="I83" s="221"/>
      <c r="J83" s="218"/>
      <c r="K83" s="221"/>
      <c r="L83" s="218"/>
      <c r="M83" s="221"/>
      <c r="N83" s="218"/>
      <c r="O83" s="221"/>
      <c r="P83" s="218"/>
      <c r="Q83" s="221"/>
      <c r="R83" s="218"/>
      <c r="S83" s="221"/>
      <c r="T83" s="218"/>
      <c r="U83" s="221"/>
      <c r="V83" s="218"/>
      <c r="W83" s="221"/>
      <c r="X83" s="218"/>
      <c r="Y83" s="221"/>
      <c r="Z83" s="218"/>
      <c r="AA83" s="221"/>
      <c r="AB83" s="218"/>
      <c r="AC83" s="221"/>
      <c r="AD83" s="218"/>
      <c r="AE83" s="221"/>
      <c r="AF83" s="218"/>
      <c r="AG83" s="221"/>
      <c r="AH83" s="218"/>
      <c r="AI83" s="221"/>
      <c r="AJ83" s="218"/>
      <c r="AK83" s="221"/>
      <c r="AL83" s="218"/>
      <c r="AM83" s="221"/>
      <c r="AN83" s="218"/>
      <c r="AO83" s="221"/>
      <c r="AP83" s="218"/>
      <c r="AQ83" s="221">
        <v>2</v>
      </c>
      <c r="AR83" s="218"/>
      <c r="AS83" s="221"/>
      <c r="AT83" s="218"/>
      <c r="AU83" s="221"/>
      <c r="AV83" s="222"/>
      <c r="AW83" s="219">
        <v>4</v>
      </c>
    </row>
    <row r="84" spans="1:49" x14ac:dyDescent="0.25">
      <c r="A84" s="226">
        <v>874</v>
      </c>
      <c r="B84" s="217"/>
      <c r="C84" s="221">
        <v>2</v>
      </c>
      <c r="D84" s="218"/>
      <c r="E84" s="221"/>
      <c r="F84" s="218"/>
      <c r="G84" s="221"/>
      <c r="H84" s="218"/>
      <c r="I84" s="221"/>
      <c r="J84" s="218"/>
      <c r="K84" s="221"/>
      <c r="L84" s="218"/>
      <c r="M84" s="221"/>
      <c r="N84" s="218"/>
      <c r="O84" s="221">
        <v>1</v>
      </c>
      <c r="P84" s="218"/>
      <c r="Q84" s="221">
        <v>5</v>
      </c>
      <c r="R84" s="218"/>
      <c r="S84" s="221"/>
      <c r="T84" s="218"/>
      <c r="U84" s="221"/>
      <c r="V84" s="218"/>
      <c r="W84" s="221"/>
      <c r="X84" s="218"/>
      <c r="Y84" s="221"/>
      <c r="Z84" s="218"/>
      <c r="AA84" s="221"/>
      <c r="AB84" s="218"/>
      <c r="AC84" s="221"/>
      <c r="AD84" s="218"/>
      <c r="AE84" s="221"/>
      <c r="AF84" s="218"/>
      <c r="AG84" s="221"/>
      <c r="AH84" s="218"/>
      <c r="AI84" s="221"/>
      <c r="AJ84" s="218"/>
      <c r="AK84" s="221"/>
      <c r="AL84" s="218"/>
      <c r="AM84" s="221"/>
      <c r="AN84" s="218"/>
      <c r="AO84" s="221">
        <v>2</v>
      </c>
      <c r="AP84" s="218"/>
      <c r="AQ84" s="221"/>
      <c r="AR84" s="218"/>
      <c r="AS84" s="221">
        <v>1</v>
      </c>
      <c r="AT84" s="218"/>
      <c r="AU84" s="221"/>
      <c r="AV84" s="222"/>
      <c r="AW84" s="219">
        <v>11</v>
      </c>
    </row>
    <row r="85" spans="1:49" x14ac:dyDescent="0.25">
      <c r="A85" s="226">
        <v>892</v>
      </c>
      <c r="B85" s="217"/>
      <c r="C85" s="221"/>
      <c r="D85" s="218"/>
      <c r="E85" s="221"/>
      <c r="F85" s="218"/>
      <c r="G85" s="221"/>
      <c r="H85" s="218"/>
      <c r="I85" s="221"/>
      <c r="J85" s="218"/>
      <c r="K85" s="221"/>
      <c r="L85" s="218"/>
      <c r="M85" s="221"/>
      <c r="N85" s="218"/>
      <c r="O85" s="221"/>
      <c r="P85" s="218"/>
      <c r="Q85" s="221">
        <v>5</v>
      </c>
      <c r="R85" s="218"/>
      <c r="S85" s="221"/>
      <c r="T85" s="218"/>
      <c r="U85" s="221"/>
      <c r="V85" s="218"/>
      <c r="W85" s="221"/>
      <c r="X85" s="218"/>
      <c r="Y85" s="221"/>
      <c r="Z85" s="218"/>
      <c r="AA85" s="221"/>
      <c r="AB85" s="218"/>
      <c r="AC85" s="221"/>
      <c r="AD85" s="218"/>
      <c r="AE85" s="221"/>
      <c r="AF85" s="218"/>
      <c r="AG85" s="221"/>
      <c r="AH85" s="218"/>
      <c r="AI85" s="221"/>
      <c r="AJ85" s="218"/>
      <c r="AK85" s="221"/>
      <c r="AL85" s="218"/>
      <c r="AM85" s="221"/>
      <c r="AN85" s="218"/>
      <c r="AO85" s="221"/>
      <c r="AP85" s="218"/>
      <c r="AQ85" s="221"/>
      <c r="AR85" s="218"/>
      <c r="AS85" s="221"/>
      <c r="AT85" s="218"/>
      <c r="AU85" s="221"/>
      <c r="AV85" s="222"/>
      <c r="AW85" s="219">
        <v>5</v>
      </c>
    </row>
    <row r="86" spans="1:49" x14ac:dyDescent="0.25">
      <c r="A86" s="226">
        <v>904</v>
      </c>
      <c r="B86" s="217"/>
      <c r="C86" s="221"/>
      <c r="D86" s="218"/>
      <c r="E86" s="221"/>
      <c r="F86" s="218"/>
      <c r="G86" s="221"/>
      <c r="H86" s="218"/>
      <c r="I86" s="221"/>
      <c r="J86" s="218"/>
      <c r="K86" s="221"/>
      <c r="L86" s="218"/>
      <c r="M86" s="221"/>
      <c r="N86" s="218"/>
      <c r="O86" s="221"/>
      <c r="P86" s="218"/>
      <c r="Q86" s="221"/>
      <c r="R86" s="218"/>
      <c r="S86" s="221">
        <v>2</v>
      </c>
      <c r="T86" s="218"/>
      <c r="U86" s="221"/>
      <c r="V86" s="218"/>
      <c r="W86" s="221"/>
      <c r="X86" s="218"/>
      <c r="Y86" s="221"/>
      <c r="Z86" s="218"/>
      <c r="AA86" s="221"/>
      <c r="AB86" s="218"/>
      <c r="AC86" s="221"/>
      <c r="AD86" s="218"/>
      <c r="AE86" s="221"/>
      <c r="AF86" s="218"/>
      <c r="AG86" s="221"/>
      <c r="AH86" s="218"/>
      <c r="AI86" s="221"/>
      <c r="AJ86" s="218"/>
      <c r="AK86" s="221"/>
      <c r="AL86" s="218"/>
      <c r="AM86" s="221"/>
      <c r="AN86" s="218"/>
      <c r="AO86" s="221"/>
      <c r="AP86" s="218"/>
      <c r="AQ86" s="221"/>
      <c r="AR86" s="218"/>
      <c r="AS86" s="221"/>
      <c r="AT86" s="218"/>
      <c r="AU86" s="221"/>
      <c r="AV86" s="222"/>
      <c r="AW86" s="219">
        <v>2</v>
      </c>
    </row>
    <row r="87" spans="1:49" x14ac:dyDescent="0.25">
      <c r="A87" s="226">
        <v>911</v>
      </c>
      <c r="B87" s="217"/>
      <c r="C87" s="221"/>
      <c r="D87" s="218"/>
      <c r="E87" s="221">
        <v>1</v>
      </c>
      <c r="F87" s="218"/>
      <c r="G87" s="221"/>
      <c r="H87" s="218"/>
      <c r="I87" s="221"/>
      <c r="J87" s="218"/>
      <c r="K87" s="221"/>
      <c r="L87" s="218"/>
      <c r="M87" s="221"/>
      <c r="N87" s="218"/>
      <c r="O87" s="221"/>
      <c r="P87" s="218"/>
      <c r="Q87" s="221"/>
      <c r="R87" s="218"/>
      <c r="S87" s="221"/>
      <c r="T87" s="218"/>
      <c r="U87" s="221"/>
      <c r="V87" s="218"/>
      <c r="W87" s="221"/>
      <c r="X87" s="218"/>
      <c r="Y87" s="221"/>
      <c r="Z87" s="218"/>
      <c r="AA87" s="221"/>
      <c r="AB87" s="218"/>
      <c r="AC87" s="221"/>
      <c r="AD87" s="218"/>
      <c r="AE87" s="221"/>
      <c r="AF87" s="218"/>
      <c r="AG87" s="221"/>
      <c r="AH87" s="218"/>
      <c r="AI87" s="221"/>
      <c r="AJ87" s="218"/>
      <c r="AK87" s="221"/>
      <c r="AL87" s="218"/>
      <c r="AM87" s="221"/>
      <c r="AN87" s="218"/>
      <c r="AO87" s="221"/>
      <c r="AP87" s="218"/>
      <c r="AQ87" s="221"/>
      <c r="AR87" s="218"/>
      <c r="AS87" s="221"/>
      <c r="AT87" s="218"/>
      <c r="AU87" s="221"/>
      <c r="AV87" s="222"/>
      <c r="AW87" s="219">
        <v>1</v>
      </c>
    </row>
    <row r="88" spans="1:49" x14ac:dyDescent="0.25">
      <c r="A88" s="226">
        <v>912</v>
      </c>
      <c r="B88" s="217">
        <v>20</v>
      </c>
      <c r="C88" s="221">
        <v>1</v>
      </c>
      <c r="D88" s="218"/>
      <c r="E88" s="221"/>
      <c r="F88" s="218"/>
      <c r="G88" s="221"/>
      <c r="H88" s="218"/>
      <c r="I88" s="221"/>
      <c r="J88" s="218"/>
      <c r="K88" s="221"/>
      <c r="L88" s="218"/>
      <c r="M88" s="221"/>
      <c r="N88" s="218"/>
      <c r="O88" s="221"/>
      <c r="P88" s="218"/>
      <c r="Q88" s="221">
        <v>1</v>
      </c>
      <c r="R88" s="218"/>
      <c r="S88" s="221">
        <v>2</v>
      </c>
      <c r="T88" s="218"/>
      <c r="U88" s="221"/>
      <c r="V88" s="218"/>
      <c r="W88" s="221"/>
      <c r="X88" s="218"/>
      <c r="Y88" s="221"/>
      <c r="Z88" s="218"/>
      <c r="AA88" s="221"/>
      <c r="AB88" s="218"/>
      <c r="AC88" s="221"/>
      <c r="AD88" s="218"/>
      <c r="AE88" s="221">
        <v>2</v>
      </c>
      <c r="AF88" s="218"/>
      <c r="AG88" s="221">
        <v>3</v>
      </c>
      <c r="AH88" s="218"/>
      <c r="AI88" s="221"/>
      <c r="AJ88" s="218"/>
      <c r="AK88" s="221"/>
      <c r="AL88" s="218"/>
      <c r="AM88" s="221"/>
      <c r="AN88" s="218"/>
      <c r="AO88" s="221"/>
      <c r="AP88" s="218"/>
      <c r="AQ88" s="221"/>
      <c r="AR88" s="218"/>
      <c r="AS88" s="221">
        <v>1</v>
      </c>
      <c r="AT88" s="218"/>
      <c r="AU88" s="221"/>
      <c r="AV88" s="222">
        <v>20</v>
      </c>
      <c r="AW88" s="219">
        <v>10</v>
      </c>
    </row>
    <row r="89" spans="1:49" x14ac:dyDescent="0.25">
      <c r="A89" s="226">
        <v>913</v>
      </c>
      <c r="B89" s="217"/>
      <c r="C89" s="221"/>
      <c r="D89" s="218"/>
      <c r="E89" s="221"/>
      <c r="F89" s="218"/>
      <c r="G89" s="221"/>
      <c r="H89" s="218"/>
      <c r="I89" s="221"/>
      <c r="J89" s="218"/>
      <c r="K89" s="221"/>
      <c r="L89" s="218"/>
      <c r="M89" s="221"/>
      <c r="N89" s="218"/>
      <c r="O89" s="221"/>
      <c r="P89" s="218"/>
      <c r="Q89" s="221"/>
      <c r="R89" s="218"/>
      <c r="S89" s="221"/>
      <c r="T89" s="218"/>
      <c r="U89" s="221">
        <v>4</v>
      </c>
      <c r="V89" s="218"/>
      <c r="W89" s="221"/>
      <c r="X89" s="218"/>
      <c r="Y89" s="221"/>
      <c r="Z89" s="218"/>
      <c r="AA89" s="221"/>
      <c r="AB89" s="218"/>
      <c r="AC89" s="221"/>
      <c r="AD89" s="218"/>
      <c r="AE89" s="221"/>
      <c r="AF89" s="218"/>
      <c r="AG89" s="221"/>
      <c r="AH89" s="218"/>
      <c r="AI89" s="221"/>
      <c r="AJ89" s="218"/>
      <c r="AK89" s="221"/>
      <c r="AL89" s="218"/>
      <c r="AM89" s="221"/>
      <c r="AN89" s="218"/>
      <c r="AO89" s="221"/>
      <c r="AP89" s="218"/>
      <c r="AQ89" s="221"/>
      <c r="AR89" s="218"/>
      <c r="AS89" s="221"/>
      <c r="AT89" s="218"/>
      <c r="AU89" s="221"/>
      <c r="AV89" s="222"/>
      <c r="AW89" s="219">
        <v>4</v>
      </c>
    </row>
    <row r="90" spans="1:49" x14ac:dyDescent="0.25">
      <c r="A90" s="226">
        <v>916</v>
      </c>
      <c r="B90" s="217"/>
      <c r="C90" s="221"/>
      <c r="D90" s="218"/>
      <c r="E90" s="221"/>
      <c r="F90" s="218"/>
      <c r="G90" s="221"/>
      <c r="H90" s="218"/>
      <c r="I90" s="221"/>
      <c r="J90" s="218"/>
      <c r="K90" s="221"/>
      <c r="L90" s="218"/>
      <c r="M90" s="221"/>
      <c r="N90" s="218"/>
      <c r="O90" s="221"/>
      <c r="P90" s="218"/>
      <c r="Q90" s="221"/>
      <c r="R90" s="218"/>
      <c r="S90" s="221"/>
      <c r="T90" s="218"/>
      <c r="U90" s="221"/>
      <c r="V90" s="218"/>
      <c r="W90" s="221"/>
      <c r="X90" s="218"/>
      <c r="Y90" s="221"/>
      <c r="Z90" s="218"/>
      <c r="AA90" s="221"/>
      <c r="AB90" s="218"/>
      <c r="AC90" s="221"/>
      <c r="AD90" s="218"/>
      <c r="AE90" s="221"/>
      <c r="AF90" s="218"/>
      <c r="AG90" s="221"/>
      <c r="AH90" s="218"/>
      <c r="AI90" s="221"/>
      <c r="AJ90" s="218"/>
      <c r="AK90" s="221"/>
      <c r="AL90" s="218"/>
      <c r="AM90" s="221"/>
      <c r="AN90" s="218"/>
      <c r="AO90" s="221"/>
      <c r="AP90" s="218"/>
      <c r="AQ90" s="221"/>
      <c r="AR90" s="218">
        <v>10</v>
      </c>
      <c r="AS90" s="221"/>
      <c r="AT90" s="218"/>
      <c r="AU90" s="221"/>
      <c r="AV90" s="222">
        <v>10</v>
      </c>
      <c r="AW90" s="219"/>
    </row>
    <row r="91" spans="1:49" x14ac:dyDescent="0.25">
      <c r="A91" s="226">
        <v>917</v>
      </c>
      <c r="B91" s="217"/>
      <c r="C91" s="221"/>
      <c r="D91" s="218"/>
      <c r="E91" s="221"/>
      <c r="F91" s="218"/>
      <c r="G91" s="221"/>
      <c r="H91" s="218"/>
      <c r="I91" s="221"/>
      <c r="J91" s="218"/>
      <c r="K91" s="221"/>
      <c r="L91" s="218"/>
      <c r="M91" s="221"/>
      <c r="N91" s="218"/>
      <c r="O91" s="221"/>
      <c r="P91" s="218"/>
      <c r="Q91" s="221">
        <v>1</v>
      </c>
      <c r="R91" s="218"/>
      <c r="S91" s="221"/>
      <c r="T91" s="218"/>
      <c r="U91" s="221"/>
      <c r="V91" s="218"/>
      <c r="W91" s="221"/>
      <c r="X91" s="218"/>
      <c r="Y91" s="221"/>
      <c r="Z91" s="218"/>
      <c r="AA91" s="221"/>
      <c r="AB91" s="218"/>
      <c r="AC91" s="221"/>
      <c r="AD91" s="218"/>
      <c r="AE91" s="221"/>
      <c r="AF91" s="218"/>
      <c r="AG91" s="221"/>
      <c r="AH91" s="218"/>
      <c r="AI91" s="221"/>
      <c r="AJ91" s="218"/>
      <c r="AK91" s="221"/>
      <c r="AL91" s="218"/>
      <c r="AM91" s="221"/>
      <c r="AN91" s="218"/>
      <c r="AO91" s="221"/>
      <c r="AP91" s="218"/>
      <c r="AQ91" s="221"/>
      <c r="AR91" s="218"/>
      <c r="AS91" s="221"/>
      <c r="AT91" s="218"/>
      <c r="AU91" s="221"/>
      <c r="AV91" s="222"/>
      <c r="AW91" s="219">
        <v>1</v>
      </c>
    </row>
    <row r="92" spans="1:49" x14ac:dyDescent="0.25">
      <c r="A92" s="226">
        <v>918</v>
      </c>
      <c r="B92" s="217"/>
      <c r="C92" s="221"/>
      <c r="D92" s="218"/>
      <c r="E92" s="221"/>
      <c r="F92" s="218"/>
      <c r="G92" s="221"/>
      <c r="H92" s="218"/>
      <c r="I92" s="221"/>
      <c r="J92" s="218"/>
      <c r="K92" s="221"/>
      <c r="L92" s="218"/>
      <c r="M92" s="221"/>
      <c r="N92" s="218"/>
      <c r="O92" s="221">
        <v>1</v>
      </c>
      <c r="P92" s="218"/>
      <c r="Q92" s="221">
        <v>10</v>
      </c>
      <c r="R92" s="218"/>
      <c r="S92" s="221"/>
      <c r="T92" s="218"/>
      <c r="U92" s="221">
        <v>1</v>
      </c>
      <c r="V92" s="218"/>
      <c r="W92" s="221"/>
      <c r="X92" s="218"/>
      <c r="Y92" s="221"/>
      <c r="Z92" s="218"/>
      <c r="AA92" s="221"/>
      <c r="AB92" s="218"/>
      <c r="AC92" s="221">
        <v>1</v>
      </c>
      <c r="AD92" s="218"/>
      <c r="AE92" s="221"/>
      <c r="AF92" s="218"/>
      <c r="AG92" s="221"/>
      <c r="AH92" s="218"/>
      <c r="AI92" s="221"/>
      <c r="AJ92" s="218"/>
      <c r="AK92" s="221"/>
      <c r="AL92" s="218"/>
      <c r="AM92" s="221"/>
      <c r="AN92" s="218"/>
      <c r="AO92" s="221"/>
      <c r="AP92" s="218"/>
      <c r="AQ92" s="221"/>
      <c r="AR92" s="218">
        <v>10</v>
      </c>
      <c r="AS92" s="221"/>
      <c r="AT92" s="218"/>
      <c r="AU92" s="221"/>
      <c r="AV92" s="222">
        <v>10</v>
      </c>
      <c r="AW92" s="219">
        <v>13</v>
      </c>
    </row>
    <row r="93" spans="1:49" x14ac:dyDescent="0.25">
      <c r="A93" s="226">
        <v>932</v>
      </c>
      <c r="B93" s="217"/>
      <c r="C93" s="221"/>
      <c r="D93" s="218"/>
      <c r="E93" s="221"/>
      <c r="F93" s="218"/>
      <c r="G93" s="221"/>
      <c r="H93" s="218"/>
      <c r="I93" s="221"/>
      <c r="J93" s="218"/>
      <c r="K93" s="221"/>
      <c r="L93" s="218"/>
      <c r="M93" s="221"/>
      <c r="N93" s="218"/>
      <c r="O93" s="221"/>
      <c r="P93" s="218"/>
      <c r="Q93" s="221"/>
      <c r="R93" s="218"/>
      <c r="S93" s="221"/>
      <c r="T93" s="218"/>
      <c r="U93" s="221"/>
      <c r="V93" s="218"/>
      <c r="W93" s="221"/>
      <c r="X93" s="218"/>
      <c r="Y93" s="221"/>
      <c r="Z93" s="218"/>
      <c r="AA93" s="221"/>
      <c r="AB93" s="218"/>
      <c r="AC93" s="221"/>
      <c r="AD93" s="218"/>
      <c r="AE93" s="221"/>
      <c r="AF93" s="218"/>
      <c r="AG93" s="221"/>
      <c r="AH93" s="218"/>
      <c r="AI93" s="221"/>
      <c r="AJ93" s="218"/>
      <c r="AK93" s="221"/>
      <c r="AL93" s="218"/>
      <c r="AM93" s="221"/>
      <c r="AN93" s="218"/>
      <c r="AO93" s="221"/>
      <c r="AP93" s="218"/>
      <c r="AQ93" s="221">
        <v>20</v>
      </c>
      <c r="AR93" s="218"/>
      <c r="AS93" s="221"/>
      <c r="AT93" s="218"/>
      <c r="AU93" s="221"/>
      <c r="AV93" s="222"/>
      <c r="AW93" s="219">
        <v>20</v>
      </c>
    </row>
    <row r="94" spans="1:49" x14ac:dyDescent="0.25">
      <c r="A94" s="226">
        <v>979</v>
      </c>
      <c r="B94" s="217"/>
      <c r="C94" s="221"/>
      <c r="D94" s="218"/>
      <c r="E94" s="221"/>
      <c r="F94" s="218"/>
      <c r="G94" s="221"/>
      <c r="H94" s="218"/>
      <c r="I94" s="221"/>
      <c r="J94" s="218">
        <v>100</v>
      </c>
      <c r="K94" s="221"/>
      <c r="L94" s="218"/>
      <c r="M94" s="221"/>
      <c r="N94" s="218"/>
      <c r="O94" s="221">
        <v>50</v>
      </c>
      <c r="P94" s="218"/>
      <c r="Q94" s="221"/>
      <c r="R94" s="218"/>
      <c r="S94" s="221">
        <v>50</v>
      </c>
      <c r="T94" s="218"/>
      <c r="U94" s="221"/>
      <c r="V94" s="218"/>
      <c r="W94" s="221"/>
      <c r="X94" s="218"/>
      <c r="Y94" s="221"/>
      <c r="Z94" s="218"/>
      <c r="AA94" s="221"/>
      <c r="AB94" s="218"/>
      <c r="AC94" s="221">
        <v>50</v>
      </c>
      <c r="AD94" s="218"/>
      <c r="AE94" s="221"/>
      <c r="AF94" s="218"/>
      <c r="AG94" s="221"/>
      <c r="AH94" s="218"/>
      <c r="AI94" s="221"/>
      <c r="AJ94" s="218"/>
      <c r="AK94" s="221"/>
      <c r="AL94" s="218"/>
      <c r="AM94" s="221"/>
      <c r="AN94" s="218"/>
      <c r="AO94" s="221"/>
      <c r="AP94" s="218"/>
      <c r="AQ94" s="221"/>
      <c r="AR94" s="218"/>
      <c r="AS94" s="221"/>
      <c r="AT94" s="218"/>
      <c r="AU94" s="221"/>
      <c r="AV94" s="222">
        <v>100</v>
      </c>
      <c r="AW94" s="219">
        <v>150</v>
      </c>
    </row>
    <row r="95" spans="1:49" x14ac:dyDescent="0.25">
      <c r="A95" s="226">
        <v>980</v>
      </c>
      <c r="B95" s="217"/>
      <c r="C95" s="221"/>
      <c r="D95" s="218"/>
      <c r="E95" s="221"/>
      <c r="F95" s="218"/>
      <c r="G95" s="221"/>
      <c r="H95" s="218"/>
      <c r="I95" s="221">
        <v>100</v>
      </c>
      <c r="J95" s="218">
        <v>300</v>
      </c>
      <c r="K95" s="221"/>
      <c r="L95" s="218"/>
      <c r="M95" s="221"/>
      <c r="N95" s="218"/>
      <c r="O95" s="221">
        <v>50</v>
      </c>
      <c r="P95" s="218"/>
      <c r="Q95" s="221"/>
      <c r="R95" s="218"/>
      <c r="S95" s="221">
        <v>50</v>
      </c>
      <c r="T95" s="218"/>
      <c r="U95" s="221">
        <v>50</v>
      </c>
      <c r="V95" s="218"/>
      <c r="W95" s="221">
        <v>50</v>
      </c>
      <c r="X95" s="218"/>
      <c r="Y95" s="221"/>
      <c r="Z95" s="218"/>
      <c r="AA95" s="221"/>
      <c r="AB95" s="218"/>
      <c r="AC95" s="221">
        <v>50</v>
      </c>
      <c r="AD95" s="218"/>
      <c r="AE95" s="221"/>
      <c r="AF95" s="218"/>
      <c r="AG95" s="221"/>
      <c r="AH95" s="218"/>
      <c r="AI95" s="221"/>
      <c r="AJ95" s="218"/>
      <c r="AK95" s="221">
        <v>100</v>
      </c>
      <c r="AL95" s="218"/>
      <c r="AM95" s="221"/>
      <c r="AN95" s="218"/>
      <c r="AO95" s="221">
        <v>50</v>
      </c>
      <c r="AP95" s="218">
        <v>400</v>
      </c>
      <c r="AQ95" s="221"/>
      <c r="AR95" s="218"/>
      <c r="AS95" s="221"/>
      <c r="AT95" s="218"/>
      <c r="AU95" s="221"/>
      <c r="AV95" s="222">
        <v>700</v>
      </c>
      <c r="AW95" s="219">
        <v>500</v>
      </c>
    </row>
    <row r="96" spans="1:49" x14ac:dyDescent="0.25">
      <c r="A96" s="226">
        <v>981</v>
      </c>
      <c r="B96" s="217"/>
      <c r="C96" s="221"/>
      <c r="D96" s="218"/>
      <c r="E96" s="221"/>
      <c r="F96" s="218"/>
      <c r="G96" s="221"/>
      <c r="H96" s="218"/>
      <c r="I96" s="221">
        <v>150</v>
      </c>
      <c r="J96" s="218"/>
      <c r="K96" s="221"/>
      <c r="L96" s="218"/>
      <c r="M96" s="221"/>
      <c r="N96" s="218"/>
      <c r="O96" s="221"/>
      <c r="P96" s="218"/>
      <c r="Q96" s="221"/>
      <c r="R96" s="218"/>
      <c r="S96" s="221"/>
      <c r="T96" s="218"/>
      <c r="U96" s="221"/>
      <c r="V96" s="218"/>
      <c r="W96" s="221"/>
      <c r="X96" s="218"/>
      <c r="Y96" s="221"/>
      <c r="Z96" s="218"/>
      <c r="AA96" s="221"/>
      <c r="AB96" s="218">
        <v>65</v>
      </c>
      <c r="AC96" s="221">
        <v>65</v>
      </c>
      <c r="AD96" s="218"/>
      <c r="AE96" s="221"/>
      <c r="AF96" s="218"/>
      <c r="AG96" s="221"/>
      <c r="AH96" s="218">
        <v>570</v>
      </c>
      <c r="AI96" s="221">
        <v>70</v>
      </c>
      <c r="AJ96" s="218"/>
      <c r="AK96" s="221">
        <v>100</v>
      </c>
      <c r="AL96" s="218"/>
      <c r="AM96" s="221"/>
      <c r="AN96" s="218"/>
      <c r="AO96" s="221"/>
      <c r="AP96" s="218"/>
      <c r="AQ96" s="221"/>
      <c r="AR96" s="218"/>
      <c r="AS96" s="221"/>
      <c r="AT96" s="218"/>
      <c r="AU96" s="221"/>
      <c r="AV96" s="222">
        <v>635</v>
      </c>
      <c r="AW96" s="219">
        <v>385</v>
      </c>
    </row>
    <row r="97" spans="1:49" x14ac:dyDescent="0.25">
      <c r="A97" s="226">
        <v>982</v>
      </c>
      <c r="B97" s="217"/>
      <c r="C97" s="221"/>
      <c r="D97" s="218"/>
      <c r="E97" s="221"/>
      <c r="F97" s="218"/>
      <c r="G97" s="221"/>
      <c r="H97" s="218"/>
      <c r="I97" s="221"/>
      <c r="J97" s="218"/>
      <c r="K97" s="221"/>
      <c r="L97" s="218"/>
      <c r="M97" s="221"/>
      <c r="N97" s="218"/>
      <c r="O97" s="221"/>
      <c r="P97" s="218"/>
      <c r="Q97" s="221"/>
      <c r="R97" s="218"/>
      <c r="S97" s="221"/>
      <c r="T97" s="218"/>
      <c r="U97" s="221"/>
      <c r="V97" s="218"/>
      <c r="W97" s="221"/>
      <c r="X97" s="218"/>
      <c r="Y97" s="221"/>
      <c r="Z97" s="218"/>
      <c r="AA97" s="221"/>
      <c r="AB97" s="218"/>
      <c r="AC97" s="221">
        <v>50</v>
      </c>
      <c r="AD97" s="218"/>
      <c r="AE97" s="221"/>
      <c r="AF97" s="218"/>
      <c r="AG97" s="221"/>
      <c r="AH97" s="218"/>
      <c r="AI97" s="221"/>
      <c r="AJ97" s="218"/>
      <c r="AK97" s="221"/>
      <c r="AL97" s="218"/>
      <c r="AM97" s="221"/>
      <c r="AN97" s="218"/>
      <c r="AO97" s="221"/>
      <c r="AP97" s="218">
        <v>100</v>
      </c>
      <c r="AQ97" s="221"/>
      <c r="AR97" s="218"/>
      <c r="AS97" s="221"/>
      <c r="AT97" s="218"/>
      <c r="AU97" s="221"/>
      <c r="AV97" s="222">
        <v>100</v>
      </c>
      <c r="AW97" s="219">
        <v>50</v>
      </c>
    </row>
    <row r="98" spans="1:49" x14ac:dyDescent="0.25">
      <c r="A98" s="226">
        <v>983</v>
      </c>
      <c r="B98" s="217"/>
      <c r="C98" s="221"/>
      <c r="D98" s="218"/>
      <c r="E98" s="221"/>
      <c r="F98" s="218"/>
      <c r="G98" s="221"/>
      <c r="H98" s="218"/>
      <c r="I98" s="221"/>
      <c r="J98" s="218"/>
      <c r="K98" s="221"/>
      <c r="L98" s="218"/>
      <c r="M98" s="221"/>
      <c r="N98" s="218"/>
      <c r="O98" s="221"/>
      <c r="P98" s="218"/>
      <c r="Q98" s="221"/>
      <c r="R98" s="218"/>
      <c r="S98" s="221"/>
      <c r="T98" s="218"/>
      <c r="U98" s="221"/>
      <c r="V98" s="218"/>
      <c r="W98" s="221"/>
      <c r="X98" s="218"/>
      <c r="Y98" s="221"/>
      <c r="Z98" s="218"/>
      <c r="AA98" s="221"/>
      <c r="AB98" s="218"/>
      <c r="AC98" s="221"/>
      <c r="AD98" s="218"/>
      <c r="AE98" s="221"/>
      <c r="AF98" s="218"/>
      <c r="AG98" s="221"/>
      <c r="AH98" s="218">
        <v>400</v>
      </c>
      <c r="AI98" s="221"/>
      <c r="AJ98" s="218"/>
      <c r="AK98" s="221"/>
      <c r="AL98" s="218"/>
      <c r="AM98" s="221"/>
      <c r="AN98" s="218"/>
      <c r="AO98" s="221"/>
      <c r="AP98" s="218">
        <v>80</v>
      </c>
      <c r="AQ98" s="221"/>
      <c r="AR98" s="218"/>
      <c r="AS98" s="221"/>
      <c r="AT98" s="218"/>
      <c r="AU98" s="221"/>
      <c r="AV98" s="222">
        <v>480</v>
      </c>
      <c r="AW98" s="219"/>
    </row>
    <row r="99" spans="1:49" x14ac:dyDescent="0.25">
      <c r="A99" s="226">
        <v>1002</v>
      </c>
      <c r="B99" s="217"/>
      <c r="C99" s="221"/>
      <c r="D99" s="218"/>
      <c r="E99" s="221"/>
      <c r="F99" s="218"/>
      <c r="G99" s="221"/>
      <c r="H99" s="218"/>
      <c r="I99" s="221"/>
      <c r="J99" s="218"/>
      <c r="K99" s="221"/>
      <c r="L99" s="218"/>
      <c r="M99" s="221"/>
      <c r="N99" s="218"/>
      <c r="O99" s="221"/>
      <c r="P99" s="218"/>
      <c r="Q99" s="221">
        <v>1</v>
      </c>
      <c r="R99" s="218"/>
      <c r="S99" s="221"/>
      <c r="T99" s="218"/>
      <c r="U99" s="221"/>
      <c r="V99" s="218"/>
      <c r="W99" s="221"/>
      <c r="X99" s="218"/>
      <c r="Y99" s="221"/>
      <c r="Z99" s="218"/>
      <c r="AA99" s="221"/>
      <c r="AB99" s="218"/>
      <c r="AC99" s="221"/>
      <c r="AD99" s="218"/>
      <c r="AE99" s="221"/>
      <c r="AF99" s="218"/>
      <c r="AG99" s="221"/>
      <c r="AH99" s="218"/>
      <c r="AI99" s="221"/>
      <c r="AJ99" s="218"/>
      <c r="AK99" s="221"/>
      <c r="AL99" s="218"/>
      <c r="AM99" s="221"/>
      <c r="AN99" s="218"/>
      <c r="AO99" s="221"/>
      <c r="AP99" s="218"/>
      <c r="AQ99" s="221"/>
      <c r="AR99" s="218"/>
      <c r="AS99" s="221"/>
      <c r="AT99" s="218"/>
      <c r="AU99" s="221"/>
      <c r="AV99" s="222"/>
      <c r="AW99" s="219">
        <v>1</v>
      </c>
    </row>
    <row r="100" spans="1:49" x14ac:dyDescent="0.25">
      <c r="A100" s="226">
        <v>1006</v>
      </c>
      <c r="B100" s="217"/>
      <c r="C100" s="221"/>
      <c r="D100" s="218"/>
      <c r="E100" s="221"/>
      <c r="F100" s="218"/>
      <c r="G100" s="221"/>
      <c r="H100" s="218"/>
      <c r="I100" s="221"/>
      <c r="J100" s="218"/>
      <c r="K100" s="221"/>
      <c r="L100" s="218"/>
      <c r="M100" s="221"/>
      <c r="N100" s="218"/>
      <c r="O100" s="221"/>
      <c r="P100" s="218"/>
      <c r="Q100" s="221"/>
      <c r="R100" s="218"/>
      <c r="S100" s="221"/>
      <c r="T100" s="218"/>
      <c r="U100" s="221"/>
      <c r="V100" s="218"/>
      <c r="W100" s="221"/>
      <c r="X100" s="218"/>
      <c r="Y100" s="221"/>
      <c r="Z100" s="218"/>
      <c r="AA100" s="221"/>
      <c r="AB100" s="218"/>
      <c r="AC100" s="221"/>
      <c r="AD100" s="218"/>
      <c r="AE100" s="221"/>
      <c r="AF100" s="218"/>
      <c r="AG100" s="221"/>
      <c r="AH100" s="218"/>
      <c r="AI100" s="221"/>
      <c r="AJ100" s="218"/>
      <c r="AK100" s="221">
        <v>2</v>
      </c>
      <c r="AL100" s="218"/>
      <c r="AM100" s="221"/>
      <c r="AN100" s="218"/>
      <c r="AO100" s="221">
        <v>1</v>
      </c>
      <c r="AP100" s="218"/>
      <c r="AQ100" s="221"/>
      <c r="AR100" s="218"/>
      <c r="AS100" s="221">
        <v>2</v>
      </c>
      <c r="AT100" s="218"/>
      <c r="AU100" s="221"/>
      <c r="AV100" s="222"/>
      <c r="AW100" s="219">
        <v>5</v>
      </c>
    </row>
    <row r="101" spans="1:49" x14ac:dyDescent="0.25">
      <c r="A101" s="226">
        <v>1007</v>
      </c>
      <c r="B101" s="217"/>
      <c r="C101" s="221"/>
      <c r="D101" s="218"/>
      <c r="E101" s="221"/>
      <c r="F101" s="218"/>
      <c r="G101" s="221"/>
      <c r="H101" s="218"/>
      <c r="I101" s="221"/>
      <c r="J101" s="218"/>
      <c r="K101" s="221"/>
      <c r="L101" s="218"/>
      <c r="M101" s="221"/>
      <c r="N101" s="218"/>
      <c r="O101" s="221"/>
      <c r="P101" s="218"/>
      <c r="Q101" s="221"/>
      <c r="R101" s="218"/>
      <c r="S101" s="221"/>
      <c r="T101" s="218"/>
      <c r="U101" s="221"/>
      <c r="V101" s="218"/>
      <c r="W101" s="221"/>
      <c r="X101" s="218"/>
      <c r="Y101" s="221"/>
      <c r="Z101" s="218"/>
      <c r="AA101" s="221"/>
      <c r="AB101" s="218"/>
      <c r="AC101" s="221"/>
      <c r="AD101" s="218"/>
      <c r="AE101" s="221">
        <v>1</v>
      </c>
      <c r="AF101" s="218"/>
      <c r="AG101" s="221">
        <v>1</v>
      </c>
      <c r="AH101" s="218"/>
      <c r="AI101" s="221"/>
      <c r="AJ101" s="218"/>
      <c r="AK101" s="221"/>
      <c r="AL101" s="218"/>
      <c r="AM101" s="221">
        <v>1</v>
      </c>
      <c r="AN101" s="218"/>
      <c r="AO101" s="221"/>
      <c r="AP101" s="218"/>
      <c r="AQ101" s="221"/>
      <c r="AR101" s="218"/>
      <c r="AS101" s="221"/>
      <c r="AT101" s="218"/>
      <c r="AU101" s="221"/>
      <c r="AV101" s="222"/>
      <c r="AW101" s="219">
        <v>3</v>
      </c>
    </row>
    <row r="102" spans="1:49" x14ac:dyDescent="0.25">
      <c r="A102" s="226">
        <v>1038</v>
      </c>
      <c r="B102" s="217"/>
      <c r="C102" s="221"/>
      <c r="D102" s="218"/>
      <c r="E102" s="221"/>
      <c r="F102" s="218"/>
      <c r="G102" s="221"/>
      <c r="H102" s="218"/>
      <c r="I102" s="221"/>
      <c r="J102" s="218"/>
      <c r="K102" s="221"/>
      <c r="L102" s="218"/>
      <c r="M102" s="221"/>
      <c r="N102" s="218"/>
      <c r="O102" s="221"/>
      <c r="P102" s="218"/>
      <c r="Q102" s="221"/>
      <c r="R102" s="218"/>
      <c r="S102" s="221"/>
      <c r="T102" s="218"/>
      <c r="U102" s="221"/>
      <c r="V102" s="218"/>
      <c r="W102" s="221"/>
      <c r="X102" s="218"/>
      <c r="Y102" s="221"/>
      <c r="Z102" s="218"/>
      <c r="AA102" s="221"/>
      <c r="AB102" s="218"/>
      <c r="AC102" s="221"/>
      <c r="AD102" s="218"/>
      <c r="AE102" s="221"/>
      <c r="AF102" s="218"/>
      <c r="AG102" s="221"/>
      <c r="AH102" s="218"/>
      <c r="AI102" s="221"/>
      <c r="AJ102" s="218"/>
      <c r="AK102" s="221"/>
      <c r="AL102" s="218"/>
      <c r="AM102" s="221"/>
      <c r="AN102" s="218"/>
      <c r="AO102" s="221"/>
      <c r="AP102" s="218"/>
      <c r="AQ102" s="221">
        <v>1550</v>
      </c>
      <c r="AR102" s="218"/>
      <c r="AS102" s="221"/>
      <c r="AT102" s="218"/>
      <c r="AU102" s="221"/>
      <c r="AV102" s="222"/>
      <c r="AW102" s="219">
        <v>1550</v>
      </c>
    </row>
    <row r="103" spans="1:49" x14ac:dyDescent="0.25">
      <c r="A103" s="226">
        <v>1119</v>
      </c>
      <c r="B103" s="217"/>
      <c r="C103" s="221"/>
      <c r="D103" s="218"/>
      <c r="E103" s="221"/>
      <c r="F103" s="218"/>
      <c r="G103" s="221"/>
      <c r="H103" s="218"/>
      <c r="I103" s="221"/>
      <c r="J103" s="218"/>
      <c r="K103" s="221"/>
      <c r="L103" s="218"/>
      <c r="M103" s="221"/>
      <c r="N103" s="218"/>
      <c r="O103" s="221"/>
      <c r="P103" s="218"/>
      <c r="Q103" s="221"/>
      <c r="R103" s="218"/>
      <c r="S103" s="221"/>
      <c r="T103" s="218"/>
      <c r="U103" s="221"/>
      <c r="V103" s="218"/>
      <c r="W103" s="221"/>
      <c r="X103" s="218"/>
      <c r="Y103" s="221"/>
      <c r="Z103" s="218"/>
      <c r="AA103" s="221"/>
      <c r="AB103" s="218"/>
      <c r="AC103" s="221">
        <v>1</v>
      </c>
      <c r="AD103" s="218"/>
      <c r="AE103" s="221"/>
      <c r="AF103" s="218"/>
      <c r="AG103" s="221"/>
      <c r="AH103" s="218"/>
      <c r="AI103" s="221"/>
      <c r="AJ103" s="218"/>
      <c r="AK103" s="221"/>
      <c r="AL103" s="218"/>
      <c r="AM103" s="221"/>
      <c r="AN103" s="218"/>
      <c r="AO103" s="221"/>
      <c r="AP103" s="218"/>
      <c r="AQ103" s="221"/>
      <c r="AR103" s="218"/>
      <c r="AS103" s="221"/>
      <c r="AT103" s="218"/>
      <c r="AU103" s="221"/>
      <c r="AV103" s="222"/>
      <c r="AW103" s="219">
        <v>1</v>
      </c>
    </row>
    <row r="104" spans="1:49" x14ac:dyDescent="0.25">
      <c r="A104" s="226">
        <v>1298</v>
      </c>
      <c r="B104" s="217"/>
      <c r="C104" s="221"/>
      <c r="D104" s="218"/>
      <c r="E104" s="221"/>
      <c r="F104" s="218"/>
      <c r="G104" s="221"/>
      <c r="H104" s="218"/>
      <c r="I104" s="221"/>
      <c r="J104" s="218"/>
      <c r="K104" s="221"/>
      <c r="L104" s="218"/>
      <c r="M104" s="221"/>
      <c r="N104" s="218"/>
      <c r="O104" s="221"/>
      <c r="P104" s="218"/>
      <c r="Q104" s="221"/>
      <c r="R104" s="218"/>
      <c r="S104" s="221">
        <v>1</v>
      </c>
      <c r="T104" s="218"/>
      <c r="U104" s="221"/>
      <c r="V104" s="218"/>
      <c r="W104" s="221"/>
      <c r="X104" s="218"/>
      <c r="Y104" s="221"/>
      <c r="Z104" s="218"/>
      <c r="AA104" s="221"/>
      <c r="AB104" s="218"/>
      <c r="AC104" s="221">
        <v>2</v>
      </c>
      <c r="AD104" s="218"/>
      <c r="AE104" s="221"/>
      <c r="AF104" s="218"/>
      <c r="AG104" s="221"/>
      <c r="AH104" s="218"/>
      <c r="AI104" s="221"/>
      <c r="AJ104" s="218"/>
      <c r="AK104" s="221"/>
      <c r="AL104" s="218"/>
      <c r="AM104" s="221"/>
      <c r="AN104" s="218"/>
      <c r="AO104" s="221"/>
      <c r="AP104" s="218"/>
      <c r="AQ104" s="221"/>
      <c r="AR104" s="218"/>
      <c r="AS104" s="221"/>
      <c r="AT104" s="218"/>
      <c r="AU104" s="221"/>
      <c r="AV104" s="222"/>
      <c r="AW104" s="219">
        <v>3</v>
      </c>
    </row>
    <row r="105" spans="1:49" x14ac:dyDescent="0.25">
      <c r="A105" s="226">
        <v>1304</v>
      </c>
      <c r="B105" s="217"/>
      <c r="C105" s="221"/>
      <c r="D105" s="218"/>
      <c r="E105" s="221"/>
      <c r="F105" s="218"/>
      <c r="G105" s="221"/>
      <c r="H105" s="218"/>
      <c r="I105" s="221"/>
      <c r="J105" s="218"/>
      <c r="K105" s="221"/>
      <c r="L105" s="218"/>
      <c r="M105" s="221"/>
      <c r="N105" s="218"/>
      <c r="O105" s="221"/>
      <c r="P105" s="218"/>
      <c r="Q105" s="221"/>
      <c r="R105" s="218"/>
      <c r="S105" s="221"/>
      <c r="T105" s="218"/>
      <c r="U105" s="221"/>
      <c r="V105" s="218"/>
      <c r="W105" s="221"/>
      <c r="X105" s="218"/>
      <c r="Y105" s="221"/>
      <c r="Z105" s="218"/>
      <c r="AA105" s="221"/>
      <c r="AB105" s="218"/>
      <c r="AC105" s="221"/>
      <c r="AD105" s="218"/>
      <c r="AE105" s="221"/>
      <c r="AF105" s="218"/>
      <c r="AG105" s="221"/>
      <c r="AH105" s="218"/>
      <c r="AI105" s="221"/>
      <c r="AJ105" s="218"/>
      <c r="AK105" s="221"/>
      <c r="AL105" s="218"/>
      <c r="AM105" s="221"/>
      <c r="AN105" s="218"/>
      <c r="AO105" s="221"/>
      <c r="AP105" s="218"/>
      <c r="AQ105" s="221"/>
      <c r="AR105" s="218"/>
      <c r="AS105" s="221">
        <v>100</v>
      </c>
      <c r="AT105" s="218"/>
      <c r="AU105" s="221"/>
      <c r="AV105" s="222"/>
      <c r="AW105" s="219">
        <v>100</v>
      </c>
    </row>
    <row r="106" spans="1:49" x14ac:dyDescent="0.25">
      <c r="A106" s="226">
        <v>1305</v>
      </c>
      <c r="B106" s="217"/>
      <c r="C106" s="221"/>
      <c r="D106" s="218"/>
      <c r="E106" s="221"/>
      <c r="F106" s="218"/>
      <c r="G106" s="221"/>
      <c r="H106" s="218"/>
      <c r="I106" s="221"/>
      <c r="J106" s="218"/>
      <c r="K106" s="221"/>
      <c r="L106" s="218"/>
      <c r="M106" s="221"/>
      <c r="N106" s="218"/>
      <c r="O106" s="221"/>
      <c r="P106" s="218"/>
      <c r="Q106" s="221"/>
      <c r="R106" s="218"/>
      <c r="S106" s="221"/>
      <c r="T106" s="218"/>
      <c r="U106" s="221"/>
      <c r="V106" s="218"/>
      <c r="W106" s="221"/>
      <c r="X106" s="218"/>
      <c r="Y106" s="221"/>
      <c r="Z106" s="218"/>
      <c r="AA106" s="221"/>
      <c r="AB106" s="218"/>
      <c r="AC106" s="221"/>
      <c r="AD106" s="218"/>
      <c r="AE106" s="221"/>
      <c r="AF106" s="218"/>
      <c r="AG106" s="221"/>
      <c r="AH106" s="218"/>
      <c r="AI106" s="221"/>
      <c r="AJ106" s="218"/>
      <c r="AK106" s="221"/>
      <c r="AL106" s="218"/>
      <c r="AM106" s="221"/>
      <c r="AN106" s="218"/>
      <c r="AO106" s="221"/>
      <c r="AP106" s="218"/>
      <c r="AQ106" s="221"/>
      <c r="AR106" s="218"/>
      <c r="AS106" s="221">
        <v>100</v>
      </c>
      <c r="AT106" s="218"/>
      <c r="AU106" s="221"/>
      <c r="AV106" s="222"/>
      <c r="AW106" s="219">
        <v>100</v>
      </c>
    </row>
    <row r="107" spans="1:49" x14ac:dyDescent="0.25">
      <c r="A107" s="226">
        <v>1335</v>
      </c>
      <c r="B107" s="217"/>
      <c r="C107" s="221"/>
      <c r="D107" s="218"/>
      <c r="E107" s="221"/>
      <c r="F107" s="218"/>
      <c r="G107" s="221"/>
      <c r="H107" s="218"/>
      <c r="I107" s="221">
        <v>1</v>
      </c>
      <c r="J107" s="218"/>
      <c r="K107" s="221"/>
      <c r="L107" s="218"/>
      <c r="M107" s="221"/>
      <c r="N107" s="218"/>
      <c r="O107" s="221"/>
      <c r="P107" s="218"/>
      <c r="Q107" s="221"/>
      <c r="R107" s="218"/>
      <c r="S107" s="221"/>
      <c r="T107" s="218"/>
      <c r="U107" s="221">
        <v>1</v>
      </c>
      <c r="V107" s="218"/>
      <c r="W107" s="221"/>
      <c r="X107" s="218"/>
      <c r="Y107" s="221"/>
      <c r="Z107" s="218"/>
      <c r="AA107" s="221"/>
      <c r="AB107" s="218"/>
      <c r="AC107" s="221"/>
      <c r="AD107" s="218"/>
      <c r="AE107" s="221"/>
      <c r="AF107" s="218"/>
      <c r="AG107" s="221">
        <v>1</v>
      </c>
      <c r="AH107" s="218"/>
      <c r="AI107" s="221"/>
      <c r="AJ107" s="218"/>
      <c r="AK107" s="221"/>
      <c r="AL107" s="218"/>
      <c r="AM107" s="221"/>
      <c r="AN107" s="218"/>
      <c r="AO107" s="221"/>
      <c r="AP107" s="218"/>
      <c r="AQ107" s="221">
        <v>1</v>
      </c>
      <c r="AR107" s="218"/>
      <c r="AS107" s="221"/>
      <c r="AT107" s="218"/>
      <c r="AU107" s="221"/>
      <c r="AV107" s="222"/>
      <c r="AW107" s="219">
        <v>4</v>
      </c>
    </row>
    <row r="108" spans="1:49" x14ac:dyDescent="0.25">
      <c r="A108" s="226">
        <v>1425</v>
      </c>
      <c r="B108" s="217">
        <v>9</v>
      </c>
      <c r="C108" s="221"/>
      <c r="D108" s="218"/>
      <c r="E108" s="221"/>
      <c r="F108" s="218"/>
      <c r="G108" s="221"/>
      <c r="H108" s="218"/>
      <c r="I108" s="221"/>
      <c r="J108" s="218"/>
      <c r="K108" s="221"/>
      <c r="L108" s="218"/>
      <c r="M108" s="221"/>
      <c r="N108" s="218"/>
      <c r="O108" s="221"/>
      <c r="P108" s="218"/>
      <c r="Q108" s="221"/>
      <c r="R108" s="218"/>
      <c r="S108" s="221">
        <v>2</v>
      </c>
      <c r="T108" s="218"/>
      <c r="U108" s="221"/>
      <c r="V108" s="218"/>
      <c r="W108" s="221"/>
      <c r="X108" s="218"/>
      <c r="Y108" s="221"/>
      <c r="Z108" s="218"/>
      <c r="AA108" s="221"/>
      <c r="AB108" s="218"/>
      <c r="AC108" s="221"/>
      <c r="AD108" s="218"/>
      <c r="AE108" s="221"/>
      <c r="AF108" s="218"/>
      <c r="AG108" s="221"/>
      <c r="AH108" s="218"/>
      <c r="AI108" s="221"/>
      <c r="AJ108" s="218"/>
      <c r="AK108" s="221"/>
      <c r="AL108" s="218"/>
      <c r="AM108" s="221"/>
      <c r="AN108" s="218"/>
      <c r="AO108" s="221"/>
      <c r="AP108" s="218"/>
      <c r="AQ108" s="221">
        <v>1</v>
      </c>
      <c r="AR108" s="218"/>
      <c r="AS108" s="221"/>
      <c r="AT108" s="218"/>
      <c r="AU108" s="221"/>
      <c r="AV108" s="222">
        <v>9</v>
      </c>
      <c r="AW108" s="219">
        <v>3</v>
      </c>
    </row>
    <row r="109" spans="1:49" x14ac:dyDescent="0.25">
      <c r="A109" s="226">
        <v>1426</v>
      </c>
      <c r="B109" s="217"/>
      <c r="C109" s="221"/>
      <c r="D109" s="218"/>
      <c r="E109" s="221"/>
      <c r="F109" s="218"/>
      <c r="G109" s="221"/>
      <c r="H109" s="218"/>
      <c r="I109" s="221"/>
      <c r="J109" s="218"/>
      <c r="K109" s="221"/>
      <c r="L109" s="218"/>
      <c r="M109" s="221"/>
      <c r="N109" s="218"/>
      <c r="O109" s="221"/>
      <c r="P109" s="218"/>
      <c r="Q109" s="221"/>
      <c r="R109" s="218"/>
      <c r="S109" s="221"/>
      <c r="T109" s="218"/>
      <c r="U109" s="221"/>
      <c r="V109" s="218"/>
      <c r="W109" s="221"/>
      <c r="X109" s="218"/>
      <c r="Y109" s="221"/>
      <c r="Z109" s="218"/>
      <c r="AA109" s="221"/>
      <c r="AB109" s="218"/>
      <c r="AC109" s="221"/>
      <c r="AD109" s="218"/>
      <c r="AE109" s="221"/>
      <c r="AF109" s="218"/>
      <c r="AG109" s="221">
        <v>1</v>
      </c>
      <c r="AH109" s="218"/>
      <c r="AI109" s="221"/>
      <c r="AJ109" s="218"/>
      <c r="AK109" s="221"/>
      <c r="AL109" s="218"/>
      <c r="AM109" s="221"/>
      <c r="AN109" s="218"/>
      <c r="AO109" s="221"/>
      <c r="AP109" s="218"/>
      <c r="AQ109" s="221"/>
      <c r="AR109" s="218"/>
      <c r="AS109" s="221"/>
      <c r="AT109" s="218"/>
      <c r="AU109" s="221"/>
      <c r="AV109" s="222"/>
      <c r="AW109" s="219">
        <v>1</v>
      </c>
    </row>
    <row r="110" spans="1:49" x14ac:dyDescent="0.25">
      <c r="A110" s="226">
        <v>1428</v>
      </c>
      <c r="B110" s="217"/>
      <c r="C110" s="221"/>
      <c r="D110" s="218"/>
      <c r="E110" s="221"/>
      <c r="F110" s="218"/>
      <c r="G110" s="221"/>
      <c r="H110" s="218"/>
      <c r="I110" s="221"/>
      <c r="J110" s="218"/>
      <c r="K110" s="221"/>
      <c r="L110" s="218"/>
      <c r="M110" s="221"/>
      <c r="N110" s="218"/>
      <c r="O110" s="221"/>
      <c r="P110" s="218"/>
      <c r="Q110" s="221">
        <v>4</v>
      </c>
      <c r="R110" s="218"/>
      <c r="S110" s="221"/>
      <c r="T110" s="218"/>
      <c r="U110" s="221"/>
      <c r="V110" s="218"/>
      <c r="W110" s="221"/>
      <c r="X110" s="218"/>
      <c r="Y110" s="221">
        <v>2</v>
      </c>
      <c r="Z110" s="218"/>
      <c r="AA110" s="221"/>
      <c r="AB110" s="218"/>
      <c r="AC110" s="221">
        <v>6</v>
      </c>
      <c r="AD110" s="218"/>
      <c r="AE110" s="221">
        <v>26</v>
      </c>
      <c r="AF110" s="218"/>
      <c r="AG110" s="221"/>
      <c r="AH110" s="218"/>
      <c r="AI110" s="221"/>
      <c r="AJ110" s="218"/>
      <c r="AK110" s="221"/>
      <c r="AL110" s="218"/>
      <c r="AM110" s="221">
        <v>2</v>
      </c>
      <c r="AN110" s="218"/>
      <c r="AO110" s="221"/>
      <c r="AP110" s="218"/>
      <c r="AQ110" s="221"/>
      <c r="AR110" s="218"/>
      <c r="AS110" s="221"/>
      <c r="AT110" s="218"/>
      <c r="AU110" s="221"/>
      <c r="AV110" s="222"/>
      <c r="AW110" s="219">
        <v>40</v>
      </c>
    </row>
    <row r="111" spans="1:49" x14ac:dyDescent="0.25">
      <c r="A111" s="226">
        <v>1429</v>
      </c>
      <c r="B111" s="217"/>
      <c r="C111" s="221"/>
      <c r="D111" s="218"/>
      <c r="E111" s="221">
        <v>1</v>
      </c>
      <c r="F111" s="218"/>
      <c r="G111" s="221">
        <v>20</v>
      </c>
      <c r="H111" s="218"/>
      <c r="I111" s="221">
        <v>10</v>
      </c>
      <c r="J111" s="218"/>
      <c r="K111" s="221"/>
      <c r="L111" s="218"/>
      <c r="M111" s="221"/>
      <c r="N111" s="218"/>
      <c r="O111" s="221">
        <v>2</v>
      </c>
      <c r="P111" s="218"/>
      <c r="Q111" s="221"/>
      <c r="R111" s="218"/>
      <c r="S111" s="221"/>
      <c r="T111" s="218"/>
      <c r="U111" s="221">
        <v>2</v>
      </c>
      <c r="V111" s="218"/>
      <c r="W111" s="221">
        <v>1</v>
      </c>
      <c r="X111" s="218"/>
      <c r="Y111" s="221"/>
      <c r="Z111" s="218"/>
      <c r="AA111" s="221"/>
      <c r="AB111" s="218"/>
      <c r="AC111" s="221">
        <v>1</v>
      </c>
      <c r="AD111" s="218"/>
      <c r="AE111" s="221">
        <v>32</v>
      </c>
      <c r="AF111" s="218"/>
      <c r="AG111" s="221">
        <v>20</v>
      </c>
      <c r="AH111" s="218"/>
      <c r="AI111" s="221"/>
      <c r="AJ111" s="218"/>
      <c r="AK111" s="221"/>
      <c r="AL111" s="218"/>
      <c r="AM111" s="221"/>
      <c r="AN111" s="218"/>
      <c r="AO111" s="221">
        <v>4</v>
      </c>
      <c r="AP111" s="218"/>
      <c r="AQ111" s="221"/>
      <c r="AR111" s="218"/>
      <c r="AS111" s="221"/>
      <c r="AT111" s="218"/>
      <c r="AU111" s="221"/>
      <c r="AV111" s="222"/>
      <c r="AW111" s="219">
        <v>93</v>
      </c>
    </row>
    <row r="112" spans="1:49" x14ac:dyDescent="0.25">
      <c r="A112" s="226">
        <v>1435</v>
      </c>
      <c r="B112" s="217"/>
      <c r="C112" s="221"/>
      <c r="D112" s="218"/>
      <c r="E112" s="221"/>
      <c r="F112" s="218"/>
      <c r="G112" s="221"/>
      <c r="H112" s="218"/>
      <c r="I112" s="221"/>
      <c r="J112" s="218"/>
      <c r="K112" s="221"/>
      <c r="L112" s="218"/>
      <c r="M112" s="221"/>
      <c r="N112" s="218"/>
      <c r="O112" s="221"/>
      <c r="P112" s="218"/>
      <c r="Q112" s="221"/>
      <c r="R112" s="218"/>
      <c r="S112" s="221"/>
      <c r="T112" s="218"/>
      <c r="U112" s="221">
        <v>1</v>
      </c>
      <c r="V112" s="218"/>
      <c r="W112" s="221"/>
      <c r="X112" s="218"/>
      <c r="Y112" s="221"/>
      <c r="Z112" s="218"/>
      <c r="AA112" s="221"/>
      <c r="AB112" s="218"/>
      <c r="AC112" s="221">
        <v>4</v>
      </c>
      <c r="AD112" s="218"/>
      <c r="AE112" s="221">
        <v>1</v>
      </c>
      <c r="AF112" s="218"/>
      <c r="AG112" s="221">
        <v>1</v>
      </c>
      <c r="AH112" s="218"/>
      <c r="AI112" s="221"/>
      <c r="AJ112" s="218"/>
      <c r="AK112" s="221"/>
      <c r="AL112" s="218"/>
      <c r="AM112" s="221"/>
      <c r="AN112" s="218"/>
      <c r="AO112" s="221"/>
      <c r="AP112" s="218"/>
      <c r="AQ112" s="221"/>
      <c r="AR112" s="218"/>
      <c r="AS112" s="221"/>
      <c r="AT112" s="218"/>
      <c r="AU112" s="221"/>
      <c r="AV112" s="222"/>
      <c r="AW112" s="219">
        <v>7</v>
      </c>
    </row>
    <row r="113" spans="1:49" x14ac:dyDescent="0.25">
      <c r="A113" s="226">
        <v>1442</v>
      </c>
      <c r="B113" s="217"/>
      <c r="C113" s="221"/>
      <c r="D113" s="218"/>
      <c r="E113" s="221"/>
      <c r="F113" s="218"/>
      <c r="G113" s="221"/>
      <c r="H113" s="218"/>
      <c r="I113" s="221"/>
      <c r="J113" s="218"/>
      <c r="K113" s="221"/>
      <c r="L113" s="218"/>
      <c r="M113" s="221"/>
      <c r="N113" s="218"/>
      <c r="O113" s="221"/>
      <c r="P113" s="218"/>
      <c r="Q113" s="221"/>
      <c r="R113" s="218"/>
      <c r="S113" s="221"/>
      <c r="T113" s="218"/>
      <c r="U113" s="221"/>
      <c r="V113" s="218"/>
      <c r="W113" s="221"/>
      <c r="X113" s="218"/>
      <c r="Y113" s="221"/>
      <c r="Z113" s="218"/>
      <c r="AA113" s="221"/>
      <c r="AB113" s="218"/>
      <c r="AC113" s="221"/>
      <c r="AD113" s="218"/>
      <c r="AE113" s="221">
        <v>115</v>
      </c>
      <c r="AF113" s="218"/>
      <c r="AG113" s="221"/>
      <c r="AH113" s="218">
        <v>115</v>
      </c>
      <c r="AI113" s="221"/>
      <c r="AJ113" s="218"/>
      <c r="AK113" s="221"/>
      <c r="AL113" s="218"/>
      <c r="AM113" s="221"/>
      <c r="AN113" s="218"/>
      <c r="AO113" s="221"/>
      <c r="AP113" s="218"/>
      <c r="AQ113" s="221"/>
      <c r="AR113" s="218"/>
      <c r="AS113" s="221"/>
      <c r="AT113" s="218"/>
      <c r="AU113" s="221"/>
      <c r="AV113" s="222">
        <v>115</v>
      </c>
      <c r="AW113" s="219">
        <v>115</v>
      </c>
    </row>
    <row r="114" spans="1:49" x14ac:dyDescent="0.25">
      <c r="A114" s="226">
        <v>1444</v>
      </c>
      <c r="B114" s="217"/>
      <c r="C114" s="221"/>
      <c r="D114" s="218"/>
      <c r="E114" s="221"/>
      <c r="F114" s="218"/>
      <c r="G114" s="221"/>
      <c r="H114" s="218"/>
      <c r="I114" s="221">
        <v>100</v>
      </c>
      <c r="J114" s="218"/>
      <c r="K114" s="221"/>
      <c r="L114" s="218"/>
      <c r="M114" s="221"/>
      <c r="N114" s="218"/>
      <c r="O114" s="221"/>
      <c r="P114" s="218"/>
      <c r="Q114" s="221"/>
      <c r="R114" s="218"/>
      <c r="S114" s="221">
        <v>2000</v>
      </c>
      <c r="T114" s="218"/>
      <c r="U114" s="221"/>
      <c r="V114" s="218"/>
      <c r="W114" s="221"/>
      <c r="X114" s="218"/>
      <c r="Y114" s="221"/>
      <c r="Z114" s="218"/>
      <c r="AA114" s="221"/>
      <c r="AB114" s="218"/>
      <c r="AC114" s="221"/>
      <c r="AD114" s="218"/>
      <c r="AE114" s="221">
        <v>100</v>
      </c>
      <c r="AF114" s="218"/>
      <c r="AG114" s="221"/>
      <c r="AH114" s="218"/>
      <c r="AI114" s="221"/>
      <c r="AJ114" s="218"/>
      <c r="AK114" s="221"/>
      <c r="AL114" s="218"/>
      <c r="AM114" s="221"/>
      <c r="AN114" s="218"/>
      <c r="AO114" s="221"/>
      <c r="AP114" s="218"/>
      <c r="AQ114" s="221"/>
      <c r="AR114" s="218"/>
      <c r="AS114" s="221"/>
      <c r="AT114" s="218"/>
      <c r="AU114" s="221"/>
      <c r="AV114" s="222"/>
      <c r="AW114" s="219">
        <v>2200</v>
      </c>
    </row>
    <row r="115" spans="1:49" x14ac:dyDescent="0.25">
      <c r="A115" s="226">
        <v>1445</v>
      </c>
      <c r="B115" s="217"/>
      <c r="C115" s="221"/>
      <c r="D115" s="218"/>
      <c r="E115" s="221">
        <v>200</v>
      </c>
      <c r="F115" s="218"/>
      <c r="G115" s="221"/>
      <c r="H115" s="218"/>
      <c r="I115" s="221"/>
      <c r="J115" s="218"/>
      <c r="K115" s="221">
        <v>100</v>
      </c>
      <c r="L115" s="218"/>
      <c r="M115" s="221"/>
      <c r="N115" s="218"/>
      <c r="O115" s="221"/>
      <c r="P115" s="218"/>
      <c r="Q115" s="221"/>
      <c r="R115" s="218"/>
      <c r="S115" s="221">
        <v>100</v>
      </c>
      <c r="T115" s="218"/>
      <c r="U115" s="221"/>
      <c r="V115" s="218"/>
      <c r="W115" s="221">
        <v>1100</v>
      </c>
      <c r="X115" s="218"/>
      <c r="Y115" s="221"/>
      <c r="Z115" s="218"/>
      <c r="AA115" s="221"/>
      <c r="AB115" s="218"/>
      <c r="AC115" s="221">
        <v>200</v>
      </c>
      <c r="AD115" s="218"/>
      <c r="AE115" s="221"/>
      <c r="AF115" s="218"/>
      <c r="AG115" s="221">
        <v>1000</v>
      </c>
      <c r="AH115" s="218"/>
      <c r="AI115" s="221"/>
      <c r="AJ115" s="218"/>
      <c r="AK115" s="221"/>
      <c r="AL115" s="218"/>
      <c r="AM115" s="221"/>
      <c r="AN115" s="218"/>
      <c r="AO115" s="221">
        <v>200</v>
      </c>
      <c r="AP115" s="218"/>
      <c r="AQ115" s="221">
        <v>100</v>
      </c>
      <c r="AR115" s="218"/>
      <c r="AS115" s="221"/>
      <c r="AT115" s="218"/>
      <c r="AU115" s="221"/>
      <c r="AV115" s="222"/>
      <c r="AW115" s="219">
        <v>3000</v>
      </c>
    </row>
    <row r="116" spans="1:49" x14ac:dyDescent="0.25">
      <c r="A116" s="226">
        <v>1446</v>
      </c>
      <c r="B116" s="217"/>
      <c r="C116" s="221"/>
      <c r="D116" s="218"/>
      <c r="E116" s="221"/>
      <c r="F116" s="218"/>
      <c r="G116" s="221"/>
      <c r="H116" s="218"/>
      <c r="I116" s="221">
        <v>100</v>
      </c>
      <c r="J116" s="218"/>
      <c r="K116" s="221"/>
      <c r="L116" s="218"/>
      <c r="M116" s="221"/>
      <c r="N116" s="218"/>
      <c r="O116" s="221"/>
      <c r="P116" s="218"/>
      <c r="Q116" s="221"/>
      <c r="R116" s="218"/>
      <c r="S116" s="221">
        <v>1000</v>
      </c>
      <c r="T116" s="218"/>
      <c r="U116" s="221"/>
      <c r="V116" s="218"/>
      <c r="W116" s="221"/>
      <c r="X116" s="218"/>
      <c r="Y116" s="221"/>
      <c r="Z116" s="218"/>
      <c r="AA116" s="221"/>
      <c r="AB116" s="218"/>
      <c r="AC116" s="221"/>
      <c r="AD116" s="218"/>
      <c r="AE116" s="221"/>
      <c r="AF116" s="218"/>
      <c r="AG116" s="221"/>
      <c r="AH116" s="218"/>
      <c r="AI116" s="221"/>
      <c r="AJ116" s="218"/>
      <c r="AK116" s="221"/>
      <c r="AL116" s="218"/>
      <c r="AM116" s="221"/>
      <c r="AN116" s="218"/>
      <c r="AO116" s="221"/>
      <c r="AP116" s="218"/>
      <c r="AQ116" s="221"/>
      <c r="AR116" s="218"/>
      <c r="AS116" s="221"/>
      <c r="AT116" s="218"/>
      <c r="AU116" s="221"/>
      <c r="AV116" s="222"/>
      <c r="AW116" s="219">
        <v>1100</v>
      </c>
    </row>
    <row r="117" spans="1:49" x14ac:dyDescent="0.25">
      <c r="A117" s="226">
        <v>1465</v>
      </c>
      <c r="B117" s="217"/>
      <c r="C117" s="221">
        <v>1</v>
      </c>
      <c r="D117" s="218"/>
      <c r="E117" s="221"/>
      <c r="F117" s="218"/>
      <c r="G117" s="221"/>
      <c r="H117" s="218"/>
      <c r="I117" s="221"/>
      <c r="J117" s="218"/>
      <c r="K117" s="221"/>
      <c r="L117" s="218"/>
      <c r="M117" s="221"/>
      <c r="N117" s="218"/>
      <c r="O117" s="221"/>
      <c r="P117" s="218"/>
      <c r="Q117" s="221"/>
      <c r="R117" s="218"/>
      <c r="S117" s="221"/>
      <c r="T117" s="218"/>
      <c r="U117" s="221">
        <v>1</v>
      </c>
      <c r="V117" s="218"/>
      <c r="W117" s="221"/>
      <c r="X117" s="218"/>
      <c r="Y117" s="221"/>
      <c r="Z117" s="218"/>
      <c r="AA117" s="221">
        <v>2</v>
      </c>
      <c r="AB117" s="218"/>
      <c r="AC117" s="221">
        <v>2</v>
      </c>
      <c r="AD117" s="218">
        <v>2</v>
      </c>
      <c r="AE117" s="221">
        <v>1</v>
      </c>
      <c r="AF117" s="218"/>
      <c r="AG117" s="221"/>
      <c r="AH117" s="218"/>
      <c r="AI117" s="221"/>
      <c r="AJ117" s="218"/>
      <c r="AK117" s="221"/>
      <c r="AL117" s="218"/>
      <c r="AM117" s="221"/>
      <c r="AN117" s="218"/>
      <c r="AO117" s="221"/>
      <c r="AP117" s="218"/>
      <c r="AQ117" s="221"/>
      <c r="AR117" s="218"/>
      <c r="AS117" s="221"/>
      <c r="AT117" s="218"/>
      <c r="AU117" s="221"/>
      <c r="AV117" s="222">
        <v>2</v>
      </c>
      <c r="AW117" s="219">
        <v>7</v>
      </c>
    </row>
    <row r="118" spans="1:49" x14ac:dyDescent="0.25">
      <c r="A118" s="226">
        <v>1467</v>
      </c>
      <c r="B118" s="217"/>
      <c r="C118" s="221"/>
      <c r="D118" s="218"/>
      <c r="E118" s="221">
        <v>1</v>
      </c>
      <c r="F118" s="218"/>
      <c r="G118" s="221">
        <v>1</v>
      </c>
      <c r="H118" s="218"/>
      <c r="I118" s="221"/>
      <c r="J118" s="218"/>
      <c r="K118" s="221"/>
      <c r="L118" s="218"/>
      <c r="M118" s="221"/>
      <c r="N118" s="218"/>
      <c r="O118" s="221"/>
      <c r="P118" s="218"/>
      <c r="Q118" s="221"/>
      <c r="R118" s="218"/>
      <c r="S118" s="221"/>
      <c r="T118" s="218"/>
      <c r="U118" s="221"/>
      <c r="V118" s="218"/>
      <c r="W118" s="221"/>
      <c r="X118" s="218"/>
      <c r="Y118" s="221"/>
      <c r="Z118" s="218"/>
      <c r="AA118" s="221"/>
      <c r="AB118" s="218"/>
      <c r="AC118" s="221"/>
      <c r="AD118" s="218"/>
      <c r="AE118" s="221"/>
      <c r="AF118" s="218"/>
      <c r="AG118" s="221"/>
      <c r="AH118" s="218"/>
      <c r="AI118" s="221"/>
      <c r="AJ118" s="218"/>
      <c r="AK118" s="221"/>
      <c r="AL118" s="218"/>
      <c r="AM118" s="221"/>
      <c r="AN118" s="218"/>
      <c r="AO118" s="221"/>
      <c r="AP118" s="218"/>
      <c r="AQ118" s="221"/>
      <c r="AR118" s="218">
        <v>32</v>
      </c>
      <c r="AS118" s="221">
        <v>16</v>
      </c>
      <c r="AT118" s="218"/>
      <c r="AU118" s="221">
        <v>7</v>
      </c>
      <c r="AV118" s="222">
        <v>32</v>
      </c>
      <c r="AW118" s="219">
        <v>25</v>
      </c>
    </row>
    <row r="119" spans="1:49" x14ac:dyDescent="0.25">
      <c r="A119" s="226">
        <v>1469</v>
      </c>
      <c r="B119" s="217"/>
      <c r="C119" s="221"/>
      <c r="D119" s="218"/>
      <c r="E119" s="221"/>
      <c r="F119" s="218"/>
      <c r="G119" s="221"/>
      <c r="H119" s="218"/>
      <c r="I119" s="221"/>
      <c r="J119" s="218"/>
      <c r="K119" s="221"/>
      <c r="L119" s="218"/>
      <c r="M119" s="221"/>
      <c r="N119" s="218"/>
      <c r="O119" s="221"/>
      <c r="P119" s="218"/>
      <c r="Q119" s="221"/>
      <c r="R119" s="218"/>
      <c r="S119" s="221"/>
      <c r="T119" s="218"/>
      <c r="U119" s="221"/>
      <c r="V119" s="218"/>
      <c r="W119" s="221"/>
      <c r="X119" s="218"/>
      <c r="Y119" s="221"/>
      <c r="Z119" s="218"/>
      <c r="AA119" s="221"/>
      <c r="AB119" s="218"/>
      <c r="AC119" s="221"/>
      <c r="AD119" s="218"/>
      <c r="AE119" s="221">
        <v>2</v>
      </c>
      <c r="AF119" s="218"/>
      <c r="AG119" s="221"/>
      <c r="AH119" s="218"/>
      <c r="AI119" s="221"/>
      <c r="AJ119" s="218"/>
      <c r="AK119" s="221"/>
      <c r="AL119" s="218"/>
      <c r="AM119" s="221"/>
      <c r="AN119" s="218"/>
      <c r="AO119" s="221">
        <v>1</v>
      </c>
      <c r="AP119" s="218"/>
      <c r="AQ119" s="221"/>
      <c r="AR119" s="218"/>
      <c r="AS119" s="221"/>
      <c r="AT119" s="218"/>
      <c r="AU119" s="221"/>
      <c r="AV119" s="222"/>
      <c r="AW119" s="219">
        <v>3</v>
      </c>
    </row>
    <row r="120" spans="1:49" x14ac:dyDescent="0.25">
      <c r="A120" s="226">
        <v>1494</v>
      </c>
      <c r="B120" s="217"/>
      <c r="C120" s="221"/>
      <c r="D120" s="218"/>
      <c r="E120" s="221"/>
      <c r="F120" s="218"/>
      <c r="G120" s="221"/>
      <c r="H120" s="218">
        <v>10</v>
      </c>
      <c r="I120" s="221"/>
      <c r="J120" s="218"/>
      <c r="K120" s="221"/>
      <c r="L120" s="218"/>
      <c r="M120" s="221"/>
      <c r="N120" s="218"/>
      <c r="O120" s="221"/>
      <c r="P120" s="218"/>
      <c r="Q120" s="221"/>
      <c r="R120" s="218"/>
      <c r="S120" s="221">
        <v>3</v>
      </c>
      <c r="T120" s="218"/>
      <c r="U120" s="221">
        <v>1</v>
      </c>
      <c r="V120" s="218"/>
      <c r="W120" s="221"/>
      <c r="X120" s="218"/>
      <c r="Y120" s="221"/>
      <c r="Z120" s="218"/>
      <c r="AA120" s="221"/>
      <c r="AB120" s="218"/>
      <c r="AC120" s="221"/>
      <c r="AD120" s="218"/>
      <c r="AE120" s="221"/>
      <c r="AF120" s="218"/>
      <c r="AG120" s="221"/>
      <c r="AH120" s="218"/>
      <c r="AI120" s="221"/>
      <c r="AJ120" s="218"/>
      <c r="AK120" s="221"/>
      <c r="AL120" s="218"/>
      <c r="AM120" s="221"/>
      <c r="AN120" s="218"/>
      <c r="AO120" s="221"/>
      <c r="AP120" s="218"/>
      <c r="AQ120" s="221"/>
      <c r="AR120" s="218"/>
      <c r="AS120" s="221"/>
      <c r="AT120" s="218"/>
      <c r="AU120" s="221"/>
      <c r="AV120" s="222">
        <v>10</v>
      </c>
      <c r="AW120" s="219">
        <v>4</v>
      </c>
    </row>
    <row r="121" spans="1:49" x14ac:dyDescent="0.25">
      <c r="A121" s="226">
        <v>1508</v>
      </c>
      <c r="B121" s="217"/>
      <c r="C121" s="221"/>
      <c r="D121" s="218"/>
      <c r="E121" s="221">
        <v>1</v>
      </c>
      <c r="F121" s="218"/>
      <c r="G121" s="221"/>
      <c r="H121" s="218">
        <v>3</v>
      </c>
      <c r="I121" s="221"/>
      <c r="J121" s="218"/>
      <c r="K121" s="221"/>
      <c r="L121" s="218"/>
      <c r="M121" s="221"/>
      <c r="N121" s="218"/>
      <c r="O121" s="221"/>
      <c r="P121" s="218"/>
      <c r="Q121" s="221"/>
      <c r="R121" s="218"/>
      <c r="S121" s="221"/>
      <c r="T121" s="218"/>
      <c r="U121" s="221"/>
      <c r="V121" s="218"/>
      <c r="W121" s="221"/>
      <c r="X121" s="218"/>
      <c r="Y121" s="221"/>
      <c r="Z121" s="218"/>
      <c r="AA121" s="221"/>
      <c r="AB121" s="218"/>
      <c r="AC121" s="221"/>
      <c r="AD121" s="218"/>
      <c r="AE121" s="221"/>
      <c r="AF121" s="218"/>
      <c r="AG121" s="221"/>
      <c r="AH121" s="218"/>
      <c r="AI121" s="221"/>
      <c r="AJ121" s="218"/>
      <c r="AK121" s="221"/>
      <c r="AL121" s="218"/>
      <c r="AM121" s="221"/>
      <c r="AN121" s="218"/>
      <c r="AO121" s="221">
        <v>2</v>
      </c>
      <c r="AP121" s="218"/>
      <c r="AQ121" s="221"/>
      <c r="AR121" s="218"/>
      <c r="AS121" s="221"/>
      <c r="AT121" s="218"/>
      <c r="AU121" s="221"/>
      <c r="AV121" s="222">
        <v>3</v>
      </c>
      <c r="AW121" s="219">
        <v>3</v>
      </c>
    </row>
    <row r="122" spans="1:49" x14ac:dyDescent="0.25">
      <c r="A122" s="226">
        <v>1554</v>
      </c>
      <c r="B122" s="217"/>
      <c r="C122" s="221"/>
      <c r="D122" s="218"/>
      <c r="E122" s="221"/>
      <c r="F122" s="218"/>
      <c r="G122" s="221"/>
      <c r="H122" s="218"/>
      <c r="I122" s="221">
        <v>3</v>
      </c>
      <c r="J122" s="218"/>
      <c r="K122" s="221"/>
      <c r="L122" s="218"/>
      <c r="M122" s="221"/>
      <c r="N122" s="218"/>
      <c r="O122" s="221"/>
      <c r="P122" s="218"/>
      <c r="Q122" s="221"/>
      <c r="R122" s="218"/>
      <c r="S122" s="221"/>
      <c r="T122" s="218"/>
      <c r="U122" s="221"/>
      <c r="V122" s="218"/>
      <c r="W122" s="221"/>
      <c r="X122" s="218"/>
      <c r="Y122" s="221"/>
      <c r="Z122" s="218"/>
      <c r="AA122" s="221"/>
      <c r="AB122" s="218"/>
      <c r="AC122" s="221"/>
      <c r="AD122" s="218"/>
      <c r="AE122" s="221"/>
      <c r="AF122" s="218"/>
      <c r="AG122" s="221"/>
      <c r="AH122" s="218"/>
      <c r="AI122" s="221"/>
      <c r="AJ122" s="218"/>
      <c r="AK122" s="221"/>
      <c r="AL122" s="218"/>
      <c r="AM122" s="221"/>
      <c r="AN122" s="218"/>
      <c r="AO122" s="221"/>
      <c r="AP122" s="218"/>
      <c r="AQ122" s="221"/>
      <c r="AR122" s="218"/>
      <c r="AS122" s="221"/>
      <c r="AT122" s="218"/>
      <c r="AU122" s="221"/>
      <c r="AV122" s="222"/>
      <c r="AW122" s="219">
        <v>3</v>
      </c>
    </row>
    <row r="123" spans="1:49" x14ac:dyDescent="0.25">
      <c r="A123" s="226">
        <v>1575</v>
      </c>
      <c r="B123" s="217"/>
      <c r="C123" s="221"/>
      <c r="D123" s="218"/>
      <c r="E123" s="221"/>
      <c r="F123" s="218"/>
      <c r="G123" s="221"/>
      <c r="H123" s="218"/>
      <c r="I123" s="221">
        <v>20</v>
      </c>
      <c r="J123" s="218"/>
      <c r="K123" s="221"/>
      <c r="L123" s="218"/>
      <c r="M123" s="221"/>
      <c r="N123" s="218"/>
      <c r="O123" s="221"/>
      <c r="P123" s="218"/>
      <c r="Q123" s="221"/>
      <c r="R123" s="218"/>
      <c r="S123" s="221"/>
      <c r="T123" s="218"/>
      <c r="U123" s="221"/>
      <c r="V123" s="218"/>
      <c r="W123" s="221"/>
      <c r="X123" s="218"/>
      <c r="Y123" s="221"/>
      <c r="Z123" s="218"/>
      <c r="AA123" s="221"/>
      <c r="AB123" s="218"/>
      <c r="AC123" s="221"/>
      <c r="AD123" s="218"/>
      <c r="AE123" s="221"/>
      <c r="AF123" s="218"/>
      <c r="AG123" s="221"/>
      <c r="AH123" s="218"/>
      <c r="AI123" s="221"/>
      <c r="AJ123" s="218"/>
      <c r="AK123" s="221"/>
      <c r="AL123" s="218"/>
      <c r="AM123" s="221"/>
      <c r="AN123" s="218"/>
      <c r="AO123" s="221"/>
      <c r="AP123" s="218"/>
      <c r="AQ123" s="221"/>
      <c r="AR123" s="218"/>
      <c r="AS123" s="221"/>
      <c r="AT123" s="218"/>
      <c r="AU123" s="221"/>
      <c r="AV123" s="222"/>
      <c r="AW123" s="219">
        <v>20</v>
      </c>
    </row>
    <row r="124" spans="1:49" x14ac:dyDescent="0.25">
      <c r="A124" s="226">
        <v>1583</v>
      </c>
      <c r="B124" s="217"/>
      <c r="C124" s="221"/>
      <c r="D124" s="218"/>
      <c r="E124" s="221"/>
      <c r="F124" s="218"/>
      <c r="G124" s="221"/>
      <c r="H124" s="218"/>
      <c r="I124" s="221"/>
      <c r="J124" s="218"/>
      <c r="K124" s="221"/>
      <c r="L124" s="218"/>
      <c r="M124" s="221"/>
      <c r="N124" s="218"/>
      <c r="O124" s="221"/>
      <c r="P124" s="218"/>
      <c r="Q124" s="221"/>
      <c r="R124" s="218"/>
      <c r="S124" s="221"/>
      <c r="T124" s="218"/>
      <c r="U124" s="221"/>
      <c r="V124" s="218"/>
      <c r="W124" s="221"/>
      <c r="X124" s="218"/>
      <c r="Y124" s="221"/>
      <c r="Z124" s="218"/>
      <c r="AA124" s="221"/>
      <c r="AB124" s="218"/>
      <c r="AC124" s="221"/>
      <c r="AD124" s="218"/>
      <c r="AE124" s="221"/>
      <c r="AF124" s="218"/>
      <c r="AG124" s="221"/>
      <c r="AH124" s="218"/>
      <c r="AI124" s="221"/>
      <c r="AJ124" s="218"/>
      <c r="AK124" s="221"/>
      <c r="AL124" s="218"/>
      <c r="AM124" s="221"/>
      <c r="AN124" s="218"/>
      <c r="AO124" s="221"/>
      <c r="AP124" s="218"/>
      <c r="AQ124" s="221"/>
      <c r="AR124" s="218"/>
      <c r="AS124" s="221">
        <v>100</v>
      </c>
      <c r="AT124" s="218"/>
      <c r="AU124" s="221"/>
      <c r="AV124" s="222"/>
      <c r="AW124" s="219">
        <v>100</v>
      </c>
    </row>
    <row r="125" spans="1:49" x14ac:dyDescent="0.25">
      <c r="A125" s="226">
        <v>1584</v>
      </c>
      <c r="B125" s="217"/>
      <c r="C125" s="221"/>
      <c r="D125" s="218"/>
      <c r="E125" s="221"/>
      <c r="F125" s="218"/>
      <c r="G125" s="221"/>
      <c r="H125" s="218"/>
      <c r="I125" s="221"/>
      <c r="J125" s="218"/>
      <c r="K125" s="221"/>
      <c r="L125" s="218"/>
      <c r="M125" s="221"/>
      <c r="N125" s="218"/>
      <c r="O125" s="221"/>
      <c r="P125" s="218">
        <v>1</v>
      </c>
      <c r="Q125" s="221"/>
      <c r="R125" s="218"/>
      <c r="S125" s="221"/>
      <c r="T125" s="218"/>
      <c r="U125" s="221"/>
      <c r="V125" s="218"/>
      <c r="W125" s="221"/>
      <c r="X125" s="218"/>
      <c r="Y125" s="221"/>
      <c r="Z125" s="218"/>
      <c r="AA125" s="221"/>
      <c r="AB125" s="218"/>
      <c r="AC125" s="221"/>
      <c r="AD125" s="218"/>
      <c r="AE125" s="221"/>
      <c r="AF125" s="218"/>
      <c r="AG125" s="221"/>
      <c r="AH125" s="218"/>
      <c r="AI125" s="221"/>
      <c r="AJ125" s="218"/>
      <c r="AK125" s="221"/>
      <c r="AL125" s="218"/>
      <c r="AM125" s="221"/>
      <c r="AN125" s="218"/>
      <c r="AO125" s="221"/>
      <c r="AP125" s="218"/>
      <c r="AQ125" s="221"/>
      <c r="AR125" s="218"/>
      <c r="AS125" s="221"/>
      <c r="AT125" s="218"/>
      <c r="AU125" s="221"/>
      <c r="AV125" s="222">
        <v>1</v>
      </c>
      <c r="AW125" s="219"/>
    </row>
    <row r="126" spans="1:49" x14ac:dyDescent="0.25">
      <c r="A126" s="226">
        <v>1587</v>
      </c>
      <c r="B126" s="217"/>
      <c r="C126" s="221"/>
      <c r="D126" s="218"/>
      <c r="E126" s="221"/>
      <c r="F126" s="218"/>
      <c r="G126" s="221">
        <v>3</v>
      </c>
      <c r="H126" s="218"/>
      <c r="I126" s="221"/>
      <c r="J126" s="218"/>
      <c r="K126" s="221">
        <v>1</v>
      </c>
      <c r="L126" s="218"/>
      <c r="M126" s="221"/>
      <c r="N126" s="218"/>
      <c r="O126" s="221"/>
      <c r="P126" s="218"/>
      <c r="Q126" s="221"/>
      <c r="R126" s="218"/>
      <c r="S126" s="221">
        <v>2</v>
      </c>
      <c r="T126" s="218"/>
      <c r="U126" s="221"/>
      <c r="V126" s="218"/>
      <c r="W126" s="221"/>
      <c r="X126" s="218"/>
      <c r="Y126" s="221"/>
      <c r="Z126" s="218"/>
      <c r="AA126" s="221"/>
      <c r="AB126" s="218"/>
      <c r="AC126" s="221"/>
      <c r="AD126" s="218"/>
      <c r="AE126" s="221"/>
      <c r="AF126" s="218"/>
      <c r="AG126" s="221">
        <v>1</v>
      </c>
      <c r="AH126" s="218"/>
      <c r="AI126" s="221"/>
      <c r="AJ126" s="218"/>
      <c r="AK126" s="221">
        <v>3</v>
      </c>
      <c r="AL126" s="218"/>
      <c r="AM126" s="221"/>
      <c r="AN126" s="218"/>
      <c r="AO126" s="221"/>
      <c r="AP126" s="218"/>
      <c r="AQ126" s="221"/>
      <c r="AR126" s="218"/>
      <c r="AS126" s="221">
        <v>2</v>
      </c>
      <c r="AT126" s="218"/>
      <c r="AU126" s="221"/>
      <c r="AV126" s="222"/>
      <c r="AW126" s="219">
        <v>12</v>
      </c>
    </row>
    <row r="127" spans="1:49" x14ac:dyDescent="0.25">
      <c r="A127" s="226">
        <v>1589</v>
      </c>
      <c r="B127" s="217"/>
      <c r="C127" s="221"/>
      <c r="D127" s="218"/>
      <c r="E127" s="221"/>
      <c r="F127" s="218"/>
      <c r="G127" s="221"/>
      <c r="H127" s="218"/>
      <c r="I127" s="221"/>
      <c r="J127" s="218"/>
      <c r="K127" s="221"/>
      <c r="L127" s="218"/>
      <c r="M127" s="221"/>
      <c r="N127" s="218"/>
      <c r="O127" s="221"/>
      <c r="P127" s="218"/>
      <c r="Q127" s="221"/>
      <c r="R127" s="218"/>
      <c r="S127" s="221"/>
      <c r="T127" s="218"/>
      <c r="U127" s="221"/>
      <c r="V127" s="218"/>
      <c r="W127" s="221"/>
      <c r="X127" s="218"/>
      <c r="Y127" s="221"/>
      <c r="Z127" s="218"/>
      <c r="AA127" s="221"/>
      <c r="AB127" s="218"/>
      <c r="AC127" s="221"/>
      <c r="AD127" s="218"/>
      <c r="AE127" s="221"/>
      <c r="AF127" s="218"/>
      <c r="AG127" s="221"/>
      <c r="AH127" s="218"/>
      <c r="AI127" s="221"/>
      <c r="AJ127" s="218"/>
      <c r="AK127" s="221"/>
      <c r="AL127" s="218"/>
      <c r="AM127" s="221"/>
      <c r="AN127" s="218"/>
      <c r="AO127" s="221"/>
      <c r="AP127" s="218"/>
      <c r="AQ127" s="221"/>
      <c r="AR127" s="218"/>
      <c r="AS127" s="221">
        <v>100</v>
      </c>
      <c r="AT127" s="218"/>
      <c r="AU127" s="221"/>
      <c r="AV127" s="222"/>
      <c r="AW127" s="219">
        <v>100</v>
      </c>
    </row>
    <row r="128" spans="1:49" x14ac:dyDescent="0.25">
      <c r="A128" s="226">
        <v>1592</v>
      </c>
      <c r="B128" s="217"/>
      <c r="C128" s="221"/>
      <c r="D128" s="218"/>
      <c r="E128" s="221"/>
      <c r="F128" s="218"/>
      <c r="G128" s="221"/>
      <c r="H128" s="218"/>
      <c r="I128" s="221"/>
      <c r="J128" s="218"/>
      <c r="K128" s="221"/>
      <c r="L128" s="218"/>
      <c r="M128" s="221"/>
      <c r="N128" s="218"/>
      <c r="O128" s="221"/>
      <c r="P128" s="218"/>
      <c r="Q128" s="221"/>
      <c r="R128" s="218"/>
      <c r="S128" s="221"/>
      <c r="T128" s="218"/>
      <c r="U128" s="221"/>
      <c r="V128" s="218"/>
      <c r="W128" s="221"/>
      <c r="X128" s="218"/>
      <c r="Y128" s="221"/>
      <c r="Z128" s="218"/>
      <c r="AA128" s="221"/>
      <c r="AB128" s="218"/>
      <c r="AC128" s="221"/>
      <c r="AD128" s="218"/>
      <c r="AE128" s="221"/>
      <c r="AF128" s="218"/>
      <c r="AG128" s="221"/>
      <c r="AH128" s="218"/>
      <c r="AI128" s="221"/>
      <c r="AJ128" s="218"/>
      <c r="AK128" s="221"/>
      <c r="AL128" s="218"/>
      <c r="AM128" s="221"/>
      <c r="AN128" s="218"/>
      <c r="AO128" s="221"/>
      <c r="AP128" s="218"/>
      <c r="AQ128" s="221"/>
      <c r="AR128" s="218"/>
      <c r="AS128" s="221">
        <v>100</v>
      </c>
      <c r="AT128" s="218"/>
      <c r="AU128" s="221"/>
      <c r="AV128" s="222"/>
      <c r="AW128" s="219">
        <v>100</v>
      </c>
    </row>
    <row r="129" spans="1:49" x14ac:dyDescent="0.25">
      <c r="A129" s="226">
        <v>1597</v>
      </c>
      <c r="B129" s="217"/>
      <c r="C129" s="221"/>
      <c r="D129" s="218"/>
      <c r="E129" s="221"/>
      <c r="F129" s="218"/>
      <c r="G129" s="221"/>
      <c r="H129" s="218"/>
      <c r="I129" s="221"/>
      <c r="J129" s="218"/>
      <c r="K129" s="221"/>
      <c r="L129" s="218"/>
      <c r="M129" s="221"/>
      <c r="N129" s="218"/>
      <c r="O129" s="221"/>
      <c r="P129" s="218"/>
      <c r="Q129" s="221"/>
      <c r="R129" s="218"/>
      <c r="S129" s="221"/>
      <c r="T129" s="218"/>
      <c r="U129" s="221"/>
      <c r="V129" s="218"/>
      <c r="W129" s="221"/>
      <c r="X129" s="218"/>
      <c r="Y129" s="221"/>
      <c r="Z129" s="218"/>
      <c r="AA129" s="221"/>
      <c r="AB129" s="218"/>
      <c r="AC129" s="221"/>
      <c r="AD129" s="218"/>
      <c r="AE129" s="221"/>
      <c r="AF129" s="218"/>
      <c r="AG129" s="221"/>
      <c r="AH129" s="218"/>
      <c r="AI129" s="221"/>
      <c r="AJ129" s="218"/>
      <c r="AK129" s="221"/>
      <c r="AL129" s="218"/>
      <c r="AM129" s="221"/>
      <c r="AN129" s="218"/>
      <c r="AO129" s="221"/>
      <c r="AP129" s="218"/>
      <c r="AQ129" s="221"/>
      <c r="AR129" s="218"/>
      <c r="AS129" s="221">
        <v>50</v>
      </c>
      <c r="AT129" s="218"/>
      <c r="AU129" s="221"/>
      <c r="AV129" s="222"/>
      <c r="AW129" s="219">
        <v>50</v>
      </c>
    </row>
    <row r="130" spans="1:49" x14ac:dyDescent="0.25">
      <c r="A130" s="226">
        <v>1602</v>
      </c>
      <c r="B130" s="217"/>
      <c r="C130" s="221"/>
      <c r="D130" s="218"/>
      <c r="E130" s="221"/>
      <c r="F130" s="218"/>
      <c r="G130" s="221"/>
      <c r="H130" s="218"/>
      <c r="I130" s="221"/>
      <c r="J130" s="218"/>
      <c r="K130" s="221"/>
      <c r="L130" s="218"/>
      <c r="M130" s="221"/>
      <c r="N130" s="218"/>
      <c r="O130" s="221"/>
      <c r="P130" s="218"/>
      <c r="Q130" s="221"/>
      <c r="R130" s="218"/>
      <c r="S130" s="221"/>
      <c r="T130" s="218"/>
      <c r="U130" s="221"/>
      <c r="V130" s="218"/>
      <c r="W130" s="221">
        <v>100</v>
      </c>
      <c r="X130" s="218"/>
      <c r="Y130" s="221"/>
      <c r="Z130" s="218"/>
      <c r="AA130" s="221"/>
      <c r="AB130" s="218"/>
      <c r="AC130" s="221"/>
      <c r="AD130" s="218"/>
      <c r="AE130" s="221"/>
      <c r="AF130" s="218"/>
      <c r="AG130" s="221"/>
      <c r="AH130" s="218"/>
      <c r="AI130" s="221"/>
      <c r="AJ130" s="218"/>
      <c r="AK130" s="221"/>
      <c r="AL130" s="218"/>
      <c r="AM130" s="221"/>
      <c r="AN130" s="218"/>
      <c r="AO130" s="221"/>
      <c r="AP130" s="218"/>
      <c r="AQ130" s="221"/>
      <c r="AR130" s="218"/>
      <c r="AS130" s="221"/>
      <c r="AT130" s="218"/>
      <c r="AU130" s="221"/>
      <c r="AV130" s="222"/>
      <c r="AW130" s="219">
        <v>100</v>
      </c>
    </row>
    <row r="131" spans="1:49" x14ac:dyDescent="0.25">
      <c r="A131" s="226">
        <v>1614</v>
      </c>
      <c r="B131" s="217"/>
      <c r="C131" s="221"/>
      <c r="D131" s="218"/>
      <c r="E131" s="221"/>
      <c r="F131" s="218"/>
      <c r="G131" s="221"/>
      <c r="H131" s="218"/>
      <c r="I131" s="221"/>
      <c r="J131" s="218"/>
      <c r="K131" s="221"/>
      <c r="L131" s="218"/>
      <c r="M131" s="221"/>
      <c r="N131" s="218"/>
      <c r="O131" s="221"/>
      <c r="P131" s="218"/>
      <c r="Q131" s="221"/>
      <c r="R131" s="218"/>
      <c r="S131" s="221"/>
      <c r="T131" s="218"/>
      <c r="U131" s="221"/>
      <c r="V131" s="218"/>
      <c r="W131" s="221"/>
      <c r="X131" s="218"/>
      <c r="Y131" s="221"/>
      <c r="Z131" s="218"/>
      <c r="AA131" s="221"/>
      <c r="AB131" s="218"/>
      <c r="AC131" s="221"/>
      <c r="AD131" s="218"/>
      <c r="AE131" s="221"/>
      <c r="AF131" s="218"/>
      <c r="AG131" s="221"/>
      <c r="AH131" s="218"/>
      <c r="AI131" s="221"/>
      <c r="AJ131" s="218"/>
      <c r="AK131" s="221"/>
      <c r="AL131" s="218"/>
      <c r="AM131" s="221"/>
      <c r="AN131" s="218"/>
      <c r="AO131" s="221"/>
      <c r="AP131" s="218"/>
      <c r="AQ131" s="221"/>
      <c r="AR131" s="218"/>
      <c r="AS131" s="221">
        <v>1</v>
      </c>
      <c r="AT131" s="218"/>
      <c r="AU131" s="221"/>
      <c r="AV131" s="222"/>
      <c r="AW131" s="219">
        <v>1</v>
      </c>
    </row>
    <row r="132" spans="1:49" x14ac:dyDescent="0.25">
      <c r="A132" s="226">
        <v>1615</v>
      </c>
      <c r="B132" s="217"/>
      <c r="C132" s="221"/>
      <c r="D132" s="218"/>
      <c r="E132" s="221"/>
      <c r="F132" s="218"/>
      <c r="G132" s="221"/>
      <c r="H132" s="218"/>
      <c r="I132" s="221"/>
      <c r="J132" s="218"/>
      <c r="K132" s="221"/>
      <c r="L132" s="218"/>
      <c r="M132" s="221"/>
      <c r="N132" s="218"/>
      <c r="O132" s="221"/>
      <c r="P132" s="218"/>
      <c r="Q132" s="221"/>
      <c r="R132" s="218"/>
      <c r="S132" s="221"/>
      <c r="T132" s="218"/>
      <c r="U132" s="221"/>
      <c r="V132" s="218"/>
      <c r="W132" s="221"/>
      <c r="X132" s="218"/>
      <c r="Y132" s="221"/>
      <c r="Z132" s="218"/>
      <c r="AA132" s="221"/>
      <c r="AB132" s="218"/>
      <c r="AC132" s="221"/>
      <c r="AD132" s="218"/>
      <c r="AE132" s="221"/>
      <c r="AF132" s="218"/>
      <c r="AG132" s="221"/>
      <c r="AH132" s="218"/>
      <c r="AI132" s="221"/>
      <c r="AJ132" s="218"/>
      <c r="AK132" s="221"/>
      <c r="AL132" s="218"/>
      <c r="AM132" s="221"/>
      <c r="AN132" s="218"/>
      <c r="AO132" s="221"/>
      <c r="AP132" s="218"/>
      <c r="AQ132" s="221"/>
      <c r="AR132" s="218"/>
      <c r="AS132" s="221">
        <v>1</v>
      </c>
      <c r="AT132" s="218"/>
      <c r="AU132" s="221"/>
      <c r="AV132" s="222"/>
      <c r="AW132" s="219">
        <v>1</v>
      </c>
    </row>
    <row r="133" spans="1:49" x14ac:dyDescent="0.25">
      <c r="A133" s="226">
        <v>1906</v>
      </c>
      <c r="B133" s="217"/>
      <c r="C133" s="221"/>
      <c r="D133" s="218"/>
      <c r="E133" s="221"/>
      <c r="F133" s="218"/>
      <c r="G133" s="221"/>
      <c r="H133" s="218"/>
      <c r="I133" s="221">
        <v>2</v>
      </c>
      <c r="J133" s="218"/>
      <c r="K133" s="221"/>
      <c r="L133" s="218"/>
      <c r="M133" s="221"/>
      <c r="N133" s="218"/>
      <c r="O133" s="221"/>
      <c r="P133" s="218"/>
      <c r="Q133" s="221"/>
      <c r="R133" s="218"/>
      <c r="S133" s="221"/>
      <c r="T133" s="218"/>
      <c r="U133" s="221"/>
      <c r="V133" s="218"/>
      <c r="W133" s="221"/>
      <c r="X133" s="218"/>
      <c r="Y133" s="221"/>
      <c r="Z133" s="218"/>
      <c r="AA133" s="221"/>
      <c r="AB133" s="218"/>
      <c r="AC133" s="221"/>
      <c r="AD133" s="218"/>
      <c r="AE133" s="221"/>
      <c r="AF133" s="218"/>
      <c r="AG133" s="221"/>
      <c r="AH133" s="218"/>
      <c r="AI133" s="221"/>
      <c r="AJ133" s="218"/>
      <c r="AK133" s="221"/>
      <c r="AL133" s="218"/>
      <c r="AM133" s="221"/>
      <c r="AN133" s="218"/>
      <c r="AO133" s="221"/>
      <c r="AP133" s="218"/>
      <c r="AQ133" s="221"/>
      <c r="AR133" s="218"/>
      <c r="AS133" s="221"/>
      <c r="AT133" s="218"/>
      <c r="AU133" s="221"/>
      <c r="AV133" s="222"/>
      <c r="AW133" s="219">
        <v>2</v>
      </c>
    </row>
    <row r="134" spans="1:49" x14ac:dyDescent="0.25">
      <c r="A134" s="226">
        <v>1907</v>
      </c>
      <c r="B134" s="217"/>
      <c r="C134" s="221"/>
      <c r="D134" s="218"/>
      <c r="E134" s="221"/>
      <c r="F134" s="218"/>
      <c r="G134" s="221"/>
      <c r="H134" s="218"/>
      <c r="I134" s="221">
        <v>2</v>
      </c>
      <c r="J134" s="218"/>
      <c r="K134" s="221"/>
      <c r="L134" s="218"/>
      <c r="M134" s="221"/>
      <c r="N134" s="218"/>
      <c r="O134" s="221"/>
      <c r="P134" s="218"/>
      <c r="Q134" s="221"/>
      <c r="R134" s="218"/>
      <c r="S134" s="221"/>
      <c r="T134" s="218"/>
      <c r="U134" s="221"/>
      <c r="V134" s="218"/>
      <c r="W134" s="221"/>
      <c r="X134" s="218"/>
      <c r="Y134" s="221"/>
      <c r="Z134" s="218"/>
      <c r="AA134" s="221"/>
      <c r="AB134" s="218"/>
      <c r="AC134" s="221"/>
      <c r="AD134" s="218"/>
      <c r="AE134" s="221"/>
      <c r="AF134" s="218"/>
      <c r="AG134" s="221"/>
      <c r="AH134" s="218"/>
      <c r="AI134" s="221"/>
      <c r="AJ134" s="218"/>
      <c r="AK134" s="221"/>
      <c r="AL134" s="218"/>
      <c r="AM134" s="221"/>
      <c r="AN134" s="218"/>
      <c r="AO134" s="221"/>
      <c r="AP134" s="218"/>
      <c r="AQ134" s="221"/>
      <c r="AR134" s="218"/>
      <c r="AS134" s="221"/>
      <c r="AT134" s="218"/>
      <c r="AU134" s="221"/>
      <c r="AV134" s="222"/>
      <c r="AW134" s="219">
        <v>2</v>
      </c>
    </row>
    <row r="135" spans="1:49" x14ac:dyDescent="0.25">
      <c r="A135" s="226">
        <v>1910</v>
      </c>
      <c r="B135" s="217"/>
      <c r="C135" s="221"/>
      <c r="D135" s="218"/>
      <c r="E135" s="221"/>
      <c r="F135" s="218"/>
      <c r="G135" s="221"/>
      <c r="H135" s="218"/>
      <c r="I135" s="221"/>
      <c r="J135" s="218"/>
      <c r="K135" s="221"/>
      <c r="L135" s="218"/>
      <c r="M135" s="221"/>
      <c r="N135" s="218"/>
      <c r="O135" s="221"/>
      <c r="P135" s="218"/>
      <c r="Q135" s="221"/>
      <c r="R135" s="218"/>
      <c r="S135" s="221"/>
      <c r="T135" s="218"/>
      <c r="U135" s="221"/>
      <c r="V135" s="218"/>
      <c r="W135" s="221"/>
      <c r="X135" s="218"/>
      <c r="Y135" s="221"/>
      <c r="Z135" s="218"/>
      <c r="AA135" s="221"/>
      <c r="AB135" s="218"/>
      <c r="AC135" s="221"/>
      <c r="AD135" s="218"/>
      <c r="AE135" s="221"/>
      <c r="AF135" s="218"/>
      <c r="AG135" s="221"/>
      <c r="AH135" s="218"/>
      <c r="AI135" s="221"/>
      <c r="AJ135" s="218"/>
      <c r="AK135" s="221"/>
      <c r="AL135" s="218"/>
      <c r="AM135" s="221"/>
      <c r="AN135" s="218"/>
      <c r="AO135" s="221"/>
      <c r="AP135" s="218"/>
      <c r="AQ135" s="221">
        <v>100</v>
      </c>
      <c r="AR135" s="218"/>
      <c r="AS135" s="221"/>
      <c r="AT135" s="218"/>
      <c r="AU135" s="221"/>
      <c r="AV135" s="222"/>
      <c r="AW135" s="219">
        <v>100</v>
      </c>
    </row>
    <row r="136" spans="1:49" x14ac:dyDescent="0.25">
      <c r="A136" s="226">
        <v>2031</v>
      </c>
      <c r="B136" s="217"/>
      <c r="C136" s="221"/>
      <c r="D136" s="218"/>
      <c r="E136" s="221">
        <v>3</v>
      </c>
      <c r="F136" s="218"/>
      <c r="G136" s="221"/>
      <c r="H136" s="218"/>
      <c r="I136" s="221">
        <v>4</v>
      </c>
      <c r="J136" s="218"/>
      <c r="K136" s="221"/>
      <c r="L136" s="218"/>
      <c r="M136" s="221"/>
      <c r="N136" s="218"/>
      <c r="O136" s="221"/>
      <c r="P136" s="218"/>
      <c r="Q136" s="221"/>
      <c r="R136" s="218"/>
      <c r="S136" s="221"/>
      <c r="T136" s="218"/>
      <c r="U136" s="221"/>
      <c r="V136" s="218"/>
      <c r="W136" s="221"/>
      <c r="X136" s="218"/>
      <c r="Y136" s="221"/>
      <c r="Z136" s="218"/>
      <c r="AA136" s="221"/>
      <c r="AB136" s="218"/>
      <c r="AC136" s="221"/>
      <c r="AD136" s="218"/>
      <c r="AE136" s="221"/>
      <c r="AF136" s="218"/>
      <c r="AG136" s="221"/>
      <c r="AH136" s="218"/>
      <c r="AI136" s="221"/>
      <c r="AJ136" s="218"/>
      <c r="AK136" s="221"/>
      <c r="AL136" s="218"/>
      <c r="AM136" s="221"/>
      <c r="AN136" s="218"/>
      <c r="AO136" s="221"/>
      <c r="AP136" s="218"/>
      <c r="AQ136" s="221"/>
      <c r="AR136" s="218"/>
      <c r="AS136" s="221"/>
      <c r="AT136" s="218"/>
      <c r="AU136" s="221"/>
      <c r="AV136" s="222"/>
      <c r="AW136" s="219">
        <v>7</v>
      </c>
    </row>
    <row r="137" spans="1:49" x14ac:dyDescent="0.25">
      <c r="A137" s="226">
        <v>2126</v>
      </c>
      <c r="B137" s="217"/>
      <c r="C137" s="221"/>
      <c r="D137" s="218"/>
      <c r="E137" s="221"/>
      <c r="F137" s="218"/>
      <c r="G137" s="221"/>
      <c r="H137" s="218"/>
      <c r="I137" s="221"/>
      <c r="J137" s="218"/>
      <c r="K137" s="221"/>
      <c r="L137" s="218"/>
      <c r="M137" s="221"/>
      <c r="N137" s="218"/>
      <c r="O137" s="221"/>
      <c r="P137" s="218"/>
      <c r="Q137" s="221"/>
      <c r="R137" s="218"/>
      <c r="S137" s="221"/>
      <c r="T137" s="218"/>
      <c r="U137" s="221"/>
      <c r="V137" s="218"/>
      <c r="W137" s="221"/>
      <c r="X137" s="218"/>
      <c r="Y137" s="221"/>
      <c r="Z137" s="218"/>
      <c r="AA137" s="221"/>
      <c r="AB137" s="218"/>
      <c r="AC137" s="221"/>
      <c r="AD137" s="218"/>
      <c r="AE137" s="221"/>
      <c r="AF137" s="218"/>
      <c r="AG137" s="221"/>
      <c r="AH137" s="218"/>
      <c r="AI137" s="221"/>
      <c r="AJ137" s="218"/>
      <c r="AK137" s="221"/>
      <c r="AL137" s="218"/>
      <c r="AM137" s="221"/>
      <c r="AN137" s="218"/>
      <c r="AO137" s="221"/>
      <c r="AP137" s="218"/>
      <c r="AQ137" s="221">
        <v>1</v>
      </c>
      <c r="AR137" s="218"/>
      <c r="AS137" s="221"/>
      <c r="AT137" s="218"/>
      <c r="AU137" s="221"/>
      <c r="AV137" s="222"/>
      <c r="AW137" s="219">
        <v>1</v>
      </c>
    </row>
    <row r="138" spans="1:49" x14ac:dyDescent="0.25">
      <c r="A138" s="226">
        <v>2189</v>
      </c>
      <c r="B138" s="217"/>
      <c r="C138" s="221"/>
      <c r="D138" s="218"/>
      <c r="E138" s="221"/>
      <c r="F138" s="218"/>
      <c r="G138" s="221"/>
      <c r="H138" s="218"/>
      <c r="I138" s="221"/>
      <c r="J138" s="218"/>
      <c r="K138" s="221"/>
      <c r="L138" s="218"/>
      <c r="M138" s="221"/>
      <c r="N138" s="218"/>
      <c r="O138" s="221"/>
      <c r="P138" s="218"/>
      <c r="Q138" s="221"/>
      <c r="R138" s="218"/>
      <c r="S138" s="221"/>
      <c r="T138" s="218"/>
      <c r="U138" s="221"/>
      <c r="V138" s="218"/>
      <c r="W138" s="221"/>
      <c r="X138" s="218"/>
      <c r="Y138" s="221"/>
      <c r="Z138" s="218"/>
      <c r="AA138" s="221"/>
      <c r="AB138" s="218"/>
      <c r="AC138" s="221"/>
      <c r="AD138" s="218"/>
      <c r="AE138" s="221"/>
      <c r="AF138" s="218"/>
      <c r="AG138" s="221"/>
      <c r="AH138" s="218"/>
      <c r="AI138" s="221"/>
      <c r="AJ138" s="218"/>
      <c r="AK138" s="221"/>
      <c r="AL138" s="218"/>
      <c r="AM138" s="221"/>
      <c r="AN138" s="218"/>
      <c r="AO138" s="221"/>
      <c r="AP138" s="218"/>
      <c r="AQ138" s="221">
        <v>1000</v>
      </c>
      <c r="AR138" s="218"/>
      <c r="AS138" s="221"/>
      <c r="AT138" s="218"/>
      <c r="AU138" s="221"/>
      <c r="AV138" s="222"/>
      <c r="AW138" s="219">
        <v>1000</v>
      </c>
    </row>
    <row r="139" spans="1:49" x14ac:dyDescent="0.25">
      <c r="A139" s="226">
        <v>2191</v>
      </c>
      <c r="B139" s="217"/>
      <c r="C139" s="221"/>
      <c r="D139" s="218"/>
      <c r="E139" s="221"/>
      <c r="F139" s="218"/>
      <c r="G139" s="221"/>
      <c r="H139" s="218"/>
      <c r="I139" s="221"/>
      <c r="J139" s="218"/>
      <c r="K139" s="221"/>
      <c r="L139" s="218"/>
      <c r="M139" s="221"/>
      <c r="N139" s="218"/>
      <c r="O139" s="221"/>
      <c r="P139" s="218"/>
      <c r="Q139" s="221"/>
      <c r="R139" s="218"/>
      <c r="S139" s="221"/>
      <c r="T139" s="218"/>
      <c r="U139" s="221"/>
      <c r="V139" s="218"/>
      <c r="W139" s="221"/>
      <c r="X139" s="218"/>
      <c r="Y139" s="221"/>
      <c r="Z139" s="218"/>
      <c r="AA139" s="221"/>
      <c r="AB139" s="218"/>
      <c r="AC139" s="221"/>
      <c r="AD139" s="218"/>
      <c r="AE139" s="221"/>
      <c r="AF139" s="218"/>
      <c r="AG139" s="221"/>
      <c r="AH139" s="218"/>
      <c r="AI139" s="221"/>
      <c r="AJ139" s="218"/>
      <c r="AK139" s="221"/>
      <c r="AL139" s="218"/>
      <c r="AM139" s="221"/>
      <c r="AN139" s="218"/>
      <c r="AO139" s="221"/>
      <c r="AP139" s="218"/>
      <c r="AQ139" s="221">
        <v>200</v>
      </c>
      <c r="AR139" s="218"/>
      <c r="AS139" s="221"/>
      <c r="AT139" s="218"/>
      <c r="AU139" s="221"/>
      <c r="AV139" s="222"/>
      <c r="AW139" s="219">
        <v>200</v>
      </c>
    </row>
    <row r="140" spans="1:49" x14ac:dyDescent="0.25">
      <c r="A140" s="226">
        <v>2233</v>
      </c>
      <c r="B140" s="217"/>
      <c r="C140" s="221"/>
      <c r="D140" s="218"/>
      <c r="E140" s="221"/>
      <c r="F140" s="218"/>
      <c r="G140" s="221"/>
      <c r="H140" s="218"/>
      <c r="I140" s="221"/>
      <c r="J140" s="218"/>
      <c r="K140" s="221"/>
      <c r="L140" s="218"/>
      <c r="M140" s="221"/>
      <c r="N140" s="218"/>
      <c r="O140" s="221"/>
      <c r="P140" s="218"/>
      <c r="Q140" s="221"/>
      <c r="R140" s="218"/>
      <c r="S140" s="221">
        <v>1</v>
      </c>
      <c r="T140" s="218"/>
      <c r="U140" s="221"/>
      <c r="V140" s="218"/>
      <c r="W140" s="221"/>
      <c r="X140" s="218"/>
      <c r="Y140" s="221"/>
      <c r="Z140" s="218"/>
      <c r="AA140" s="221"/>
      <c r="AB140" s="218"/>
      <c r="AC140" s="221"/>
      <c r="AD140" s="218"/>
      <c r="AE140" s="221"/>
      <c r="AF140" s="218"/>
      <c r="AG140" s="221"/>
      <c r="AH140" s="218"/>
      <c r="AI140" s="221"/>
      <c r="AJ140" s="218"/>
      <c r="AK140" s="221"/>
      <c r="AL140" s="218"/>
      <c r="AM140" s="221"/>
      <c r="AN140" s="218"/>
      <c r="AO140" s="221"/>
      <c r="AP140" s="218"/>
      <c r="AQ140" s="221"/>
      <c r="AR140" s="218"/>
      <c r="AS140" s="221"/>
      <c r="AT140" s="218"/>
      <c r="AU140" s="221"/>
      <c r="AV140" s="222"/>
      <c r="AW140" s="219">
        <v>1</v>
      </c>
    </row>
    <row r="141" spans="1:49" x14ac:dyDescent="0.25">
      <c r="A141" s="226">
        <v>2234</v>
      </c>
      <c r="B141" s="217"/>
      <c r="C141" s="221"/>
      <c r="D141" s="218"/>
      <c r="E141" s="221">
        <v>1</v>
      </c>
      <c r="F141" s="218"/>
      <c r="G141" s="221"/>
      <c r="H141" s="218"/>
      <c r="I141" s="221"/>
      <c r="J141" s="218"/>
      <c r="K141" s="221"/>
      <c r="L141" s="218"/>
      <c r="M141" s="221">
        <v>5</v>
      </c>
      <c r="N141" s="218"/>
      <c r="O141" s="221"/>
      <c r="P141" s="218"/>
      <c r="Q141" s="221">
        <v>11</v>
      </c>
      <c r="R141" s="218"/>
      <c r="S141" s="221"/>
      <c r="T141" s="218"/>
      <c r="U141" s="221"/>
      <c r="V141" s="218"/>
      <c r="W141" s="221"/>
      <c r="X141" s="218"/>
      <c r="Y141" s="221"/>
      <c r="Z141" s="218"/>
      <c r="AA141" s="221"/>
      <c r="AB141" s="218"/>
      <c r="AC141" s="221"/>
      <c r="AD141" s="218"/>
      <c r="AE141" s="221"/>
      <c r="AF141" s="218"/>
      <c r="AG141" s="221"/>
      <c r="AH141" s="218"/>
      <c r="AI141" s="221">
        <v>1</v>
      </c>
      <c r="AJ141" s="218"/>
      <c r="AK141" s="221"/>
      <c r="AL141" s="218"/>
      <c r="AM141" s="221"/>
      <c r="AN141" s="218"/>
      <c r="AO141" s="221"/>
      <c r="AP141" s="218"/>
      <c r="AQ141" s="221">
        <v>18</v>
      </c>
      <c r="AR141" s="218"/>
      <c r="AS141" s="221">
        <v>21</v>
      </c>
      <c r="AT141" s="218"/>
      <c r="AU141" s="221"/>
      <c r="AV141" s="222"/>
      <c r="AW141" s="219">
        <v>57</v>
      </c>
    </row>
    <row r="142" spans="1:49" x14ac:dyDescent="0.25">
      <c r="A142" s="226">
        <v>2269</v>
      </c>
      <c r="B142" s="217"/>
      <c r="C142" s="221">
        <v>2</v>
      </c>
      <c r="D142" s="218"/>
      <c r="E142" s="221"/>
      <c r="F142" s="218"/>
      <c r="G142" s="221"/>
      <c r="H142" s="218"/>
      <c r="I142" s="221"/>
      <c r="J142" s="218"/>
      <c r="K142" s="221"/>
      <c r="L142" s="218"/>
      <c r="M142" s="221"/>
      <c r="N142" s="218"/>
      <c r="O142" s="221"/>
      <c r="P142" s="218"/>
      <c r="Q142" s="221"/>
      <c r="R142" s="218"/>
      <c r="S142" s="221"/>
      <c r="T142" s="218"/>
      <c r="U142" s="221"/>
      <c r="V142" s="218"/>
      <c r="W142" s="221"/>
      <c r="X142" s="218"/>
      <c r="Y142" s="221"/>
      <c r="Z142" s="218"/>
      <c r="AA142" s="221"/>
      <c r="AB142" s="218"/>
      <c r="AC142" s="221"/>
      <c r="AD142" s="218"/>
      <c r="AE142" s="221"/>
      <c r="AF142" s="218"/>
      <c r="AG142" s="221"/>
      <c r="AH142" s="218"/>
      <c r="AI142" s="221"/>
      <c r="AJ142" s="218"/>
      <c r="AK142" s="221"/>
      <c r="AL142" s="218"/>
      <c r="AM142" s="221"/>
      <c r="AN142" s="218"/>
      <c r="AO142" s="221"/>
      <c r="AP142" s="218"/>
      <c r="AQ142" s="221"/>
      <c r="AR142" s="218"/>
      <c r="AS142" s="221"/>
      <c r="AT142" s="218"/>
      <c r="AU142" s="221"/>
      <c r="AV142" s="222"/>
      <c r="AW142" s="219">
        <v>2</v>
      </c>
    </row>
    <row r="143" spans="1:49" x14ac:dyDescent="0.25">
      <c r="A143" s="226">
        <v>3001</v>
      </c>
      <c r="B143" s="217"/>
      <c r="C143" s="221"/>
      <c r="D143" s="218"/>
      <c r="E143" s="221"/>
      <c r="F143" s="218"/>
      <c r="G143" s="221">
        <v>1</v>
      </c>
      <c r="H143" s="218"/>
      <c r="I143" s="221"/>
      <c r="J143" s="218"/>
      <c r="K143" s="221"/>
      <c r="L143" s="218"/>
      <c r="M143" s="221"/>
      <c r="N143" s="218"/>
      <c r="O143" s="221"/>
      <c r="P143" s="218"/>
      <c r="Q143" s="221"/>
      <c r="R143" s="218"/>
      <c r="S143" s="221">
        <v>1</v>
      </c>
      <c r="T143" s="218"/>
      <c r="U143" s="221">
        <v>1</v>
      </c>
      <c r="V143" s="218"/>
      <c r="W143" s="221"/>
      <c r="X143" s="218"/>
      <c r="Y143" s="221"/>
      <c r="Z143" s="218"/>
      <c r="AA143" s="221"/>
      <c r="AB143" s="218"/>
      <c r="AC143" s="221"/>
      <c r="AD143" s="218"/>
      <c r="AE143" s="221"/>
      <c r="AF143" s="218"/>
      <c r="AG143" s="221"/>
      <c r="AH143" s="218">
        <v>3</v>
      </c>
      <c r="AI143" s="221"/>
      <c r="AJ143" s="218"/>
      <c r="AK143" s="221"/>
      <c r="AL143" s="218"/>
      <c r="AM143" s="221"/>
      <c r="AN143" s="218"/>
      <c r="AO143" s="221"/>
      <c r="AP143" s="218"/>
      <c r="AQ143" s="221"/>
      <c r="AR143" s="218"/>
      <c r="AS143" s="221"/>
      <c r="AT143" s="218"/>
      <c r="AU143" s="221"/>
      <c r="AV143" s="222">
        <v>3</v>
      </c>
      <c r="AW143" s="219">
        <v>3</v>
      </c>
    </row>
    <row r="144" spans="1:49" x14ac:dyDescent="0.25">
      <c r="A144" s="226">
        <v>3002</v>
      </c>
      <c r="B144" s="217"/>
      <c r="C144" s="221"/>
      <c r="D144" s="218"/>
      <c r="E144" s="221"/>
      <c r="F144" s="218"/>
      <c r="G144" s="221"/>
      <c r="H144" s="218"/>
      <c r="I144" s="221"/>
      <c r="J144" s="218"/>
      <c r="K144" s="221"/>
      <c r="L144" s="218"/>
      <c r="M144" s="221"/>
      <c r="N144" s="218"/>
      <c r="O144" s="221"/>
      <c r="P144" s="218"/>
      <c r="Q144" s="221"/>
      <c r="R144" s="218"/>
      <c r="S144" s="221"/>
      <c r="T144" s="218"/>
      <c r="U144" s="221">
        <v>1</v>
      </c>
      <c r="V144" s="218"/>
      <c r="W144" s="221"/>
      <c r="X144" s="218"/>
      <c r="Y144" s="221"/>
      <c r="Z144" s="218"/>
      <c r="AA144" s="221"/>
      <c r="AB144" s="218"/>
      <c r="AC144" s="221"/>
      <c r="AD144" s="218"/>
      <c r="AE144" s="221"/>
      <c r="AF144" s="218"/>
      <c r="AG144" s="221"/>
      <c r="AH144" s="218">
        <v>3</v>
      </c>
      <c r="AI144" s="221"/>
      <c r="AJ144" s="218"/>
      <c r="AK144" s="221"/>
      <c r="AL144" s="218"/>
      <c r="AM144" s="221"/>
      <c r="AN144" s="218"/>
      <c r="AO144" s="221"/>
      <c r="AP144" s="218"/>
      <c r="AQ144" s="221"/>
      <c r="AR144" s="218"/>
      <c r="AS144" s="221"/>
      <c r="AT144" s="218"/>
      <c r="AU144" s="221"/>
      <c r="AV144" s="222">
        <v>3</v>
      </c>
      <c r="AW144" s="219">
        <v>1</v>
      </c>
    </row>
    <row r="145" spans="1:49" x14ac:dyDescent="0.25">
      <c r="A145" s="226">
        <v>3104</v>
      </c>
      <c r="B145" s="217"/>
      <c r="C145" s="221"/>
      <c r="D145" s="218"/>
      <c r="E145" s="221"/>
      <c r="F145" s="218"/>
      <c r="G145" s="221"/>
      <c r="H145" s="218"/>
      <c r="I145" s="221"/>
      <c r="J145" s="218"/>
      <c r="K145" s="221"/>
      <c r="L145" s="218"/>
      <c r="M145" s="221"/>
      <c r="N145" s="218"/>
      <c r="O145" s="221"/>
      <c r="P145" s="218"/>
      <c r="Q145" s="221"/>
      <c r="R145" s="218"/>
      <c r="S145" s="221">
        <v>1</v>
      </c>
      <c r="T145" s="218"/>
      <c r="U145" s="221"/>
      <c r="V145" s="218"/>
      <c r="W145" s="221"/>
      <c r="X145" s="218"/>
      <c r="Y145" s="221"/>
      <c r="Z145" s="218"/>
      <c r="AA145" s="221"/>
      <c r="AB145" s="218"/>
      <c r="AC145" s="221"/>
      <c r="AD145" s="218"/>
      <c r="AE145" s="221"/>
      <c r="AF145" s="218"/>
      <c r="AG145" s="221"/>
      <c r="AH145" s="218"/>
      <c r="AI145" s="221"/>
      <c r="AJ145" s="218"/>
      <c r="AK145" s="221"/>
      <c r="AL145" s="218"/>
      <c r="AM145" s="221"/>
      <c r="AN145" s="218"/>
      <c r="AO145" s="221"/>
      <c r="AP145" s="218"/>
      <c r="AQ145" s="221"/>
      <c r="AR145" s="218"/>
      <c r="AS145" s="221"/>
      <c r="AT145" s="218"/>
      <c r="AU145" s="221"/>
      <c r="AV145" s="222"/>
      <c r="AW145" s="219">
        <v>1</v>
      </c>
    </row>
    <row r="146" spans="1:49" x14ac:dyDescent="0.25">
      <c r="A146" s="226">
        <v>3151</v>
      </c>
      <c r="B146" s="217"/>
      <c r="C146" s="221"/>
      <c r="D146" s="218">
        <v>15</v>
      </c>
      <c r="E146" s="221"/>
      <c r="F146" s="218"/>
      <c r="G146" s="221"/>
      <c r="H146" s="218"/>
      <c r="I146" s="221"/>
      <c r="J146" s="218"/>
      <c r="K146" s="221"/>
      <c r="L146" s="218"/>
      <c r="M146" s="221"/>
      <c r="N146" s="218"/>
      <c r="O146" s="221"/>
      <c r="P146" s="218"/>
      <c r="Q146" s="221"/>
      <c r="R146" s="218"/>
      <c r="S146" s="221"/>
      <c r="T146" s="218"/>
      <c r="U146" s="221"/>
      <c r="V146" s="218"/>
      <c r="W146" s="221"/>
      <c r="X146" s="218"/>
      <c r="Y146" s="221"/>
      <c r="Z146" s="218"/>
      <c r="AA146" s="221"/>
      <c r="AB146" s="218"/>
      <c r="AC146" s="221"/>
      <c r="AD146" s="218"/>
      <c r="AE146" s="221"/>
      <c r="AF146" s="218"/>
      <c r="AG146" s="221">
        <v>4</v>
      </c>
      <c r="AH146" s="218"/>
      <c r="AI146" s="221"/>
      <c r="AJ146" s="218"/>
      <c r="AK146" s="221"/>
      <c r="AL146" s="218"/>
      <c r="AM146" s="221"/>
      <c r="AN146" s="218"/>
      <c r="AO146" s="221"/>
      <c r="AP146" s="218">
        <v>3</v>
      </c>
      <c r="AQ146" s="221"/>
      <c r="AR146" s="218"/>
      <c r="AS146" s="221"/>
      <c r="AT146" s="218"/>
      <c r="AU146" s="221"/>
      <c r="AV146" s="222">
        <v>18</v>
      </c>
      <c r="AW146" s="219">
        <v>4</v>
      </c>
    </row>
    <row r="147" spans="1:49" x14ac:dyDescent="0.25">
      <c r="A147" s="226">
        <v>3152</v>
      </c>
      <c r="B147" s="217"/>
      <c r="C147" s="221"/>
      <c r="D147" s="218">
        <v>13</v>
      </c>
      <c r="E147" s="221"/>
      <c r="F147" s="218"/>
      <c r="G147" s="221"/>
      <c r="H147" s="218"/>
      <c r="I147" s="221"/>
      <c r="J147" s="218"/>
      <c r="K147" s="221"/>
      <c r="L147" s="218"/>
      <c r="M147" s="221"/>
      <c r="N147" s="218"/>
      <c r="O147" s="221"/>
      <c r="P147" s="218"/>
      <c r="Q147" s="221"/>
      <c r="R147" s="218"/>
      <c r="S147" s="221"/>
      <c r="T147" s="218"/>
      <c r="U147" s="221"/>
      <c r="V147" s="218"/>
      <c r="W147" s="221"/>
      <c r="X147" s="218"/>
      <c r="Y147" s="221"/>
      <c r="Z147" s="218"/>
      <c r="AA147" s="221"/>
      <c r="AB147" s="218"/>
      <c r="AC147" s="221"/>
      <c r="AD147" s="218"/>
      <c r="AE147" s="221"/>
      <c r="AF147" s="218"/>
      <c r="AG147" s="221">
        <v>4</v>
      </c>
      <c r="AH147" s="218"/>
      <c r="AI147" s="221"/>
      <c r="AJ147" s="218"/>
      <c r="AK147" s="221"/>
      <c r="AL147" s="218"/>
      <c r="AM147" s="221"/>
      <c r="AN147" s="218"/>
      <c r="AO147" s="221"/>
      <c r="AP147" s="218">
        <v>4</v>
      </c>
      <c r="AQ147" s="221"/>
      <c r="AR147" s="218"/>
      <c r="AS147" s="221"/>
      <c r="AT147" s="218"/>
      <c r="AU147" s="221"/>
      <c r="AV147" s="222">
        <v>17</v>
      </c>
      <c r="AW147" s="219">
        <v>4</v>
      </c>
    </row>
    <row r="148" spans="1:49" x14ac:dyDescent="0.25">
      <c r="A148" s="226">
        <v>3153</v>
      </c>
      <c r="B148" s="217"/>
      <c r="C148" s="221"/>
      <c r="D148" s="218">
        <v>67</v>
      </c>
      <c r="E148" s="221"/>
      <c r="F148" s="218"/>
      <c r="G148" s="221"/>
      <c r="H148" s="218"/>
      <c r="I148" s="221"/>
      <c r="J148" s="218"/>
      <c r="K148" s="221"/>
      <c r="L148" s="218"/>
      <c r="M148" s="221"/>
      <c r="N148" s="218"/>
      <c r="O148" s="221"/>
      <c r="P148" s="218"/>
      <c r="Q148" s="221"/>
      <c r="R148" s="218"/>
      <c r="S148" s="221">
        <v>2</v>
      </c>
      <c r="T148" s="218"/>
      <c r="U148" s="221"/>
      <c r="V148" s="218"/>
      <c r="W148" s="221"/>
      <c r="X148" s="218"/>
      <c r="Y148" s="221"/>
      <c r="Z148" s="218"/>
      <c r="AA148" s="221"/>
      <c r="AB148" s="218"/>
      <c r="AC148" s="221"/>
      <c r="AD148" s="218"/>
      <c r="AE148" s="221"/>
      <c r="AF148" s="218"/>
      <c r="AG148" s="221">
        <v>4</v>
      </c>
      <c r="AH148" s="218"/>
      <c r="AI148" s="221"/>
      <c r="AJ148" s="218"/>
      <c r="AK148" s="221"/>
      <c r="AL148" s="218"/>
      <c r="AM148" s="221"/>
      <c r="AN148" s="218"/>
      <c r="AO148" s="221"/>
      <c r="AP148" s="218"/>
      <c r="AQ148" s="221">
        <v>3</v>
      </c>
      <c r="AR148" s="218"/>
      <c r="AS148" s="221"/>
      <c r="AT148" s="218"/>
      <c r="AU148" s="221"/>
      <c r="AV148" s="222">
        <v>67</v>
      </c>
      <c r="AW148" s="219">
        <v>9</v>
      </c>
    </row>
    <row r="149" spans="1:49" x14ac:dyDescent="0.25">
      <c r="A149" s="226">
        <v>3600</v>
      </c>
      <c r="B149" s="217"/>
      <c r="C149" s="221"/>
      <c r="D149" s="218"/>
      <c r="E149" s="221"/>
      <c r="F149" s="218"/>
      <c r="G149" s="221"/>
      <c r="H149" s="218"/>
      <c r="I149" s="221"/>
      <c r="J149" s="218"/>
      <c r="K149" s="221"/>
      <c r="L149" s="218"/>
      <c r="M149" s="221"/>
      <c r="N149" s="218"/>
      <c r="O149" s="221"/>
      <c r="P149" s="218"/>
      <c r="Q149" s="221"/>
      <c r="R149" s="218"/>
      <c r="S149" s="221"/>
      <c r="T149" s="218"/>
      <c r="U149" s="221"/>
      <c r="V149" s="218"/>
      <c r="W149" s="221"/>
      <c r="X149" s="218"/>
      <c r="Y149" s="221"/>
      <c r="Z149" s="218"/>
      <c r="AA149" s="221"/>
      <c r="AB149" s="218"/>
      <c r="AC149" s="221"/>
      <c r="AD149" s="218"/>
      <c r="AE149" s="221">
        <v>100</v>
      </c>
      <c r="AF149" s="218"/>
      <c r="AG149" s="221"/>
      <c r="AH149" s="218"/>
      <c r="AI149" s="221"/>
      <c r="AJ149" s="218"/>
      <c r="AK149" s="221"/>
      <c r="AL149" s="218"/>
      <c r="AM149" s="221"/>
      <c r="AN149" s="218"/>
      <c r="AO149" s="221"/>
      <c r="AP149" s="218">
        <v>400</v>
      </c>
      <c r="AQ149" s="221"/>
      <c r="AR149" s="218"/>
      <c r="AS149" s="221"/>
      <c r="AT149" s="218"/>
      <c r="AU149" s="221"/>
      <c r="AV149" s="222">
        <v>400</v>
      </c>
      <c r="AW149" s="219">
        <v>100</v>
      </c>
    </row>
    <row r="150" spans="1:49" x14ac:dyDescent="0.25">
      <c r="A150" s="226">
        <v>3622</v>
      </c>
      <c r="B150" s="217"/>
      <c r="C150" s="221"/>
      <c r="D150" s="218"/>
      <c r="E150" s="221"/>
      <c r="F150" s="218"/>
      <c r="G150" s="221"/>
      <c r="H150" s="218"/>
      <c r="I150" s="221"/>
      <c r="J150" s="218"/>
      <c r="K150" s="221">
        <v>12</v>
      </c>
      <c r="L150" s="218"/>
      <c r="M150" s="221"/>
      <c r="N150" s="218"/>
      <c r="O150" s="221"/>
      <c r="P150" s="218"/>
      <c r="Q150" s="221"/>
      <c r="R150" s="218"/>
      <c r="S150" s="221"/>
      <c r="T150" s="218"/>
      <c r="U150" s="221"/>
      <c r="V150" s="218"/>
      <c r="W150" s="221">
        <v>12</v>
      </c>
      <c r="X150" s="218"/>
      <c r="Y150" s="221"/>
      <c r="Z150" s="218"/>
      <c r="AA150" s="221"/>
      <c r="AB150" s="218"/>
      <c r="AC150" s="221"/>
      <c r="AD150" s="218"/>
      <c r="AE150" s="221"/>
      <c r="AF150" s="218"/>
      <c r="AG150" s="221"/>
      <c r="AH150" s="218"/>
      <c r="AI150" s="221"/>
      <c r="AJ150" s="218"/>
      <c r="AK150" s="221"/>
      <c r="AL150" s="218"/>
      <c r="AM150" s="221"/>
      <c r="AN150" s="218"/>
      <c r="AO150" s="221"/>
      <c r="AP150" s="218"/>
      <c r="AQ150" s="221"/>
      <c r="AR150" s="218"/>
      <c r="AS150" s="221"/>
      <c r="AT150" s="218"/>
      <c r="AU150" s="221"/>
      <c r="AV150" s="222"/>
      <c r="AW150" s="219">
        <v>24</v>
      </c>
    </row>
    <row r="151" spans="1:49" x14ac:dyDescent="0.25">
      <c r="A151" s="226">
        <v>3625</v>
      </c>
      <c r="B151" s="217"/>
      <c r="C151" s="221"/>
      <c r="D151" s="218"/>
      <c r="E151" s="221"/>
      <c r="F151" s="218"/>
      <c r="G151" s="221">
        <v>3</v>
      </c>
      <c r="H151" s="218"/>
      <c r="I151" s="221"/>
      <c r="J151" s="218"/>
      <c r="K151" s="221"/>
      <c r="L151" s="218"/>
      <c r="M151" s="221"/>
      <c r="N151" s="218"/>
      <c r="O151" s="221"/>
      <c r="P151" s="218"/>
      <c r="Q151" s="221">
        <v>1</v>
      </c>
      <c r="R151" s="218"/>
      <c r="S151" s="221">
        <v>6</v>
      </c>
      <c r="T151" s="218"/>
      <c r="U151" s="221">
        <v>1</v>
      </c>
      <c r="V151" s="218"/>
      <c r="W151" s="221"/>
      <c r="X151" s="218"/>
      <c r="Y151" s="221"/>
      <c r="Z151" s="218"/>
      <c r="AA151" s="221"/>
      <c r="AB151" s="218"/>
      <c r="AC151" s="221">
        <v>2</v>
      </c>
      <c r="AD151" s="218"/>
      <c r="AE151" s="221"/>
      <c r="AF151" s="218"/>
      <c r="AG151" s="221"/>
      <c r="AH151" s="218"/>
      <c r="AI151" s="221"/>
      <c r="AJ151" s="218"/>
      <c r="AK151" s="221"/>
      <c r="AL151" s="218"/>
      <c r="AM151" s="221"/>
      <c r="AN151" s="218"/>
      <c r="AO151" s="221"/>
      <c r="AP151" s="218"/>
      <c r="AQ151" s="221"/>
      <c r="AR151" s="218">
        <v>20</v>
      </c>
      <c r="AS151" s="221"/>
      <c r="AT151" s="218"/>
      <c r="AU151" s="221"/>
      <c r="AV151" s="222">
        <v>20</v>
      </c>
      <c r="AW151" s="219">
        <v>13</v>
      </c>
    </row>
    <row r="152" spans="1:49" x14ac:dyDescent="0.25">
      <c r="A152" s="226">
        <v>3629</v>
      </c>
      <c r="B152" s="217"/>
      <c r="C152" s="221"/>
      <c r="D152" s="218"/>
      <c r="E152" s="221"/>
      <c r="F152" s="218"/>
      <c r="G152" s="221"/>
      <c r="H152" s="218"/>
      <c r="I152" s="221"/>
      <c r="J152" s="218"/>
      <c r="K152" s="221"/>
      <c r="L152" s="218"/>
      <c r="M152" s="221"/>
      <c r="N152" s="218"/>
      <c r="O152" s="221"/>
      <c r="P152" s="218"/>
      <c r="Q152" s="221"/>
      <c r="R152" s="218"/>
      <c r="S152" s="221"/>
      <c r="T152" s="218"/>
      <c r="U152" s="221"/>
      <c r="V152" s="218"/>
      <c r="W152" s="221"/>
      <c r="X152" s="218"/>
      <c r="Y152" s="221"/>
      <c r="Z152" s="218"/>
      <c r="AA152" s="221"/>
      <c r="AB152" s="218"/>
      <c r="AC152" s="221"/>
      <c r="AD152" s="218"/>
      <c r="AE152" s="221"/>
      <c r="AF152" s="218"/>
      <c r="AG152" s="221"/>
      <c r="AH152" s="218"/>
      <c r="AI152" s="221">
        <v>1</v>
      </c>
      <c r="AJ152" s="218"/>
      <c r="AK152" s="221"/>
      <c r="AL152" s="218"/>
      <c r="AM152" s="221"/>
      <c r="AN152" s="218"/>
      <c r="AO152" s="221"/>
      <c r="AP152" s="218"/>
      <c r="AQ152" s="221"/>
      <c r="AR152" s="218"/>
      <c r="AS152" s="221"/>
      <c r="AT152" s="218"/>
      <c r="AU152" s="221"/>
      <c r="AV152" s="222"/>
      <c r="AW152" s="219">
        <v>1</v>
      </c>
    </row>
    <row r="153" spans="1:49" x14ac:dyDescent="0.25">
      <c r="A153" s="226">
        <v>3631</v>
      </c>
      <c r="B153" s="217"/>
      <c r="C153" s="221"/>
      <c r="D153" s="218"/>
      <c r="E153" s="221"/>
      <c r="F153" s="218"/>
      <c r="G153" s="221"/>
      <c r="H153" s="218"/>
      <c r="I153" s="221"/>
      <c r="J153" s="218"/>
      <c r="K153" s="221"/>
      <c r="L153" s="218"/>
      <c r="M153" s="221"/>
      <c r="N153" s="218"/>
      <c r="O153" s="221"/>
      <c r="P153" s="218"/>
      <c r="Q153" s="221"/>
      <c r="R153" s="218"/>
      <c r="S153" s="221"/>
      <c r="T153" s="218"/>
      <c r="U153" s="221"/>
      <c r="V153" s="218"/>
      <c r="W153" s="221"/>
      <c r="X153" s="218"/>
      <c r="Y153" s="221"/>
      <c r="Z153" s="218"/>
      <c r="AA153" s="221"/>
      <c r="AB153" s="218"/>
      <c r="AC153" s="221"/>
      <c r="AD153" s="218"/>
      <c r="AE153" s="221"/>
      <c r="AF153" s="218"/>
      <c r="AG153" s="221"/>
      <c r="AH153" s="218"/>
      <c r="AI153" s="221">
        <v>1</v>
      </c>
      <c r="AJ153" s="218"/>
      <c r="AK153" s="221"/>
      <c r="AL153" s="218"/>
      <c r="AM153" s="221"/>
      <c r="AN153" s="218"/>
      <c r="AO153" s="221"/>
      <c r="AP153" s="218"/>
      <c r="AQ153" s="221"/>
      <c r="AR153" s="218"/>
      <c r="AS153" s="221"/>
      <c r="AT153" s="218"/>
      <c r="AU153" s="221"/>
      <c r="AV153" s="222"/>
      <c r="AW153" s="219">
        <v>1</v>
      </c>
    </row>
    <row r="154" spans="1:49" x14ac:dyDescent="0.25">
      <c r="A154" s="226">
        <v>3638</v>
      </c>
      <c r="B154" s="217"/>
      <c r="C154" s="221"/>
      <c r="D154" s="218"/>
      <c r="E154" s="221"/>
      <c r="F154" s="218"/>
      <c r="G154" s="221">
        <v>8</v>
      </c>
      <c r="H154" s="218"/>
      <c r="I154" s="221"/>
      <c r="J154" s="218"/>
      <c r="K154" s="221"/>
      <c r="L154" s="218"/>
      <c r="M154" s="221"/>
      <c r="N154" s="218"/>
      <c r="O154" s="221"/>
      <c r="P154" s="218"/>
      <c r="Q154" s="221"/>
      <c r="R154" s="218"/>
      <c r="S154" s="221"/>
      <c r="T154" s="218"/>
      <c r="U154" s="221"/>
      <c r="V154" s="218"/>
      <c r="W154" s="221"/>
      <c r="X154" s="218"/>
      <c r="Y154" s="221"/>
      <c r="Z154" s="218"/>
      <c r="AA154" s="221"/>
      <c r="AB154" s="218"/>
      <c r="AC154" s="221">
        <v>1</v>
      </c>
      <c r="AD154" s="218"/>
      <c r="AE154" s="221"/>
      <c r="AF154" s="218">
        <v>16</v>
      </c>
      <c r="AG154" s="221"/>
      <c r="AH154" s="218"/>
      <c r="AI154" s="221"/>
      <c r="AJ154" s="218"/>
      <c r="AK154" s="221">
        <v>1</v>
      </c>
      <c r="AL154" s="218"/>
      <c r="AM154" s="221"/>
      <c r="AN154" s="218"/>
      <c r="AO154" s="221"/>
      <c r="AP154" s="218"/>
      <c r="AQ154" s="221"/>
      <c r="AR154" s="218"/>
      <c r="AS154" s="221"/>
      <c r="AT154" s="218"/>
      <c r="AU154" s="221"/>
      <c r="AV154" s="222">
        <v>16</v>
      </c>
      <c r="AW154" s="219">
        <v>10</v>
      </c>
    </row>
    <row r="155" spans="1:49" x14ac:dyDescent="0.25">
      <c r="A155" s="226">
        <v>4275</v>
      </c>
      <c r="B155" s="217"/>
      <c r="C155" s="221"/>
      <c r="D155" s="218"/>
      <c r="E155" s="221"/>
      <c r="F155" s="218"/>
      <c r="G155" s="221"/>
      <c r="H155" s="218"/>
      <c r="I155" s="221"/>
      <c r="J155" s="218"/>
      <c r="K155" s="221"/>
      <c r="L155" s="218"/>
      <c r="M155" s="221"/>
      <c r="N155" s="218"/>
      <c r="O155" s="221"/>
      <c r="P155" s="218"/>
      <c r="Q155" s="221"/>
      <c r="R155" s="218"/>
      <c r="S155" s="221"/>
      <c r="T155" s="218"/>
      <c r="U155" s="221">
        <v>1</v>
      </c>
      <c r="V155" s="218"/>
      <c r="W155" s="221"/>
      <c r="X155" s="218"/>
      <c r="Y155" s="221"/>
      <c r="Z155" s="218"/>
      <c r="AA155" s="221"/>
      <c r="AB155" s="218"/>
      <c r="AC155" s="221"/>
      <c r="AD155" s="218"/>
      <c r="AE155" s="221"/>
      <c r="AF155" s="218"/>
      <c r="AG155" s="221"/>
      <c r="AH155" s="218"/>
      <c r="AI155" s="221"/>
      <c r="AJ155" s="218"/>
      <c r="AK155" s="221"/>
      <c r="AL155" s="218"/>
      <c r="AM155" s="221"/>
      <c r="AN155" s="218"/>
      <c r="AO155" s="221"/>
      <c r="AP155" s="218"/>
      <c r="AQ155" s="221"/>
      <c r="AR155" s="218"/>
      <c r="AS155" s="221"/>
      <c r="AT155" s="218"/>
      <c r="AU155" s="221"/>
      <c r="AV155" s="222"/>
      <c r="AW155" s="219">
        <v>1</v>
      </c>
    </row>
    <row r="156" spans="1:49" x14ac:dyDescent="0.25">
      <c r="A156" s="226">
        <v>4277</v>
      </c>
      <c r="B156" s="217"/>
      <c r="C156" s="221"/>
      <c r="D156" s="218"/>
      <c r="E156" s="221"/>
      <c r="F156" s="218"/>
      <c r="G156" s="221"/>
      <c r="H156" s="218"/>
      <c r="I156" s="221"/>
      <c r="J156" s="218"/>
      <c r="K156" s="221"/>
      <c r="L156" s="218"/>
      <c r="M156" s="221"/>
      <c r="N156" s="218"/>
      <c r="O156" s="221"/>
      <c r="P156" s="218"/>
      <c r="Q156" s="221"/>
      <c r="R156" s="218"/>
      <c r="S156" s="221"/>
      <c r="T156" s="218"/>
      <c r="U156" s="221">
        <v>1</v>
      </c>
      <c r="V156" s="218"/>
      <c r="W156" s="221"/>
      <c r="X156" s="218"/>
      <c r="Y156" s="221"/>
      <c r="Z156" s="218"/>
      <c r="AA156" s="221">
        <v>1</v>
      </c>
      <c r="AB156" s="218"/>
      <c r="AC156" s="221"/>
      <c r="AD156" s="218"/>
      <c r="AE156" s="221">
        <v>1</v>
      </c>
      <c r="AF156" s="218"/>
      <c r="AG156" s="221"/>
      <c r="AH156" s="218"/>
      <c r="AI156" s="221"/>
      <c r="AJ156" s="218"/>
      <c r="AK156" s="221">
        <v>1</v>
      </c>
      <c r="AL156" s="218"/>
      <c r="AM156" s="221"/>
      <c r="AN156" s="218"/>
      <c r="AO156" s="221"/>
      <c r="AP156" s="218"/>
      <c r="AQ156" s="221"/>
      <c r="AR156" s="218"/>
      <c r="AS156" s="221"/>
      <c r="AT156" s="218"/>
      <c r="AU156" s="221"/>
      <c r="AV156" s="222"/>
      <c r="AW156" s="219">
        <v>4</v>
      </c>
    </row>
    <row r="157" spans="1:49" x14ac:dyDescent="0.25">
      <c r="A157" s="226">
        <v>4278</v>
      </c>
      <c r="B157" s="217"/>
      <c r="C157" s="221"/>
      <c r="D157" s="218"/>
      <c r="E157" s="221"/>
      <c r="F157" s="218"/>
      <c r="G157" s="221"/>
      <c r="H157" s="218"/>
      <c r="I157" s="221"/>
      <c r="J157" s="218"/>
      <c r="K157" s="221"/>
      <c r="L157" s="218"/>
      <c r="M157" s="221"/>
      <c r="N157" s="218"/>
      <c r="O157" s="221"/>
      <c r="P157" s="218"/>
      <c r="Q157" s="221"/>
      <c r="R157" s="218"/>
      <c r="S157" s="221"/>
      <c r="T157" s="218"/>
      <c r="U157" s="221"/>
      <c r="V157" s="218"/>
      <c r="W157" s="221"/>
      <c r="X157" s="218"/>
      <c r="Y157" s="221"/>
      <c r="Z157" s="218"/>
      <c r="AA157" s="221"/>
      <c r="AB157" s="218"/>
      <c r="AC157" s="221"/>
      <c r="AD157" s="218"/>
      <c r="AE157" s="221"/>
      <c r="AF157" s="218"/>
      <c r="AG157" s="221"/>
      <c r="AH157" s="218"/>
      <c r="AI157" s="221"/>
      <c r="AJ157" s="218"/>
      <c r="AK157" s="221"/>
      <c r="AL157" s="218"/>
      <c r="AM157" s="221"/>
      <c r="AN157" s="218"/>
      <c r="AO157" s="221">
        <v>1</v>
      </c>
      <c r="AP157" s="218"/>
      <c r="AQ157" s="221"/>
      <c r="AR157" s="218"/>
      <c r="AS157" s="221"/>
      <c r="AT157" s="218"/>
      <c r="AU157" s="221"/>
      <c r="AV157" s="222"/>
      <c r="AW157" s="219">
        <v>1</v>
      </c>
    </row>
    <row r="158" spans="1:49" x14ac:dyDescent="0.25">
      <c r="A158" s="226">
        <v>4280</v>
      </c>
      <c r="B158" s="217"/>
      <c r="C158" s="221"/>
      <c r="D158" s="218"/>
      <c r="E158" s="221"/>
      <c r="F158" s="218"/>
      <c r="G158" s="221"/>
      <c r="H158" s="218"/>
      <c r="I158" s="221"/>
      <c r="J158" s="218"/>
      <c r="K158" s="221"/>
      <c r="L158" s="218"/>
      <c r="M158" s="221"/>
      <c r="N158" s="218"/>
      <c r="O158" s="221"/>
      <c r="P158" s="218"/>
      <c r="Q158" s="221"/>
      <c r="R158" s="218"/>
      <c r="S158" s="221"/>
      <c r="T158" s="218"/>
      <c r="U158" s="221"/>
      <c r="V158" s="218"/>
      <c r="W158" s="221"/>
      <c r="X158" s="218"/>
      <c r="Y158" s="221"/>
      <c r="Z158" s="218"/>
      <c r="AA158" s="221"/>
      <c r="AB158" s="218"/>
      <c r="AC158" s="221"/>
      <c r="AD158" s="218"/>
      <c r="AE158" s="221">
        <v>1</v>
      </c>
      <c r="AF158" s="218"/>
      <c r="AG158" s="221"/>
      <c r="AH158" s="218"/>
      <c r="AI158" s="221"/>
      <c r="AJ158" s="218"/>
      <c r="AK158" s="221"/>
      <c r="AL158" s="218"/>
      <c r="AM158" s="221"/>
      <c r="AN158" s="218"/>
      <c r="AO158" s="221"/>
      <c r="AP158" s="218"/>
      <c r="AQ158" s="221"/>
      <c r="AR158" s="218"/>
      <c r="AS158" s="221"/>
      <c r="AT158" s="218"/>
      <c r="AU158" s="221"/>
      <c r="AV158" s="222"/>
      <c r="AW158" s="219">
        <v>1</v>
      </c>
    </row>
    <row r="159" spans="1:49" x14ac:dyDescent="0.25">
      <c r="A159" s="226">
        <v>4330</v>
      </c>
      <c r="B159" s="217"/>
      <c r="C159" s="221"/>
      <c r="D159" s="218"/>
      <c r="E159" s="221"/>
      <c r="F159" s="218"/>
      <c r="G159" s="221"/>
      <c r="H159" s="218"/>
      <c r="I159" s="221"/>
      <c r="J159" s="218"/>
      <c r="K159" s="221"/>
      <c r="L159" s="218"/>
      <c r="M159" s="221"/>
      <c r="N159" s="218"/>
      <c r="O159" s="221">
        <v>2</v>
      </c>
      <c r="P159" s="218"/>
      <c r="Q159" s="221"/>
      <c r="R159" s="218"/>
      <c r="S159" s="221">
        <v>4</v>
      </c>
      <c r="T159" s="218"/>
      <c r="U159" s="221"/>
      <c r="V159" s="218"/>
      <c r="W159" s="221"/>
      <c r="X159" s="218"/>
      <c r="Y159" s="221"/>
      <c r="Z159" s="218"/>
      <c r="AA159" s="221"/>
      <c r="AB159" s="218"/>
      <c r="AC159" s="221">
        <v>1</v>
      </c>
      <c r="AD159" s="218"/>
      <c r="AE159" s="221"/>
      <c r="AF159" s="218"/>
      <c r="AG159" s="221"/>
      <c r="AH159" s="218"/>
      <c r="AI159" s="221"/>
      <c r="AJ159" s="218"/>
      <c r="AK159" s="221"/>
      <c r="AL159" s="218"/>
      <c r="AM159" s="221"/>
      <c r="AN159" s="218"/>
      <c r="AO159" s="221"/>
      <c r="AP159" s="218"/>
      <c r="AQ159" s="221">
        <v>1</v>
      </c>
      <c r="AR159" s="218"/>
      <c r="AS159" s="221"/>
      <c r="AT159" s="218"/>
      <c r="AU159" s="221"/>
      <c r="AV159" s="222"/>
      <c r="AW159" s="219">
        <v>8</v>
      </c>
    </row>
    <row r="160" spans="1:49" x14ac:dyDescent="0.25">
      <c r="A160" s="226">
        <v>4350</v>
      </c>
      <c r="B160" s="217"/>
      <c r="C160" s="221"/>
      <c r="D160" s="218"/>
      <c r="E160" s="221"/>
      <c r="F160" s="218"/>
      <c r="G160" s="221"/>
      <c r="H160" s="218"/>
      <c r="I160" s="221"/>
      <c r="J160" s="218"/>
      <c r="K160" s="221"/>
      <c r="L160" s="218"/>
      <c r="M160" s="221"/>
      <c r="N160" s="218"/>
      <c r="O160" s="221"/>
      <c r="P160" s="218"/>
      <c r="Q160" s="221"/>
      <c r="R160" s="218"/>
      <c r="S160" s="221">
        <v>1</v>
      </c>
      <c r="T160" s="218"/>
      <c r="U160" s="221"/>
      <c r="V160" s="218"/>
      <c r="W160" s="221"/>
      <c r="X160" s="218"/>
      <c r="Y160" s="221"/>
      <c r="Z160" s="218"/>
      <c r="AA160" s="221"/>
      <c r="AB160" s="218"/>
      <c r="AC160" s="221"/>
      <c r="AD160" s="218"/>
      <c r="AE160" s="221"/>
      <c r="AF160" s="218"/>
      <c r="AG160" s="221"/>
      <c r="AH160" s="218"/>
      <c r="AI160" s="221"/>
      <c r="AJ160" s="218"/>
      <c r="AK160" s="221"/>
      <c r="AL160" s="218"/>
      <c r="AM160" s="221"/>
      <c r="AN160" s="218"/>
      <c r="AO160" s="221"/>
      <c r="AP160" s="218"/>
      <c r="AQ160" s="221"/>
      <c r="AR160" s="218"/>
      <c r="AS160" s="221"/>
      <c r="AT160" s="218"/>
      <c r="AU160" s="221"/>
      <c r="AV160" s="222"/>
      <c r="AW160" s="219">
        <v>1</v>
      </c>
    </row>
    <row r="161" spans="1:49" x14ac:dyDescent="0.25">
      <c r="A161" s="226">
        <v>4388</v>
      </c>
      <c r="B161" s="217"/>
      <c r="C161" s="221"/>
      <c r="D161" s="218"/>
      <c r="E161" s="221">
        <v>10</v>
      </c>
      <c r="F161" s="218"/>
      <c r="G161" s="221"/>
      <c r="H161" s="218">
        <v>230</v>
      </c>
      <c r="I161" s="221"/>
      <c r="J161" s="218"/>
      <c r="K161" s="221"/>
      <c r="L161" s="218"/>
      <c r="M161" s="221"/>
      <c r="N161" s="218"/>
      <c r="O161" s="221"/>
      <c r="P161" s="218"/>
      <c r="Q161" s="221">
        <v>30</v>
      </c>
      <c r="R161" s="218"/>
      <c r="S161" s="221"/>
      <c r="T161" s="218">
        <v>230</v>
      </c>
      <c r="U161" s="221">
        <v>115</v>
      </c>
      <c r="V161" s="218"/>
      <c r="W161" s="221"/>
      <c r="X161" s="218"/>
      <c r="Y161" s="221"/>
      <c r="Z161" s="218"/>
      <c r="AA161" s="221"/>
      <c r="AB161" s="218"/>
      <c r="AC161" s="221"/>
      <c r="AD161" s="218"/>
      <c r="AE161" s="221"/>
      <c r="AF161" s="218"/>
      <c r="AG161" s="221"/>
      <c r="AH161" s="218"/>
      <c r="AI161" s="221"/>
      <c r="AJ161" s="218"/>
      <c r="AK161" s="221"/>
      <c r="AL161" s="218"/>
      <c r="AM161" s="221"/>
      <c r="AN161" s="218"/>
      <c r="AO161" s="221"/>
      <c r="AP161" s="218"/>
      <c r="AQ161" s="221">
        <v>10</v>
      </c>
      <c r="AR161" s="218"/>
      <c r="AS161" s="221"/>
      <c r="AT161" s="218"/>
      <c r="AU161" s="221"/>
      <c r="AV161" s="222">
        <v>460</v>
      </c>
      <c r="AW161" s="219">
        <v>165</v>
      </c>
    </row>
    <row r="162" spans="1:49" x14ac:dyDescent="0.25">
      <c r="A162" s="226">
        <v>4519</v>
      </c>
      <c r="B162" s="217"/>
      <c r="C162" s="221">
        <v>1</v>
      </c>
      <c r="D162" s="218"/>
      <c r="E162" s="221"/>
      <c r="F162" s="218"/>
      <c r="G162" s="221"/>
      <c r="H162" s="218"/>
      <c r="I162" s="221"/>
      <c r="J162" s="218"/>
      <c r="K162" s="221"/>
      <c r="L162" s="218"/>
      <c r="M162" s="221"/>
      <c r="N162" s="218"/>
      <c r="O162" s="221"/>
      <c r="P162" s="218"/>
      <c r="Q162" s="221"/>
      <c r="R162" s="218"/>
      <c r="S162" s="221">
        <v>1</v>
      </c>
      <c r="T162" s="218"/>
      <c r="U162" s="221"/>
      <c r="V162" s="218"/>
      <c r="W162" s="221"/>
      <c r="X162" s="218"/>
      <c r="Y162" s="221"/>
      <c r="Z162" s="218"/>
      <c r="AA162" s="221"/>
      <c r="AB162" s="218"/>
      <c r="AC162" s="221"/>
      <c r="AD162" s="218"/>
      <c r="AE162" s="221"/>
      <c r="AF162" s="218"/>
      <c r="AG162" s="221">
        <v>1</v>
      </c>
      <c r="AH162" s="218"/>
      <c r="AI162" s="221"/>
      <c r="AJ162" s="218"/>
      <c r="AK162" s="221"/>
      <c r="AL162" s="218"/>
      <c r="AM162" s="221"/>
      <c r="AN162" s="218"/>
      <c r="AO162" s="221">
        <v>1</v>
      </c>
      <c r="AP162" s="218">
        <v>20</v>
      </c>
      <c r="AQ162" s="221"/>
      <c r="AR162" s="218"/>
      <c r="AS162" s="221"/>
      <c r="AT162" s="218"/>
      <c r="AU162" s="221"/>
      <c r="AV162" s="222">
        <v>20</v>
      </c>
      <c r="AW162" s="219">
        <v>4</v>
      </c>
    </row>
    <row r="163" spans="1:49" x14ac:dyDescent="0.25">
      <c r="A163" s="226">
        <v>4520</v>
      </c>
      <c r="B163" s="217"/>
      <c r="C163" s="221">
        <v>1</v>
      </c>
      <c r="D163" s="218"/>
      <c r="E163" s="221"/>
      <c r="F163" s="218"/>
      <c r="G163" s="221">
        <v>1</v>
      </c>
      <c r="H163" s="218"/>
      <c r="I163" s="221"/>
      <c r="J163" s="218"/>
      <c r="K163" s="221">
        <v>2</v>
      </c>
      <c r="L163" s="218"/>
      <c r="M163" s="221"/>
      <c r="N163" s="218"/>
      <c r="O163" s="221"/>
      <c r="P163" s="218"/>
      <c r="Q163" s="221"/>
      <c r="R163" s="218"/>
      <c r="S163" s="221">
        <v>1</v>
      </c>
      <c r="T163" s="218"/>
      <c r="U163" s="221"/>
      <c r="V163" s="218"/>
      <c r="W163" s="221"/>
      <c r="X163" s="218"/>
      <c r="Y163" s="221"/>
      <c r="Z163" s="218"/>
      <c r="AA163" s="221"/>
      <c r="AB163" s="218"/>
      <c r="AC163" s="221">
        <v>1</v>
      </c>
      <c r="AD163" s="218"/>
      <c r="AE163" s="221"/>
      <c r="AF163" s="218"/>
      <c r="AG163" s="221">
        <v>1</v>
      </c>
      <c r="AH163" s="218"/>
      <c r="AI163" s="221"/>
      <c r="AJ163" s="218"/>
      <c r="AK163" s="221">
        <v>1</v>
      </c>
      <c r="AL163" s="218"/>
      <c r="AM163" s="221"/>
      <c r="AN163" s="218"/>
      <c r="AO163" s="221">
        <v>1</v>
      </c>
      <c r="AP163" s="218">
        <v>40</v>
      </c>
      <c r="AQ163" s="221"/>
      <c r="AR163" s="218"/>
      <c r="AS163" s="221"/>
      <c r="AT163" s="218"/>
      <c r="AU163" s="221"/>
      <c r="AV163" s="222">
        <v>40</v>
      </c>
      <c r="AW163" s="219">
        <v>9</v>
      </c>
    </row>
    <row r="164" spans="1:49" x14ac:dyDescent="0.25">
      <c r="A164" s="226">
        <v>4523</v>
      </c>
      <c r="B164" s="217"/>
      <c r="C164" s="221">
        <v>10</v>
      </c>
      <c r="D164" s="218"/>
      <c r="E164" s="221"/>
      <c r="F164" s="218"/>
      <c r="G164" s="221">
        <v>10</v>
      </c>
      <c r="H164" s="218"/>
      <c r="I164" s="221"/>
      <c r="J164" s="218"/>
      <c r="K164" s="221">
        <v>10</v>
      </c>
      <c r="L164" s="218"/>
      <c r="M164" s="221"/>
      <c r="N164" s="218"/>
      <c r="O164" s="221"/>
      <c r="P164" s="218"/>
      <c r="Q164" s="221"/>
      <c r="R164" s="218"/>
      <c r="S164" s="221">
        <v>10</v>
      </c>
      <c r="T164" s="218"/>
      <c r="U164" s="221"/>
      <c r="V164" s="218"/>
      <c r="W164" s="221">
        <v>10</v>
      </c>
      <c r="X164" s="218"/>
      <c r="Y164" s="221"/>
      <c r="Z164" s="218"/>
      <c r="AA164" s="221"/>
      <c r="AB164" s="218">
        <v>240</v>
      </c>
      <c r="AC164" s="221"/>
      <c r="AD164" s="218"/>
      <c r="AE164" s="221"/>
      <c r="AF164" s="218"/>
      <c r="AG164" s="221">
        <v>30</v>
      </c>
      <c r="AH164" s="218"/>
      <c r="AI164" s="221"/>
      <c r="AJ164" s="218"/>
      <c r="AK164" s="221"/>
      <c r="AL164" s="218"/>
      <c r="AM164" s="221"/>
      <c r="AN164" s="218"/>
      <c r="AO164" s="221"/>
      <c r="AP164" s="218"/>
      <c r="AQ164" s="221"/>
      <c r="AR164" s="218"/>
      <c r="AS164" s="221">
        <v>20</v>
      </c>
      <c r="AT164" s="218"/>
      <c r="AU164" s="221"/>
      <c r="AV164" s="222">
        <v>240</v>
      </c>
      <c r="AW164" s="219">
        <v>100</v>
      </c>
    </row>
    <row r="165" spans="1:49" x14ac:dyDescent="0.25">
      <c r="A165" s="226">
        <v>4524</v>
      </c>
      <c r="B165" s="217"/>
      <c r="C165" s="221"/>
      <c r="D165" s="218"/>
      <c r="E165" s="221"/>
      <c r="F165" s="218"/>
      <c r="G165" s="221"/>
      <c r="H165" s="218"/>
      <c r="I165" s="221"/>
      <c r="J165" s="218"/>
      <c r="K165" s="221"/>
      <c r="L165" s="218"/>
      <c r="M165" s="221"/>
      <c r="N165" s="218"/>
      <c r="O165" s="221"/>
      <c r="P165" s="218"/>
      <c r="Q165" s="221"/>
      <c r="R165" s="218"/>
      <c r="S165" s="221"/>
      <c r="T165" s="218"/>
      <c r="U165" s="221"/>
      <c r="V165" s="218"/>
      <c r="W165" s="221"/>
      <c r="X165" s="218"/>
      <c r="Y165" s="221"/>
      <c r="Z165" s="218"/>
      <c r="AA165" s="221"/>
      <c r="AB165" s="218"/>
      <c r="AC165" s="221"/>
      <c r="AD165" s="218"/>
      <c r="AE165" s="221">
        <v>229</v>
      </c>
      <c r="AF165" s="218"/>
      <c r="AG165" s="221"/>
      <c r="AH165" s="218"/>
      <c r="AI165" s="221"/>
      <c r="AJ165" s="218"/>
      <c r="AK165" s="221">
        <v>14</v>
      </c>
      <c r="AL165" s="218"/>
      <c r="AM165" s="221"/>
      <c r="AN165" s="218"/>
      <c r="AO165" s="221"/>
      <c r="AP165" s="218"/>
      <c r="AQ165" s="221"/>
      <c r="AR165" s="218"/>
      <c r="AS165" s="221"/>
      <c r="AT165" s="218"/>
      <c r="AU165" s="221"/>
      <c r="AV165" s="222"/>
      <c r="AW165" s="219">
        <v>243</v>
      </c>
    </row>
    <row r="166" spans="1:49" x14ac:dyDescent="0.25">
      <c r="A166" s="226">
        <v>4525</v>
      </c>
      <c r="B166" s="217"/>
      <c r="C166" s="221"/>
      <c r="D166" s="218"/>
      <c r="E166" s="221"/>
      <c r="F166" s="218"/>
      <c r="G166" s="221"/>
      <c r="H166" s="218"/>
      <c r="I166" s="221"/>
      <c r="J166" s="218"/>
      <c r="K166" s="221"/>
      <c r="L166" s="218"/>
      <c r="M166" s="221"/>
      <c r="N166" s="218"/>
      <c r="O166" s="221"/>
      <c r="P166" s="218"/>
      <c r="Q166" s="221"/>
      <c r="R166" s="218"/>
      <c r="S166" s="221"/>
      <c r="T166" s="218"/>
      <c r="U166" s="221"/>
      <c r="V166" s="218"/>
      <c r="W166" s="221"/>
      <c r="X166" s="218"/>
      <c r="Y166" s="221"/>
      <c r="Z166" s="218"/>
      <c r="AA166" s="221"/>
      <c r="AB166" s="218"/>
      <c r="AC166" s="221"/>
      <c r="AD166" s="218"/>
      <c r="AE166" s="221">
        <v>4</v>
      </c>
      <c r="AF166" s="218"/>
      <c r="AG166" s="221"/>
      <c r="AH166" s="218"/>
      <c r="AI166" s="221"/>
      <c r="AJ166" s="218"/>
      <c r="AK166" s="221"/>
      <c r="AL166" s="218"/>
      <c r="AM166" s="221"/>
      <c r="AN166" s="218"/>
      <c r="AO166" s="221"/>
      <c r="AP166" s="218"/>
      <c r="AQ166" s="221"/>
      <c r="AR166" s="218"/>
      <c r="AS166" s="221"/>
      <c r="AT166" s="218"/>
      <c r="AU166" s="221"/>
      <c r="AV166" s="222"/>
      <c r="AW166" s="219">
        <v>4</v>
      </c>
    </row>
    <row r="167" spans="1:49" x14ac:dyDescent="0.25">
      <c r="A167" s="226">
        <v>4634</v>
      </c>
      <c r="B167" s="217"/>
      <c r="C167" s="221"/>
      <c r="D167" s="218"/>
      <c r="E167" s="221"/>
      <c r="F167" s="218"/>
      <c r="G167" s="221"/>
      <c r="H167" s="218"/>
      <c r="I167" s="221"/>
      <c r="J167" s="218"/>
      <c r="K167" s="221"/>
      <c r="L167" s="218"/>
      <c r="M167" s="221"/>
      <c r="N167" s="218"/>
      <c r="O167" s="221"/>
      <c r="P167" s="218"/>
      <c r="Q167" s="221"/>
      <c r="R167" s="218"/>
      <c r="S167" s="221"/>
      <c r="T167" s="218"/>
      <c r="U167" s="221"/>
      <c r="V167" s="218"/>
      <c r="W167" s="221"/>
      <c r="X167" s="218"/>
      <c r="Y167" s="221"/>
      <c r="Z167" s="218"/>
      <c r="AA167" s="221"/>
      <c r="AB167" s="218"/>
      <c r="AC167" s="221"/>
      <c r="AD167" s="218"/>
      <c r="AE167" s="221"/>
      <c r="AF167" s="218"/>
      <c r="AG167" s="221"/>
      <c r="AH167" s="218"/>
      <c r="AI167" s="221"/>
      <c r="AJ167" s="218"/>
      <c r="AK167" s="221">
        <v>1</v>
      </c>
      <c r="AL167" s="218"/>
      <c r="AM167" s="221"/>
      <c r="AN167" s="218"/>
      <c r="AO167" s="221"/>
      <c r="AP167" s="218"/>
      <c r="AQ167" s="221"/>
      <c r="AR167" s="218"/>
      <c r="AS167" s="221"/>
      <c r="AT167" s="218"/>
      <c r="AU167" s="221"/>
      <c r="AV167" s="222"/>
      <c r="AW167" s="219">
        <v>1</v>
      </c>
    </row>
    <row r="168" spans="1:49" x14ac:dyDescent="0.25">
      <c r="A168" s="226">
        <v>4738</v>
      </c>
      <c r="B168" s="217"/>
      <c r="C168" s="221"/>
      <c r="D168" s="218"/>
      <c r="E168" s="221">
        <v>2</v>
      </c>
      <c r="F168" s="218"/>
      <c r="G168" s="221"/>
      <c r="H168" s="218">
        <v>20</v>
      </c>
      <c r="I168" s="221"/>
      <c r="J168" s="218"/>
      <c r="K168" s="221"/>
      <c r="L168" s="218"/>
      <c r="M168" s="221"/>
      <c r="N168" s="218"/>
      <c r="O168" s="221"/>
      <c r="P168" s="218"/>
      <c r="Q168" s="221">
        <v>1</v>
      </c>
      <c r="R168" s="218"/>
      <c r="S168" s="221">
        <v>2</v>
      </c>
      <c r="T168" s="218"/>
      <c r="U168" s="221"/>
      <c r="V168" s="218"/>
      <c r="W168" s="221">
        <v>10</v>
      </c>
      <c r="X168" s="218"/>
      <c r="Y168" s="221"/>
      <c r="Z168" s="218"/>
      <c r="AA168" s="221"/>
      <c r="AB168" s="218"/>
      <c r="AC168" s="221">
        <v>1</v>
      </c>
      <c r="AD168" s="218"/>
      <c r="AE168" s="221">
        <v>3</v>
      </c>
      <c r="AF168" s="218"/>
      <c r="AG168" s="221"/>
      <c r="AH168" s="218"/>
      <c r="AI168" s="221">
        <v>4</v>
      </c>
      <c r="AJ168" s="218"/>
      <c r="AK168" s="221"/>
      <c r="AL168" s="218"/>
      <c r="AM168" s="221"/>
      <c r="AN168" s="218"/>
      <c r="AO168" s="221"/>
      <c r="AP168" s="218"/>
      <c r="AQ168" s="221">
        <v>1</v>
      </c>
      <c r="AR168" s="218">
        <v>20</v>
      </c>
      <c r="AS168" s="221">
        <v>2</v>
      </c>
      <c r="AT168" s="218"/>
      <c r="AU168" s="221"/>
      <c r="AV168" s="222">
        <v>40</v>
      </c>
      <c r="AW168" s="219">
        <v>26</v>
      </c>
    </row>
    <row r="169" spans="1:49" x14ac:dyDescent="0.25">
      <c r="A169" s="226">
        <v>4787</v>
      </c>
      <c r="B169" s="217"/>
      <c r="C169" s="221"/>
      <c r="D169" s="218"/>
      <c r="E169" s="221"/>
      <c r="F169" s="218"/>
      <c r="G169" s="221"/>
      <c r="H169" s="218"/>
      <c r="I169" s="221"/>
      <c r="J169" s="218"/>
      <c r="K169" s="221"/>
      <c r="L169" s="218"/>
      <c r="M169" s="221"/>
      <c r="N169" s="218"/>
      <c r="O169" s="221"/>
      <c r="P169" s="218"/>
      <c r="Q169" s="221"/>
      <c r="R169" s="218"/>
      <c r="S169" s="221">
        <v>1</v>
      </c>
      <c r="T169" s="218"/>
      <c r="U169" s="221"/>
      <c r="V169" s="218"/>
      <c r="W169" s="221"/>
      <c r="X169" s="218"/>
      <c r="Y169" s="221"/>
      <c r="Z169" s="218"/>
      <c r="AA169" s="221"/>
      <c r="AB169" s="218"/>
      <c r="AC169" s="221"/>
      <c r="AD169" s="218"/>
      <c r="AE169" s="221"/>
      <c r="AF169" s="218"/>
      <c r="AG169" s="221"/>
      <c r="AH169" s="218">
        <v>2</v>
      </c>
      <c r="AI169" s="221"/>
      <c r="AJ169" s="218"/>
      <c r="AK169" s="221"/>
      <c r="AL169" s="218"/>
      <c r="AM169" s="221"/>
      <c r="AN169" s="218"/>
      <c r="AO169" s="221"/>
      <c r="AP169" s="218"/>
      <c r="AQ169" s="221"/>
      <c r="AR169" s="218"/>
      <c r="AS169" s="221"/>
      <c r="AT169" s="218"/>
      <c r="AU169" s="221"/>
      <c r="AV169" s="222">
        <v>2</v>
      </c>
      <c r="AW169" s="219">
        <v>1</v>
      </c>
    </row>
    <row r="170" spans="1:49" x14ac:dyDescent="0.25">
      <c r="A170" s="226">
        <v>4863</v>
      </c>
      <c r="B170" s="217"/>
      <c r="C170" s="221"/>
      <c r="D170" s="218"/>
      <c r="E170" s="221"/>
      <c r="F170" s="218"/>
      <c r="G170" s="221"/>
      <c r="H170" s="218"/>
      <c r="I170" s="221"/>
      <c r="J170" s="218"/>
      <c r="K170" s="221">
        <v>1</v>
      </c>
      <c r="L170" s="218"/>
      <c r="M170" s="221"/>
      <c r="N170" s="218"/>
      <c r="O170" s="221"/>
      <c r="P170" s="218"/>
      <c r="Q170" s="221"/>
      <c r="R170" s="218"/>
      <c r="S170" s="221"/>
      <c r="T170" s="218"/>
      <c r="U170" s="221"/>
      <c r="V170" s="218"/>
      <c r="W170" s="221"/>
      <c r="X170" s="218"/>
      <c r="Y170" s="221"/>
      <c r="Z170" s="218"/>
      <c r="AA170" s="221"/>
      <c r="AB170" s="218"/>
      <c r="AC170" s="221"/>
      <c r="AD170" s="218"/>
      <c r="AE170" s="221"/>
      <c r="AF170" s="218"/>
      <c r="AG170" s="221"/>
      <c r="AH170" s="218"/>
      <c r="AI170" s="221"/>
      <c r="AJ170" s="218"/>
      <c r="AK170" s="221"/>
      <c r="AL170" s="218"/>
      <c r="AM170" s="221"/>
      <c r="AN170" s="218"/>
      <c r="AO170" s="221"/>
      <c r="AP170" s="218"/>
      <c r="AQ170" s="221"/>
      <c r="AR170" s="218"/>
      <c r="AS170" s="221"/>
      <c r="AT170" s="218"/>
      <c r="AU170" s="221"/>
      <c r="AV170" s="222"/>
      <c r="AW170" s="219">
        <v>1</v>
      </c>
    </row>
    <row r="171" spans="1:49" x14ac:dyDescent="0.25">
      <c r="A171" s="226">
        <v>4864</v>
      </c>
      <c r="B171" s="217"/>
      <c r="C171" s="221"/>
      <c r="D171" s="218"/>
      <c r="E171" s="221"/>
      <c r="F171" s="218"/>
      <c r="G171" s="221">
        <v>3</v>
      </c>
      <c r="H171" s="218"/>
      <c r="I171" s="221"/>
      <c r="J171" s="218"/>
      <c r="K171" s="221"/>
      <c r="L171" s="218"/>
      <c r="M171" s="221"/>
      <c r="N171" s="218"/>
      <c r="O171" s="221"/>
      <c r="P171" s="218"/>
      <c r="Q171" s="221">
        <v>2</v>
      </c>
      <c r="R171" s="218"/>
      <c r="S171" s="221"/>
      <c r="T171" s="218"/>
      <c r="U171" s="221"/>
      <c r="V171" s="218"/>
      <c r="W171" s="221"/>
      <c r="X171" s="218"/>
      <c r="Y171" s="221"/>
      <c r="Z171" s="218"/>
      <c r="AA171" s="221"/>
      <c r="AB171" s="218"/>
      <c r="AC171" s="221"/>
      <c r="AD171" s="218"/>
      <c r="AE171" s="221"/>
      <c r="AF171" s="218"/>
      <c r="AG171" s="221">
        <v>2</v>
      </c>
      <c r="AH171" s="218"/>
      <c r="AI171" s="221"/>
      <c r="AJ171" s="218"/>
      <c r="AK171" s="221"/>
      <c r="AL171" s="218"/>
      <c r="AM171" s="221"/>
      <c r="AN171" s="218"/>
      <c r="AO171" s="221"/>
      <c r="AP171" s="218"/>
      <c r="AQ171" s="221">
        <v>4</v>
      </c>
      <c r="AR171" s="218"/>
      <c r="AS171" s="221"/>
      <c r="AT171" s="218"/>
      <c r="AU171" s="221"/>
      <c r="AV171" s="222"/>
      <c r="AW171" s="219">
        <v>11</v>
      </c>
    </row>
    <row r="172" spans="1:49" x14ac:dyDescent="0.25">
      <c r="A172" s="226">
        <v>4866</v>
      </c>
      <c r="B172" s="217"/>
      <c r="C172" s="221"/>
      <c r="D172" s="218"/>
      <c r="E172" s="221"/>
      <c r="F172" s="218"/>
      <c r="G172" s="221"/>
      <c r="H172" s="218"/>
      <c r="I172" s="221"/>
      <c r="J172" s="218"/>
      <c r="K172" s="221"/>
      <c r="L172" s="218"/>
      <c r="M172" s="221"/>
      <c r="N172" s="218"/>
      <c r="O172" s="221"/>
      <c r="P172" s="218"/>
      <c r="Q172" s="221"/>
      <c r="R172" s="218"/>
      <c r="S172" s="221"/>
      <c r="T172" s="218"/>
      <c r="U172" s="221"/>
      <c r="V172" s="218"/>
      <c r="W172" s="221"/>
      <c r="X172" s="218"/>
      <c r="Y172" s="221"/>
      <c r="Z172" s="218"/>
      <c r="AA172" s="221"/>
      <c r="AB172" s="218"/>
      <c r="AC172" s="221"/>
      <c r="AD172" s="218"/>
      <c r="AE172" s="221"/>
      <c r="AF172" s="218"/>
      <c r="AG172" s="221">
        <v>2</v>
      </c>
      <c r="AH172" s="218"/>
      <c r="AI172" s="221"/>
      <c r="AJ172" s="218"/>
      <c r="AK172" s="221"/>
      <c r="AL172" s="218"/>
      <c r="AM172" s="221"/>
      <c r="AN172" s="218"/>
      <c r="AO172" s="221"/>
      <c r="AP172" s="218"/>
      <c r="AQ172" s="221"/>
      <c r="AR172" s="218"/>
      <c r="AS172" s="221"/>
      <c r="AT172" s="218"/>
      <c r="AU172" s="221"/>
      <c r="AV172" s="222"/>
      <c r="AW172" s="219">
        <v>2</v>
      </c>
    </row>
    <row r="173" spans="1:49" x14ac:dyDescent="0.25">
      <c r="A173" s="226">
        <v>4893</v>
      </c>
      <c r="B173" s="217"/>
      <c r="C173" s="221"/>
      <c r="D173" s="218"/>
      <c r="E173" s="221"/>
      <c r="F173" s="218"/>
      <c r="G173" s="221"/>
      <c r="H173" s="218"/>
      <c r="I173" s="221"/>
      <c r="J173" s="218"/>
      <c r="K173" s="221"/>
      <c r="L173" s="218"/>
      <c r="M173" s="221"/>
      <c r="N173" s="218"/>
      <c r="O173" s="221"/>
      <c r="P173" s="218"/>
      <c r="Q173" s="221"/>
      <c r="R173" s="218"/>
      <c r="S173" s="221"/>
      <c r="T173" s="218"/>
      <c r="U173" s="221"/>
      <c r="V173" s="218"/>
      <c r="W173" s="221"/>
      <c r="X173" s="218"/>
      <c r="Y173" s="221"/>
      <c r="Z173" s="218"/>
      <c r="AA173" s="221"/>
      <c r="AB173" s="218"/>
      <c r="AC173" s="221"/>
      <c r="AD173" s="218"/>
      <c r="AE173" s="221"/>
      <c r="AF173" s="218"/>
      <c r="AG173" s="221"/>
      <c r="AH173" s="218"/>
      <c r="AI173" s="221">
        <v>1</v>
      </c>
      <c r="AJ173" s="218"/>
      <c r="AK173" s="221"/>
      <c r="AL173" s="218"/>
      <c r="AM173" s="221"/>
      <c r="AN173" s="218"/>
      <c r="AO173" s="221"/>
      <c r="AP173" s="218"/>
      <c r="AQ173" s="221"/>
      <c r="AR173" s="218"/>
      <c r="AS173" s="221"/>
      <c r="AT173" s="218"/>
      <c r="AU173" s="221"/>
      <c r="AV173" s="222"/>
      <c r="AW173" s="219">
        <v>1</v>
      </c>
    </row>
    <row r="174" spans="1:49" x14ac:dyDescent="0.25">
      <c r="A174" s="226">
        <v>4907</v>
      </c>
      <c r="B174" s="217"/>
      <c r="C174" s="221">
        <v>12</v>
      </c>
      <c r="D174" s="218"/>
      <c r="E174" s="221"/>
      <c r="F174" s="218"/>
      <c r="G174" s="221"/>
      <c r="H174" s="218"/>
      <c r="I174" s="221">
        <v>12</v>
      </c>
      <c r="J174" s="218"/>
      <c r="K174" s="221"/>
      <c r="L174" s="218"/>
      <c r="M174" s="221"/>
      <c r="N174" s="218"/>
      <c r="O174" s="221"/>
      <c r="P174" s="218"/>
      <c r="Q174" s="221">
        <v>1</v>
      </c>
      <c r="R174" s="218"/>
      <c r="S174" s="221"/>
      <c r="T174" s="218"/>
      <c r="U174" s="221"/>
      <c r="V174" s="218"/>
      <c r="W174" s="221">
        <v>48</v>
      </c>
      <c r="X174" s="218"/>
      <c r="Y174" s="221"/>
      <c r="Z174" s="218"/>
      <c r="AA174" s="221"/>
      <c r="AB174" s="218"/>
      <c r="AC174" s="221"/>
      <c r="AD174" s="218"/>
      <c r="AE174" s="221"/>
      <c r="AF174" s="218"/>
      <c r="AG174" s="221"/>
      <c r="AH174" s="218"/>
      <c r="AI174" s="221">
        <v>24</v>
      </c>
      <c r="AJ174" s="218"/>
      <c r="AK174" s="221">
        <v>1</v>
      </c>
      <c r="AL174" s="218"/>
      <c r="AM174" s="221"/>
      <c r="AN174" s="218"/>
      <c r="AO174" s="221">
        <v>10</v>
      </c>
      <c r="AP174" s="218"/>
      <c r="AQ174" s="221"/>
      <c r="AR174" s="218"/>
      <c r="AS174" s="221"/>
      <c r="AT174" s="218"/>
      <c r="AU174" s="221"/>
      <c r="AV174" s="222"/>
      <c r="AW174" s="219">
        <v>108</v>
      </c>
    </row>
    <row r="175" spans="1:49" x14ac:dyDescent="0.25">
      <c r="A175" s="226">
        <v>4908</v>
      </c>
      <c r="B175" s="217"/>
      <c r="C175" s="221"/>
      <c r="D175" s="218"/>
      <c r="E175" s="221"/>
      <c r="F175" s="218"/>
      <c r="G175" s="221"/>
      <c r="H175" s="218"/>
      <c r="I175" s="221"/>
      <c r="J175" s="218"/>
      <c r="K175" s="221"/>
      <c r="L175" s="218"/>
      <c r="M175" s="221"/>
      <c r="N175" s="218"/>
      <c r="O175" s="221"/>
      <c r="P175" s="218"/>
      <c r="Q175" s="221"/>
      <c r="R175" s="218">
        <v>36</v>
      </c>
      <c r="S175" s="221"/>
      <c r="T175" s="218"/>
      <c r="U175" s="221"/>
      <c r="V175" s="218"/>
      <c r="W175" s="221"/>
      <c r="X175" s="218"/>
      <c r="Y175" s="221"/>
      <c r="Z175" s="218"/>
      <c r="AA175" s="221"/>
      <c r="AB175" s="218"/>
      <c r="AC175" s="221"/>
      <c r="AD175" s="218"/>
      <c r="AE175" s="221"/>
      <c r="AF175" s="218"/>
      <c r="AG175" s="221"/>
      <c r="AH175" s="218"/>
      <c r="AI175" s="221"/>
      <c r="AJ175" s="218"/>
      <c r="AK175" s="221"/>
      <c r="AL175" s="218"/>
      <c r="AM175" s="221"/>
      <c r="AN175" s="218"/>
      <c r="AO175" s="221"/>
      <c r="AP175" s="218"/>
      <c r="AQ175" s="221"/>
      <c r="AR175" s="218"/>
      <c r="AS175" s="221"/>
      <c r="AT175" s="218"/>
      <c r="AU175" s="221"/>
      <c r="AV175" s="222">
        <v>36</v>
      </c>
      <c r="AW175" s="219"/>
    </row>
    <row r="176" spans="1:49" x14ac:dyDescent="0.25">
      <c r="A176" s="226">
        <v>4909</v>
      </c>
      <c r="B176" s="217"/>
      <c r="C176" s="221"/>
      <c r="D176" s="218"/>
      <c r="E176" s="221">
        <v>3</v>
      </c>
      <c r="F176" s="218"/>
      <c r="G176" s="221"/>
      <c r="H176" s="218"/>
      <c r="I176" s="221">
        <v>1</v>
      </c>
      <c r="J176" s="218"/>
      <c r="K176" s="221"/>
      <c r="L176" s="218"/>
      <c r="M176" s="221"/>
      <c r="N176" s="218"/>
      <c r="O176" s="221"/>
      <c r="P176" s="218"/>
      <c r="Q176" s="221"/>
      <c r="R176" s="218">
        <v>72</v>
      </c>
      <c r="S176" s="221"/>
      <c r="T176" s="218"/>
      <c r="U176" s="221"/>
      <c r="V176" s="218"/>
      <c r="W176" s="221">
        <v>72</v>
      </c>
      <c r="X176" s="218"/>
      <c r="Y176" s="221"/>
      <c r="Z176" s="218"/>
      <c r="AA176" s="221"/>
      <c r="AB176" s="218"/>
      <c r="AC176" s="221"/>
      <c r="AD176" s="218"/>
      <c r="AE176" s="221"/>
      <c r="AF176" s="218"/>
      <c r="AG176" s="221"/>
      <c r="AH176" s="218"/>
      <c r="AI176" s="221">
        <v>48</v>
      </c>
      <c r="AJ176" s="218"/>
      <c r="AK176" s="221"/>
      <c r="AL176" s="218"/>
      <c r="AM176" s="221"/>
      <c r="AN176" s="218"/>
      <c r="AO176" s="221"/>
      <c r="AP176" s="218"/>
      <c r="AQ176" s="221"/>
      <c r="AR176" s="218"/>
      <c r="AS176" s="221"/>
      <c r="AT176" s="218"/>
      <c r="AU176" s="221"/>
      <c r="AV176" s="222">
        <v>72</v>
      </c>
      <c r="AW176" s="219">
        <v>124</v>
      </c>
    </row>
    <row r="177" spans="1:49" x14ac:dyDescent="0.25">
      <c r="A177" s="226">
        <v>4910</v>
      </c>
      <c r="B177" s="217"/>
      <c r="C177" s="221">
        <v>12</v>
      </c>
      <c r="D177" s="218"/>
      <c r="E177" s="221">
        <v>2</v>
      </c>
      <c r="F177" s="218"/>
      <c r="G177" s="221"/>
      <c r="H177" s="218"/>
      <c r="I177" s="221">
        <v>12</v>
      </c>
      <c r="J177" s="218"/>
      <c r="K177" s="221"/>
      <c r="L177" s="218"/>
      <c r="M177" s="221"/>
      <c r="N177" s="218"/>
      <c r="O177" s="221">
        <v>12</v>
      </c>
      <c r="P177" s="218"/>
      <c r="Q177" s="221"/>
      <c r="R177" s="218"/>
      <c r="S177" s="221"/>
      <c r="T177" s="218"/>
      <c r="U177" s="221"/>
      <c r="V177" s="218"/>
      <c r="W177" s="221">
        <v>48</v>
      </c>
      <c r="X177" s="218"/>
      <c r="Y177" s="221"/>
      <c r="Z177" s="218"/>
      <c r="AA177" s="221"/>
      <c r="AB177" s="218"/>
      <c r="AC177" s="221">
        <v>12</v>
      </c>
      <c r="AD177" s="218"/>
      <c r="AE177" s="221"/>
      <c r="AF177" s="218"/>
      <c r="AG177" s="221"/>
      <c r="AH177" s="218"/>
      <c r="AI177" s="221">
        <v>1</v>
      </c>
      <c r="AJ177" s="218"/>
      <c r="AK177" s="221">
        <v>12</v>
      </c>
      <c r="AL177" s="218"/>
      <c r="AM177" s="221"/>
      <c r="AN177" s="218"/>
      <c r="AO177" s="221"/>
      <c r="AP177" s="218"/>
      <c r="AQ177" s="221"/>
      <c r="AR177" s="218"/>
      <c r="AS177" s="221"/>
      <c r="AT177" s="218"/>
      <c r="AU177" s="221"/>
      <c r="AV177" s="222"/>
      <c r="AW177" s="219">
        <v>111</v>
      </c>
    </row>
    <row r="178" spans="1:49" x14ac:dyDescent="0.25">
      <c r="A178" s="226">
        <v>4911</v>
      </c>
      <c r="B178" s="217"/>
      <c r="C178" s="221">
        <v>24</v>
      </c>
      <c r="D178" s="218">
        <v>1</v>
      </c>
      <c r="E178" s="221"/>
      <c r="F178" s="218"/>
      <c r="G178" s="221">
        <v>1</v>
      </c>
      <c r="H178" s="218"/>
      <c r="I178" s="221">
        <v>2</v>
      </c>
      <c r="J178" s="218"/>
      <c r="K178" s="221">
        <v>16</v>
      </c>
      <c r="L178" s="218"/>
      <c r="M178" s="221"/>
      <c r="N178" s="218"/>
      <c r="O178" s="221">
        <v>12</v>
      </c>
      <c r="P178" s="218"/>
      <c r="Q178" s="221"/>
      <c r="R178" s="218"/>
      <c r="S178" s="221">
        <v>2</v>
      </c>
      <c r="T178" s="218"/>
      <c r="U178" s="221"/>
      <c r="V178" s="218"/>
      <c r="W178" s="221">
        <v>36</v>
      </c>
      <c r="X178" s="218"/>
      <c r="Y178" s="221"/>
      <c r="Z178" s="218"/>
      <c r="AA178" s="221"/>
      <c r="AB178" s="218"/>
      <c r="AC178" s="221">
        <v>13</v>
      </c>
      <c r="AD178" s="218"/>
      <c r="AE178" s="221"/>
      <c r="AF178" s="218"/>
      <c r="AG178" s="221">
        <v>2</v>
      </c>
      <c r="AH178" s="218"/>
      <c r="AI178" s="221"/>
      <c r="AJ178" s="218"/>
      <c r="AK178" s="221"/>
      <c r="AL178" s="218"/>
      <c r="AM178" s="221"/>
      <c r="AN178" s="218"/>
      <c r="AO178" s="221"/>
      <c r="AP178" s="218"/>
      <c r="AQ178" s="221"/>
      <c r="AR178" s="218"/>
      <c r="AS178" s="221"/>
      <c r="AT178" s="218"/>
      <c r="AU178" s="221"/>
      <c r="AV178" s="222">
        <v>1</v>
      </c>
      <c r="AW178" s="219">
        <v>108</v>
      </c>
    </row>
    <row r="179" spans="1:49" x14ac:dyDescent="0.25">
      <c r="A179" s="226">
        <v>4916</v>
      </c>
      <c r="B179" s="217"/>
      <c r="C179" s="221"/>
      <c r="D179" s="218"/>
      <c r="E179" s="221"/>
      <c r="F179" s="218"/>
      <c r="G179" s="221"/>
      <c r="H179" s="218"/>
      <c r="I179" s="221"/>
      <c r="J179" s="218"/>
      <c r="K179" s="221"/>
      <c r="L179" s="218"/>
      <c r="M179" s="221"/>
      <c r="N179" s="218"/>
      <c r="O179" s="221"/>
      <c r="P179" s="218"/>
      <c r="Q179" s="221">
        <v>30</v>
      </c>
      <c r="R179" s="218"/>
      <c r="S179" s="221"/>
      <c r="T179" s="218">
        <v>230</v>
      </c>
      <c r="U179" s="221">
        <v>230</v>
      </c>
      <c r="V179" s="218"/>
      <c r="W179" s="221"/>
      <c r="X179" s="218"/>
      <c r="Y179" s="221"/>
      <c r="Z179" s="218"/>
      <c r="AA179" s="221"/>
      <c r="AB179" s="218"/>
      <c r="AC179" s="221"/>
      <c r="AD179" s="218"/>
      <c r="AE179" s="221"/>
      <c r="AF179" s="218"/>
      <c r="AG179" s="221"/>
      <c r="AH179" s="218"/>
      <c r="AI179" s="221"/>
      <c r="AJ179" s="218"/>
      <c r="AK179" s="221"/>
      <c r="AL179" s="218"/>
      <c r="AM179" s="221"/>
      <c r="AN179" s="218"/>
      <c r="AO179" s="221"/>
      <c r="AP179" s="218"/>
      <c r="AQ179" s="221">
        <v>100</v>
      </c>
      <c r="AR179" s="218"/>
      <c r="AS179" s="221"/>
      <c r="AT179" s="218"/>
      <c r="AU179" s="221"/>
      <c r="AV179" s="222">
        <v>230</v>
      </c>
      <c r="AW179" s="219">
        <v>360</v>
      </c>
    </row>
    <row r="180" spans="1:49" x14ac:dyDescent="0.25">
      <c r="A180" s="226">
        <v>5020</v>
      </c>
      <c r="B180" s="217"/>
      <c r="C180" s="221"/>
      <c r="D180" s="218"/>
      <c r="E180" s="221"/>
      <c r="F180" s="218"/>
      <c r="G180" s="221"/>
      <c r="H180" s="218"/>
      <c r="I180" s="221"/>
      <c r="J180" s="218"/>
      <c r="K180" s="221"/>
      <c r="L180" s="218"/>
      <c r="M180" s="221"/>
      <c r="N180" s="218"/>
      <c r="O180" s="221"/>
      <c r="P180" s="218"/>
      <c r="Q180" s="221"/>
      <c r="R180" s="218"/>
      <c r="S180" s="221"/>
      <c r="T180" s="218"/>
      <c r="U180" s="221"/>
      <c r="V180" s="218"/>
      <c r="W180" s="221"/>
      <c r="X180" s="218"/>
      <c r="Y180" s="221"/>
      <c r="Z180" s="218"/>
      <c r="AA180" s="221"/>
      <c r="AB180" s="218"/>
      <c r="AC180" s="221"/>
      <c r="AD180" s="218"/>
      <c r="AE180" s="221"/>
      <c r="AF180" s="218"/>
      <c r="AG180" s="221"/>
      <c r="AH180" s="218"/>
      <c r="AI180" s="221"/>
      <c r="AJ180" s="218"/>
      <c r="AK180" s="221"/>
      <c r="AL180" s="218"/>
      <c r="AM180" s="221"/>
      <c r="AN180" s="218"/>
      <c r="AO180" s="221"/>
      <c r="AP180" s="218"/>
      <c r="AQ180" s="221">
        <v>550</v>
      </c>
      <c r="AR180" s="218"/>
      <c r="AS180" s="221"/>
      <c r="AT180" s="218"/>
      <c r="AU180" s="221"/>
      <c r="AV180" s="222"/>
      <c r="AW180" s="219">
        <v>550</v>
      </c>
    </row>
    <row r="181" spans="1:49" x14ac:dyDescent="0.25">
      <c r="A181" s="226">
        <v>5064</v>
      </c>
      <c r="B181" s="217"/>
      <c r="C181" s="221">
        <v>3</v>
      </c>
      <c r="D181" s="218"/>
      <c r="E181" s="221"/>
      <c r="F181" s="218"/>
      <c r="G181" s="221"/>
      <c r="H181" s="218"/>
      <c r="I181" s="221"/>
      <c r="J181" s="218"/>
      <c r="K181" s="221">
        <v>4</v>
      </c>
      <c r="L181" s="218"/>
      <c r="M181" s="221"/>
      <c r="N181" s="218"/>
      <c r="O181" s="221"/>
      <c r="P181" s="218"/>
      <c r="Q181" s="221"/>
      <c r="R181" s="218"/>
      <c r="S181" s="221"/>
      <c r="T181" s="218"/>
      <c r="U181" s="221"/>
      <c r="V181" s="218"/>
      <c r="W181" s="221"/>
      <c r="X181" s="218"/>
      <c r="Y181" s="221"/>
      <c r="Z181" s="218"/>
      <c r="AA181" s="221"/>
      <c r="AB181" s="218"/>
      <c r="AC181" s="221"/>
      <c r="AD181" s="218"/>
      <c r="AE181" s="221"/>
      <c r="AF181" s="218">
        <v>30</v>
      </c>
      <c r="AG181" s="221"/>
      <c r="AH181" s="218"/>
      <c r="AI181" s="221"/>
      <c r="AJ181" s="218"/>
      <c r="AK181" s="221">
        <v>2</v>
      </c>
      <c r="AL181" s="218"/>
      <c r="AM181" s="221"/>
      <c r="AN181" s="218"/>
      <c r="AO181" s="221"/>
      <c r="AP181" s="218"/>
      <c r="AQ181" s="221"/>
      <c r="AR181" s="218"/>
      <c r="AS181" s="221">
        <v>4</v>
      </c>
      <c r="AT181" s="218"/>
      <c r="AU181" s="221"/>
      <c r="AV181" s="222">
        <v>30</v>
      </c>
      <c r="AW181" s="219">
        <v>13</v>
      </c>
    </row>
    <row r="182" spans="1:49" x14ac:dyDescent="0.25">
      <c r="A182" s="226">
        <v>5082</v>
      </c>
      <c r="B182" s="217">
        <v>1000</v>
      </c>
      <c r="C182" s="221"/>
      <c r="D182" s="218"/>
      <c r="E182" s="221"/>
      <c r="F182" s="218"/>
      <c r="G182" s="221"/>
      <c r="H182" s="218"/>
      <c r="I182" s="221"/>
      <c r="J182" s="218"/>
      <c r="K182" s="221"/>
      <c r="L182" s="218"/>
      <c r="M182" s="221"/>
      <c r="N182" s="218"/>
      <c r="O182" s="221"/>
      <c r="P182" s="218"/>
      <c r="Q182" s="221"/>
      <c r="R182" s="218"/>
      <c r="S182" s="221">
        <v>250</v>
      </c>
      <c r="T182" s="218"/>
      <c r="U182" s="221"/>
      <c r="V182" s="218"/>
      <c r="W182" s="221"/>
      <c r="X182" s="218"/>
      <c r="Y182" s="221"/>
      <c r="Z182" s="218"/>
      <c r="AA182" s="221"/>
      <c r="AB182" s="218"/>
      <c r="AC182" s="221"/>
      <c r="AD182" s="218"/>
      <c r="AE182" s="221"/>
      <c r="AF182" s="218"/>
      <c r="AG182" s="221"/>
      <c r="AH182" s="218"/>
      <c r="AI182" s="221"/>
      <c r="AJ182" s="218"/>
      <c r="AK182" s="221"/>
      <c r="AL182" s="218"/>
      <c r="AM182" s="221"/>
      <c r="AN182" s="218"/>
      <c r="AO182" s="221"/>
      <c r="AP182" s="218"/>
      <c r="AQ182" s="221"/>
      <c r="AR182" s="218"/>
      <c r="AS182" s="221"/>
      <c r="AT182" s="218"/>
      <c r="AU182" s="221"/>
      <c r="AV182" s="222">
        <v>1000</v>
      </c>
      <c r="AW182" s="219">
        <v>250</v>
      </c>
    </row>
    <row r="183" spans="1:49" x14ac:dyDescent="0.25">
      <c r="A183" s="226">
        <v>5112</v>
      </c>
      <c r="B183" s="217"/>
      <c r="C183" s="221"/>
      <c r="D183" s="218"/>
      <c r="E183" s="221"/>
      <c r="F183" s="218"/>
      <c r="G183" s="221"/>
      <c r="H183" s="218"/>
      <c r="I183" s="221"/>
      <c r="J183" s="218"/>
      <c r="K183" s="221"/>
      <c r="L183" s="218"/>
      <c r="M183" s="221"/>
      <c r="N183" s="218"/>
      <c r="O183" s="221">
        <v>1</v>
      </c>
      <c r="P183" s="218"/>
      <c r="Q183" s="221"/>
      <c r="R183" s="218"/>
      <c r="S183" s="221"/>
      <c r="T183" s="218"/>
      <c r="U183" s="221"/>
      <c r="V183" s="218"/>
      <c r="W183" s="221">
        <v>1</v>
      </c>
      <c r="X183" s="218"/>
      <c r="Y183" s="221"/>
      <c r="Z183" s="218"/>
      <c r="AA183" s="221"/>
      <c r="AB183" s="218"/>
      <c r="AC183" s="221"/>
      <c r="AD183" s="218"/>
      <c r="AE183" s="221"/>
      <c r="AF183" s="218"/>
      <c r="AG183" s="221"/>
      <c r="AH183" s="218"/>
      <c r="AI183" s="221"/>
      <c r="AJ183" s="218"/>
      <c r="AK183" s="221"/>
      <c r="AL183" s="218"/>
      <c r="AM183" s="221"/>
      <c r="AN183" s="218"/>
      <c r="AO183" s="221"/>
      <c r="AP183" s="218"/>
      <c r="AQ183" s="221"/>
      <c r="AR183" s="218"/>
      <c r="AS183" s="221"/>
      <c r="AT183" s="218"/>
      <c r="AU183" s="221"/>
      <c r="AV183" s="222"/>
      <c r="AW183" s="219">
        <v>2</v>
      </c>
    </row>
    <row r="184" spans="1:49" x14ac:dyDescent="0.25">
      <c r="A184" s="226">
        <v>5119</v>
      </c>
      <c r="B184" s="217"/>
      <c r="C184" s="221"/>
      <c r="D184" s="218"/>
      <c r="E184" s="221"/>
      <c r="F184" s="218"/>
      <c r="G184" s="221"/>
      <c r="H184" s="218"/>
      <c r="I184" s="221"/>
      <c r="J184" s="218"/>
      <c r="K184" s="221"/>
      <c r="L184" s="218"/>
      <c r="M184" s="221"/>
      <c r="N184" s="218"/>
      <c r="O184" s="221"/>
      <c r="P184" s="218"/>
      <c r="Q184" s="221"/>
      <c r="R184" s="218"/>
      <c r="S184" s="221"/>
      <c r="T184" s="218"/>
      <c r="U184" s="221"/>
      <c r="V184" s="218"/>
      <c r="W184" s="221"/>
      <c r="X184" s="218"/>
      <c r="Y184" s="221"/>
      <c r="Z184" s="218"/>
      <c r="AA184" s="221"/>
      <c r="AB184" s="218"/>
      <c r="AC184" s="221"/>
      <c r="AD184" s="218"/>
      <c r="AE184" s="221"/>
      <c r="AF184" s="218"/>
      <c r="AG184" s="221"/>
      <c r="AH184" s="218"/>
      <c r="AI184" s="221"/>
      <c r="AJ184" s="218"/>
      <c r="AK184" s="221"/>
      <c r="AL184" s="218"/>
      <c r="AM184" s="221"/>
      <c r="AN184" s="218"/>
      <c r="AO184" s="221"/>
      <c r="AP184" s="218"/>
      <c r="AQ184" s="221">
        <v>600</v>
      </c>
      <c r="AR184" s="218"/>
      <c r="AS184" s="221"/>
      <c r="AT184" s="218"/>
      <c r="AU184" s="221"/>
      <c r="AV184" s="222"/>
      <c r="AW184" s="219">
        <v>600</v>
      </c>
    </row>
    <row r="185" spans="1:49" x14ac:dyDescent="0.25">
      <c r="A185" s="226">
        <v>5120</v>
      </c>
      <c r="B185" s="217"/>
      <c r="C185" s="221"/>
      <c r="D185" s="218"/>
      <c r="E185" s="221"/>
      <c r="F185" s="218"/>
      <c r="G185" s="221"/>
      <c r="H185" s="218"/>
      <c r="I185" s="221">
        <v>400</v>
      </c>
      <c r="J185" s="218"/>
      <c r="K185" s="221"/>
      <c r="L185" s="218"/>
      <c r="M185" s="221"/>
      <c r="N185" s="218"/>
      <c r="O185" s="221"/>
      <c r="P185" s="218"/>
      <c r="Q185" s="221">
        <v>400</v>
      </c>
      <c r="R185" s="218"/>
      <c r="S185" s="221"/>
      <c r="T185" s="218"/>
      <c r="U185" s="221"/>
      <c r="V185" s="218"/>
      <c r="W185" s="221"/>
      <c r="X185" s="218"/>
      <c r="Y185" s="221"/>
      <c r="Z185" s="218"/>
      <c r="AA185" s="221"/>
      <c r="AB185" s="218"/>
      <c r="AC185" s="221"/>
      <c r="AD185" s="218"/>
      <c r="AE185" s="221">
        <v>800</v>
      </c>
      <c r="AF185" s="218"/>
      <c r="AG185" s="221"/>
      <c r="AH185" s="218"/>
      <c r="AI185" s="221"/>
      <c r="AJ185" s="218"/>
      <c r="AK185" s="221"/>
      <c r="AL185" s="218"/>
      <c r="AM185" s="221"/>
      <c r="AN185" s="218"/>
      <c r="AO185" s="221"/>
      <c r="AP185" s="218"/>
      <c r="AQ185" s="221"/>
      <c r="AR185" s="218"/>
      <c r="AS185" s="221"/>
      <c r="AT185" s="218"/>
      <c r="AU185" s="221"/>
      <c r="AV185" s="222"/>
      <c r="AW185" s="219">
        <v>1600</v>
      </c>
    </row>
    <row r="186" spans="1:49" x14ac:dyDescent="0.25">
      <c r="A186" s="226">
        <v>5121</v>
      </c>
      <c r="B186" s="217"/>
      <c r="C186" s="221"/>
      <c r="D186" s="218"/>
      <c r="E186" s="221"/>
      <c r="F186" s="218"/>
      <c r="G186" s="221"/>
      <c r="H186" s="218"/>
      <c r="I186" s="221"/>
      <c r="J186" s="218"/>
      <c r="K186" s="221"/>
      <c r="L186" s="218"/>
      <c r="M186" s="221"/>
      <c r="N186" s="218"/>
      <c r="O186" s="221"/>
      <c r="P186" s="218"/>
      <c r="Q186" s="221"/>
      <c r="R186" s="218"/>
      <c r="S186" s="221"/>
      <c r="T186" s="218"/>
      <c r="U186" s="221"/>
      <c r="V186" s="218"/>
      <c r="W186" s="221"/>
      <c r="X186" s="218"/>
      <c r="Y186" s="221"/>
      <c r="Z186" s="218"/>
      <c r="AA186" s="221"/>
      <c r="AB186" s="218"/>
      <c r="AC186" s="221"/>
      <c r="AD186" s="218"/>
      <c r="AE186" s="221"/>
      <c r="AF186" s="218"/>
      <c r="AG186" s="221"/>
      <c r="AH186" s="218"/>
      <c r="AI186" s="221"/>
      <c r="AJ186" s="218"/>
      <c r="AK186" s="221"/>
      <c r="AL186" s="218"/>
      <c r="AM186" s="221"/>
      <c r="AN186" s="218"/>
      <c r="AO186" s="221"/>
      <c r="AP186" s="218"/>
      <c r="AQ186" s="221">
        <v>400</v>
      </c>
      <c r="AR186" s="218"/>
      <c r="AS186" s="221"/>
      <c r="AT186" s="218"/>
      <c r="AU186" s="221"/>
      <c r="AV186" s="222"/>
      <c r="AW186" s="219">
        <v>400</v>
      </c>
    </row>
    <row r="187" spans="1:49" x14ac:dyDescent="0.25">
      <c r="A187" s="226">
        <v>5678</v>
      </c>
      <c r="B187" s="217"/>
      <c r="C187" s="221"/>
      <c r="D187" s="218"/>
      <c r="E187" s="221"/>
      <c r="F187" s="218"/>
      <c r="G187" s="221"/>
      <c r="H187" s="218"/>
      <c r="I187" s="221"/>
      <c r="J187" s="218"/>
      <c r="K187" s="221"/>
      <c r="L187" s="218"/>
      <c r="M187" s="221"/>
      <c r="N187" s="218"/>
      <c r="O187" s="221"/>
      <c r="P187" s="218">
        <v>100</v>
      </c>
      <c r="Q187" s="221"/>
      <c r="R187" s="218"/>
      <c r="S187" s="221"/>
      <c r="T187" s="218"/>
      <c r="U187" s="221"/>
      <c r="V187" s="218"/>
      <c r="W187" s="221"/>
      <c r="X187" s="218"/>
      <c r="Y187" s="221"/>
      <c r="Z187" s="218"/>
      <c r="AA187" s="221"/>
      <c r="AB187" s="218"/>
      <c r="AC187" s="221"/>
      <c r="AD187" s="218"/>
      <c r="AE187" s="221"/>
      <c r="AF187" s="218"/>
      <c r="AG187" s="221"/>
      <c r="AH187" s="218"/>
      <c r="AI187" s="221"/>
      <c r="AJ187" s="218"/>
      <c r="AK187" s="221"/>
      <c r="AL187" s="218"/>
      <c r="AM187" s="221"/>
      <c r="AN187" s="218"/>
      <c r="AO187" s="221"/>
      <c r="AP187" s="218"/>
      <c r="AQ187" s="221"/>
      <c r="AR187" s="218"/>
      <c r="AS187" s="221"/>
      <c r="AT187" s="218"/>
      <c r="AU187" s="221"/>
      <c r="AV187" s="222">
        <v>100</v>
      </c>
      <c r="AW187" s="219"/>
    </row>
    <row r="188" spans="1:49" x14ac:dyDescent="0.25">
      <c r="A188" s="226">
        <v>5679</v>
      </c>
      <c r="B188" s="217"/>
      <c r="C188" s="221">
        <v>10</v>
      </c>
      <c r="D188" s="218"/>
      <c r="E188" s="221"/>
      <c r="F188" s="218"/>
      <c r="G188" s="221">
        <v>20</v>
      </c>
      <c r="H188" s="218"/>
      <c r="I188" s="221"/>
      <c r="J188" s="218"/>
      <c r="K188" s="221"/>
      <c r="L188" s="218"/>
      <c r="M188" s="221"/>
      <c r="N188" s="218"/>
      <c r="O188" s="221"/>
      <c r="P188" s="218"/>
      <c r="Q188" s="221">
        <v>120</v>
      </c>
      <c r="R188" s="218"/>
      <c r="S188" s="221"/>
      <c r="T188" s="218"/>
      <c r="U188" s="221"/>
      <c r="V188" s="218"/>
      <c r="W188" s="221"/>
      <c r="X188" s="218"/>
      <c r="Y188" s="221"/>
      <c r="Z188" s="218"/>
      <c r="AA188" s="221"/>
      <c r="AB188" s="218"/>
      <c r="AC188" s="221"/>
      <c r="AD188" s="218"/>
      <c r="AE188" s="221"/>
      <c r="AF188" s="218"/>
      <c r="AG188" s="221"/>
      <c r="AH188" s="218"/>
      <c r="AI188" s="221"/>
      <c r="AJ188" s="218"/>
      <c r="AK188" s="221"/>
      <c r="AL188" s="218"/>
      <c r="AM188" s="221"/>
      <c r="AN188" s="218"/>
      <c r="AO188" s="221"/>
      <c r="AP188" s="218"/>
      <c r="AQ188" s="221"/>
      <c r="AR188" s="218"/>
      <c r="AS188" s="221"/>
      <c r="AT188" s="218"/>
      <c r="AU188" s="221"/>
      <c r="AV188" s="222"/>
      <c r="AW188" s="219">
        <v>150</v>
      </c>
    </row>
    <row r="189" spans="1:49" x14ac:dyDescent="0.25">
      <c r="A189" s="226">
        <v>5709</v>
      </c>
      <c r="B189" s="217"/>
      <c r="C189" s="221"/>
      <c r="D189" s="218"/>
      <c r="E189" s="221"/>
      <c r="F189" s="218"/>
      <c r="G189" s="221"/>
      <c r="H189" s="218"/>
      <c r="I189" s="221"/>
      <c r="J189" s="218"/>
      <c r="K189" s="221"/>
      <c r="L189" s="218"/>
      <c r="M189" s="221"/>
      <c r="N189" s="218"/>
      <c r="O189" s="221"/>
      <c r="P189" s="218"/>
      <c r="Q189" s="221"/>
      <c r="R189" s="218"/>
      <c r="S189" s="221"/>
      <c r="T189" s="218"/>
      <c r="U189" s="221"/>
      <c r="V189" s="218"/>
      <c r="W189" s="221">
        <v>200</v>
      </c>
      <c r="X189" s="218"/>
      <c r="Y189" s="221"/>
      <c r="Z189" s="218"/>
      <c r="AA189" s="221"/>
      <c r="AB189" s="218"/>
      <c r="AC189" s="221"/>
      <c r="AD189" s="218"/>
      <c r="AE189" s="221"/>
      <c r="AF189" s="218"/>
      <c r="AG189" s="221"/>
      <c r="AH189" s="218"/>
      <c r="AI189" s="221"/>
      <c r="AJ189" s="218"/>
      <c r="AK189" s="221">
        <v>300</v>
      </c>
      <c r="AL189" s="218"/>
      <c r="AM189" s="221"/>
      <c r="AN189" s="218"/>
      <c r="AO189" s="221"/>
      <c r="AP189" s="218"/>
      <c r="AQ189" s="221"/>
      <c r="AR189" s="218"/>
      <c r="AS189" s="221"/>
      <c r="AT189" s="218"/>
      <c r="AU189" s="221"/>
      <c r="AV189" s="222"/>
      <c r="AW189" s="219">
        <v>500</v>
      </c>
    </row>
    <row r="190" spans="1:49" x14ac:dyDescent="0.25">
      <c r="A190" s="226">
        <v>5728</v>
      </c>
      <c r="B190" s="217">
        <v>6</v>
      </c>
      <c r="C190" s="221">
        <v>6</v>
      </c>
      <c r="D190" s="218"/>
      <c r="E190" s="221"/>
      <c r="F190" s="218"/>
      <c r="G190" s="221"/>
      <c r="H190" s="218"/>
      <c r="I190" s="221"/>
      <c r="J190" s="218"/>
      <c r="K190" s="221"/>
      <c r="L190" s="218"/>
      <c r="M190" s="221"/>
      <c r="N190" s="218"/>
      <c r="O190" s="221"/>
      <c r="P190" s="218"/>
      <c r="Q190" s="221"/>
      <c r="R190" s="218"/>
      <c r="S190" s="221"/>
      <c r="T190" s="218"/>
      <c r="U190" s="221"/>
      <c r="V190" s="218"/>
      <c r="W190" s="221"/>
      <c r="X190" s="218"/>
      <c r="Y190" s="221"/>
      <c r="Z190" s="218"/>
      <c r="AA190" s="221"/>
      <c r="AB190" s="218"/>
      <c r="AC190" s="221"/>
      <c r="AD190" s="218"/>
      <c r="AE190" s="221"/>
      <c r="AF190" s="218"/>
      <c r="AG190" s="221"/>
      <c r="AH190" s="218"/>
      <c r="AI190" s="221"/>
      <c r="AJ190" s="218"/>
      <c r="AK190" s="221"/>
      <c r="AL190" s="218"/>
      <c r="AM190" s="221"/>
      <c r="AN190" s="218"/>
      <c r="AO190" s="221"/>
      <c r="AP190" s="218"/>
      <c r="AQ190" s="221"/>
      <c r="AR190" s="218"/>
      <c r="AS190" s="221"/>
      <c r="AT190" s="218"/>
      <c r="AU190" s="221"/>
      <c r="AV190" s="222">
        <v>6</v>
      </c>
      <c r="AW190" s="219">
        <v>6</v>
      </c>
    </row>
    <row r="191" spans="1:49" x14ac:dyDescent="0.25">
      <c r="A191" s="226">
        <v>5729</v>
      </c>
      <c r="B191" s="217">
        <v>6</v>
      </c>
      <c r="C191" s="221">
        <v>6</v>
      </c>
      <c r="D191" s="218"/>
      <c r="E191" s="221"/>
      <c r="F191" s="218"/>
      <c r="G191" s="221"/>
      <c r="H191" s="218"/>
      <c r="I191" s="221"/>
      <c r="J191" s="218"/>
      <c r="K191" s="221"/>
      <c r="L191" s="218"/>
      <c r="M191" s="221"/>
      <c r="N191" s="218"/>
      <c r="O191" s="221"/>
      <c r="P191" s="218"/>
      <c r="Q191" s="221"/>
      <c r="R191" s="218"/>
      <c r="S191" s="221"/>
      <c r="T191" s="218"/>
      <c r="U191" s="221"/>
      <c r="V191" s="218"/>
      <c r="W191" s="221"/>
      <c r="X191" s="218"/>
      <c r="Y191" s="221"/>
      <c r="Z191" s="218"/>
      <c r="AA191" s="221"/>
      <c r="AB191" s="218"/>
      <c r="AC191" s="221"/>
      <c r="AD191" s="218"/>
      <c r="AE191" s="221"/>
      <c r="AF191" s="218"/>
      <c r="AG191" s="221"/>
      <c r="AH191" s="218"/>
      <c r="AI191" s="221"/>
      <c r="AJ191" s="218"/>
      <c r="AK191" s="221"/>
      <c r="AL191" s="218"/>
      <c r="AM191" s="221"/>
      <c r="AN191" s="218"/>
      <c r="AO191" s="221"/>
      <c r="AP191" s="218"/>
      <c r="AQ191" s="221"/>
      <c r="AR191" s="218"/>
      <c r="AS191" s="221"/>
      <c r="AT191" s="218"/>
      <c r="AU191" s="221"/>
      <c r="AV191" s="222">
        <v>6</v>
      </c>
      <c r="AW191" s="219">
        <v>6</v>
      </c>
    </row>
    <row r="192" spans="1:49" x14ac:dyDescent="0.25">
      <c r="A192" s="226">
        <v>7079</v>
      </c>
      <c r="B192" s="217"/>
      <c r="C192" s="221"/>
      <c r="D192" s="218"/>
      <c r="E192" s="221"/>
      <c r="F192" s="218"/>
      <c r="G192" s="221">
        <v>1</v>
      </c>
      <c r="H192" s="218"/>
      <c r="I192" s="221"/>
      <c r="J192" s="218"/>
      <c r="K192" s="221"/>
      <c r="L192" s="218"/>
      <c r="M192" s="221"/>
      <c r="N192" s="218"/>
      <c r="O192" s="221"/>
      <c r="P192" s="218"/>
      <c r="Q192" s="221"/>
      <c r="R192" s="218"/>
      <c r="S192" s="221"/>
      <c r="T192" s="218"/>
      <c r="U192" s="221"/>
      <c r="V192" s="218"/>
      <c r="W192" s="221"/>
      <c r="X192" s="218"/>
      <c r="Y192" s="221"/>
      <c r="Z192" s="218"/>
      <c r="AA192" s="221"/>
      <c r="AB192" s="218"/>
      <c r="AC192" s="221"/>
      <c r="AD192" s="218"/>
      <c r="AE192" s="221"/>
      <c r="AF192" s="218"/>
      <c r="AG192" s="221"/>
      <c r="AH192" s="218"/>
      <c r="AI192" s="221"/>
      <c r="AJ192" s="218"/>
      <c r="AK192" s="221"/>
      <c r="AL192" s="218"/>
      <c r="AM192" s="221"/>
      <c r="AN192" s="218"/>
      <c r="AO192" s="221"/>
      <c r="AP192" s="218"/>
      <c r="AQ192" s="221"/>
      <c r="AR192" s="218"/>
      <c r="AS192" s="221"/>
      <c r="AT192" s="218"/>
      <c r="AU192" s="221"/>
      <c r="AV192" s="222"/>
      <c r="AW192" s="219">
        <v>1</v>
      </c>
    </row>
    <row r="193" spans="1:49" x14ac:dyDescent="0.25">
      <c r="A193" s="226">
        <v>7080</v>
      </c>
      <c r="B193" s="217"/>
      <c r="C193" s="221"/>
      <c r="D193" s="218"/>
      <c r="E193" s="221"/>
      <c r="F193" s="218"/>
      <c r="G193" s="221"/>
      <c r="H193" s="218"/>
      <c r="I193" s="221"/>
      <c r="J193" s="218"/>
      <c r="K193" s="221"/>
      <c r="L193" s="218"/>
      <c r="M193" s="221"/>
      <c r="N193" s="218"/>
      <c r="O193" s="221"/>
      <c r="P193" s="218"/>
      <c r="Q193" s="221"/>
      <c r="R193" s="218"/>
      <c r="S193" s="221"/>
      <c r="T193" s="218"/>
      <c r="U193" s="221"/>
      <c r="V193" s="218"/>
      <c r="W193" s="221">
        <v>2</v>
      </c>
      <c r="X193" s="218"/>
      <c r="Y193" s="221"/>
      <c r="Z193" s="218"/>
      <c r="AA193" s="221"/>
      <c r="AB193" s="218"/>
      <c r="AC193" s="221"/>
      <c r="AD193" s="218"/>
      <c r="AE193" s="221"/>
      <c r="AF193" s="218"/>
      <c r="AG193" s="221"/>
      <c r="AH193" s="218"/>
      <c r="AI193" s="221"/>
      <c r="AJ193" s="218"/>
      <c r="AK193" s="221"/>
      <c r="AL193" s="218"/>
      <c r="AM193" s="221"/>
      <c r="AN193" s="218"/>
      <c r="AO193" s="221"/>
      <c r="AP193" s="218"/>
      <c r="AQ193" s="221"/>
      <c r="AR193" s="218"/>
      <c r="AS193" s="221"/>
      <c r="AT193" s="218"/>
      <c r="AU193" s="221"/>
      <c r="AV193" s="222"/>
      <c r="AW193" s="219">
        <v>2</v>
      </c>
    </row>
    <row r="194" spans="1:49" x14ac:dyDescent="0.25">
      <c r="A194" s="226">
        <v>7081</v>
      </c>
      <c r="B194" s="217"/>
      <c r="C194" s="221"/>
      <c r="D194" s="218"/>
      <c r="E194" s="221"/>
      <c r="F194" s="218"/>
      <c r="G194" s="221"/>
      <c r="H194" s="218"/>
      <c r="I194" s="221"/>
      <c r="J194" s="218"/>
      <c r="K194" s="221"/>
      <c r="L194" s="218"/>
      <c r="M194" s="221"/>
      <c r="N194" s="218"/>
      <c r="O194" s="221"/>
      <c r="P194" s="218"/>
      <c r="Q194" s="221"/>
      <c r="R194" s="218"/>
      <c r="S194" s="221"/>
      <c r="T194" s="218"/>
      <c r="U194" s="221">
        <v>10</v>
      </c>
      <c r="V194" s="218"/>
      <c r="W194" s="221"/>
      <c r="X194" s="218"/>
      <c r="Y194" s="221"/>
      <c r="Z194" s="218"/>
      <c r="AA194" s="221"/>
      <c r="AB194" s="218"/>
      <c r="AC194" s="221"/>
      <c r="AD194" s="218"/>
      <c r="AE194" s="221"/>
      <c r="AF194" s="218"/>
      <c r="AG194" s="221"/>
      <c r="AH194" s="218"/>
      <c r="AI194" s="221"/>
      <c r="AJ194" s="218"/>
      <c r="AK194" s="221"/>
      <c r="AL194" s="218"/>
      <c r="AM194" s="221"/>
      <c r="AN194" s="218"/>
      <c r="AO194" s="221"/>
      <c r="AP194" s="218"/>
      <c r="AQ194" s="221"/>
      <c r="AR194" s="218"/>
      <c r="AS194" s="221"/>
      <c r="AT194" s="218"/>
      <c r="AU194" s="221"/>
      <c r="AV194" s="222"/>
      <c r="AW194" s="219">
        <v>10</v>
      </c>
    </row>
    <row r="195" spans="1:49" x14ac:dyDescent="0.25">
      <c r="A195" s="226">
        <v>7084</v>
      </c>
      <c r="B195" s="217"/>
      <c r="C195" s="221"/>
      <c r="D195" s="218"/>
      <c r="E195" s="221">
        <v>20</v>
      </c>
      <c r="F195" s="218"/>
      <c r="G195" s="221"/>
      <c r="H195" s="218"/>
      <c r="I195" s="221"/>
      <c r="J195" s="218"/>
      <c r="K195" s="221"/>
      <c r="L195" s="218"/>
      <c r="M195" s="221"/>
      <c r="N195" s="218"/>
      <c r="O195" s="221"/>
      <c r="P195" s="218"/>
      <c r="Q195" s="221"/>
      <c r="R195" s="218"/>
      <c r="S195" s="221"/>
      <c r="T195" s="218"/>
      <c r="U195" s="221"/>
      <c r="V195" s="218"/>
      <c r="W195" s="221"/>
      <c r="X195" s="218"/>
      <c r="Y195" s="221"/>
      <c r="Z195" s="218"/>
      <c r="AA195" s="221"/>
      <c r="AB195" s="218"/>
      <c r="AC195" s="221"/>
      <c r="AD195" s="218"/>
      <c r="AE195" s="221"/>
      <c r="AF195" s="218"/>
      <c r="AG195" s="221">
        <v>1</v>
      </c>
      <c r="AH195" s="218"/>
      <c r="AI195" s="221"/>
      <c r="AJ195" s="218"/>
      <c r="AK195" s="221"/>
      <c r="AL195" s="218"/>
      <c r="AM195" s="221"/>
      <c r="AN195" s="218"/>
      <c r="AO195" s="221"/>
      <c r="AP195" s="218"/>
      <c r="AQ195" s="221"/>
      <c r="AR195" s="218"/>
      <c r="AS195" s="221"/>
      <c r="AT195" s="218"/>
      <c r="AU195" s="221"/>
      <c r="AV195" s="222"/>
      <c r="AW195" s="219">
        <v>21</v>
      </c>
    </row>
    <row r="196" spans="1:49" x14ac:dyDescent="0.25">
      <c r="A196" s="226">
        <v>7085</v>
      </c>
      <c r="B196" s="217"/>
      <c r="C196" s="221">
        <v>3</v>
      </c>
      <c r="D196" s="218">
        <v>20</v>
      </c>
      <c r="E196" s="221"/>
      <c r="F196" s="218"/>
      <c r="G196" s="221"/>
      <c r="H196" s="218"/>
      <c r="I196" s="221"/>
      <c r="J196" s="218"/>
      <c r="K196" s="221"/>
      <c r="L196" s="218"/>
      <c r="M196" s="221"/>
      <c r="N196" s="218"/>
      <c r="O196" s="221"/>
      <c r="P196" s="218"/>
      <c r="Q196" s="221"/>
      <c r="R196" s="218"/>
      <c r="S196" s="221">
        <v>4</v>
      </c>
      <c r="T196" s="218"/>
      <c r="U196" s="221"/>
      <c r="V196" s="218"/>
      <c r="W196" s="221"/>
      <c r="X196" s="218"/>
      <c r="Y196" s="221"/>
      <c r="Z196" s="218"/>
      <c r="AA196" s="221"/>
      <c r="AB196" s="218"/>
      <c r="AC196" s="221">
        <v>10</v>
      </c>
      <c r="AD196" s="218"/>
      <c r="AE196" s="221"/>
      <c r="AF196" s="218"/>
      <c r="AG196" s="221"/>
      <c r="AH196" s="218"/>
      <c r="AI196" s="221"/>
      <c r="AJ196" s="218"/>
      <c r="AK196" s="221">
        <v>2</v>
      </c>
      <c r="AL196" s="218"/>
      <c r="AM196" s="221"/>
      <c r="AN196" s="218"/>
      <c r="AO196" s="221"/>
      <c r="AP196" s="218"/>
      <c r="AQ196" s="221"/>
      <c r="AR196" s="218"/>
      <c r="AS196" s="221"/>
      <c r="AT196" s="218"/>
      <c r="AU196" s="221"/>
      <c r="AV196" s="222">
        <v>20</v>
      </c>
      <c r="AW196" s="219">
        <v>19</v>
      </c>
    </row>
    <row r="197" spans="1:49" x14ac:dyDescent="0.25">
      <c r="A197" s="226">
        <v>7087</v>
      </c>
      <c r="B197" s="217"/>
      <c r="C197" s="221">
        <v>1</v>
      </c>
      <c r="D197" s="218"/>
      <c r="E197" s="221"/>
      <c r="F197" s="218"/>
      <c r="G197" s="221"/>
      <c r="H197" s="218"/>
      <c r="I197" s="221"/>
      <c r="J197" s="218"/>
      <c r="K197" s="221"/>
      <c r="L197" s="218"/>
      <c r="M197" s="221"/>
      <c r="N197" s="218"/>
      <c r="O197" s="221"/>
      <c r="P197" s="218"/>
      <c r="Q197" s="221"/>
      <c r="R197" s="218"/>
      <c r="S197" s="221">
        <v>1</v>
      </c>
      <c r="T197" s="218"/>
      <c r="U197" s="221"/>
      <c r="V197" s="218"/>
      <c r="W197" s="221"/>
      <c r="X197" s="218"/>
      <c r="Y197" s="221"/>
      <c r="Z197" s="218"/>
      <c r="AA197" s="221"/>
      <c r="AB197" s="218"/>
      <c r="AC197" s="221"/>
      <c r="AD197" s="218"/>
      <c r="AE197" s="221"/>
      <c r="AF197" s="218"/>
      <c r="AG197" s="221">
        <v>2</v>
      </c>
      <c r="AH197" s="218"/>
      <c r="AI197" s="221"/>
      <c r="AJ197" s="218"/>
      <c r="AK197" s="221"/>
      <c r="AL197" s="218"/>
      <c r="AM197" s="221"/>
      <c r="AN197" s="218"/>
      <c r="AO197" s="221"/>
      <c r="AP197" s="218"/>
      <c r="AQ197" s="221"/>
      <c r="AR197" s="218"/>
      <c r="AS197" s="221"/>
      <c r="AT197" s="218"/>
      <c r="AU197" s="221"/>
      <c r="AV197" s="222"/>
      <c r="AW197" s="219">
        <v>4</v>
      </c>
    </row>
    <row r="198" spans="1:49" x14ac:dyDescent="0.25">
      <c r="A198" s="226">
        <v>7088</v>
      </c>
      <c r="B198" s="217"/>
      <c r="C198" s="221"/>
      <c r="D198" s="218"/>
      <c r="E198" s="221"/>
      <c r="F198" s="218"/>
      <c r="G198" s="221"/>
      <c r="H198" s="218"/>
      <c r="I198" s="221"/>
      <c r="J198" s="218"/>
      <c r="K198" s="221"/>
      <c r="L198" s="218"/>
      <c r="M198" s="221"/>
      <c r="N198" s="218"/>
      <c r="O198" s="221"/>
      <c r="P198" s="218"/>
      <c r="Q198" s="221"/>
      <c r="R198" s="218"/>
      <c r="S198" s="221"/>
      <c r="T198" s="218"/>
      <c r="U198" s="221"/>
      <c r="V198" s="218"/>
      <c r="W198" s="221"/>
      <c r="X198" s="218"/>
      <c r="Y198" s="221"/>
      <c r="Z198" s="218"/>
      <c r="AA198" s="221"/>
      <c r="AB198" s="218"/>
      <c r="AC198" s="221">
        <v>10</v>
      </c>
      <c r="AD198" s="218"/>
      <c r="AE198" s="221"/>
      <c r="AF198" s="218"/>
      <c r="AG198" s="221"/>
      <c r="AH198" s="218"/>
      <c r="AI198" s="221"/>
      <c r="AJ198" s="218"/>
      <c r="AK198" s="221"/>
      <c r="AL198" s="218"/>
      <c r="AM198" s="221"/>
      <c r="AN198" s="218"/>
      <c r="AO198" s="221"/>
      <c r="AP198" s="218"/>
      <c r="AQ198" s="221"/>
      <c r="AR198" s="218"/>
      <c r="AS198" s="221"/>
      <c r="AT198" s="218"/>
      <c r="AU198" s="221"/>
      <c r="AV198" s="222"/>
      <c r="AW198" s="219">
        <v>10</v>
      </c>
    </row>
    <row r="199" spans="1:49" x14ac:dyDescent="0.25">
      <c r="A199" s="226">
        <v>7093</v>
      </c>
      <c r="B199" s="217"/>
      <c r="C199" s="221"/>
      <c r="D199" s="218"/>
      <c r="E199" s="221">
        <v>1</v>
      </c>
      <c r="F199" s="218"/>
      <c r="G199" s="221"/>
      <c r="H199" s="218"/>
      <c r="I199" s="221"/>
      <c r="J199" s="218"/>
      <c r="K199" s="221"/>
      <c r="L199" s="218"/>
      <c r="M199" s="221"/>
      <c r="N199" s="218"/>
      <c r="O199" s="221"/>
      <c r="P199" s="218"/>
      <c r="Q199" s="221"/>
      <c r="R199" s="218"/>
      <c r="S199" s="221"/>
      <c r="T199" s="218"/>
      <c r="U199" s="221"/>
      <c r="V199" s="218"/>
      <c r="W199" s="221"/>
      <c r="X199" s="218"/>
      <c r="Y199" s="221"/>
      <c r="Z199" s="218"/>
      <c r="AA199" s="221"/>
      <c r="AB199" s="218"/>
      <c r="AC199" s="221"/>
      <c r="AD199" s="218"/>
      <c r="AE199" s="221"/>
      <c r="AF199" s="218"/>
      <c r="AG199" s="221">
        <v>9</v>
      </c>
      <c r="AH199" s="218"/>
      <c r="AI199" s="221"/>
      <c r="AJ199" s="218"/>
      <c r="AK199" s="221"/>
      <c r="AL199" s="218"/>
      <c r="AM199" s="221"/>
      <c r="AN199" s="218"/>
      <c r="AO199" s="221"/>
      <c r="AP199" s="218"/>
      <c r="AQ199" s="221"/>
      <c r="AR199" s="218"/>
      <c r="AS199" s="221"/>
      <c r="AT199" s="218"/>
      <c r="AU199" s="221"/>
      <c r="AV199" s="222"/>
      <c r="AW199" s="219">
        <v>10</v>
      </c>
    </row>
    <row r="200" spans="1:49" x14ac:dyDescent="0.25">
      <c r="A200" s="226">
        <v>7094</v>
      </c>
      <c r="B200" s="217"/>
      <c r="C200" s="221"/>
      <c r="D200" s="218"/>
      <c r="E200" s="221"/>
      <c r="F200" s="218"/>
      <c r="G200" s="221"/>
      <c r="H200" s="218"/>
      <c r="I200" s="221"/>
      <c r="J200" s="218"/>
      <c r="K200" s="221">
        <v>4</v>
      </c>
      <c r="L200" s="218"/>
      <c r="M200" s="221"/>
      <c r="N200" s="218"/>
      <c r="O200" s="221"/>
      <c r="P200" s="218"/>
      <c r="Q200" s="221"/>
      <c r="R200" s="218"/>
      <c r="S200" s="221">
        <v>1</v>
      </c>
      <c r="T200" s="218"/>
      <c r="U200" s="221"/>
      <c r="V200" s="218">
        <v>3</v>
      </c>
      <c r="W200" s="221">
        <v>5</v>
      </c>
      <c r="X200" s="218"/>
      <c r="Y200" s="221"/>
      <c r="Z200" s="218"/>
      <c r="AA200" s="221"/>
      <c r="AB200" s="218"/>
      <c r="AC200" s="221">
        <v>10</v>
      </c>
      <c r="AD200" s="218"/>
      <c r="AE200" s="221"/>
      <c r="AF200" s="218"/>
      <c r="AG200" s="221"/>
      <c r="AH200" s="218"/>
      <c r="AI200" s="221"/>
      <c r="AJ200" s="218"/>
      <c r="AK200" s="221"/>
      <c r="AL200" s="218"/>
      <c r="AM200" s="221"/>
      <c r="AN200" s="218"/>
      <c r="AO200" s="221">
        <v>2</v>
      </c>
      <c r="AP200" s="218"/>
      <c r="AQ200" s="221"/>
      <c r="AR200" s="218"/>
      <c r="AS200" s="221">
        <v>2</v>
      </c>
      <c r="AT200" s="218"/>
      <c r="AU200" s="221"/>
      <c r="AV200" s="222">
        <v>3</v>
      </c>
      <c r="AW200" s="219">
        <v>24</v>
      </c>
    </row>
    <row r="201" spans="1:49" x14ac:dyDescent="0.25">
      <c r="A201" s="226">
        <v>7358</v>
      </c>
      <c r="B201" s="217"/>
      <c r="C201" s="221"/>
      <c r="D201" s="218"/>
      <c r="E201" s="221"/>
      <c r="F201" s="218"/>
      <c r="G201" s="221">
        <v>5</v>
      </c>
      <c r="H201" s="218"/>
      <c r="I201" s="221"/>
      <c r="J201" s="218"/>
      <c r="K201" s="221"/>
      <c r="L201" s="218"/>
      <c r="M201" s="221"/>
      <c r="N201" s="218"/>
      <c r="O201" s="221"/>
      <c r="P201" s="218"/>
      <c r="Q201" s="221"/>
      <c r="R201" s="218"/>
      <c r="S201" s="221"/>
      <c r="T201" s="218"/>
      <c r="U201" s="221"/>
      <c r="V201" s="218"/>
      <c r="W201" s="221">
        <v>1</v>
      </c>
      <c r="X201" s="218"/>
      <c r="Y201" s="221"/>
      <c r="Z201" s="218"/>
      <c r="AA201" s="221"/>
      <c r="AB201" s="218"/>
      <c r="AC201" s="221">
        <v>1</v>
      </c>
      <c r="AD201" s="218"/>
      <c r="AE201" s="221"/>
      <c r="AF201" s="218"/>
      <c r="AG201" s="221"/>
      <c r="AH201" s="218"/>
      <c r="AI201" s="221">
        <v>2</v>
      </c>
      <c r="AJ201" s="218"/>
      <c r="AK201" s="221"/>
      <c r="AL201" s="218"/>
      <c r="AM201" s="221"/>
      <c r="AN201" s="218"/>
      <c r="AO201" s="221"/>
      <c r="AP201" s="218"/>
      <c r="AQ201" s="221"/>
      <c r="AR201" s="218"/>
      <c r="AS201" s="221"/>
      <c r="AT201" s="218"/>
      <c r="AU201" s="221"/>
      <c r="AV201" s="222"/>
      <c r="AW201" s="219">
        <v>9</v>
      </c>
    </row>
    <row r="202" spans="1:49" x14ac:dyDescent="0.25">
      <c r="A202" s="226">
        <v>7359</v>
      </c>
      <c r="B202" s="217"/>
      <c r="C202" s="221"/>
      <c r="D202" s="218"/>
      <c r="E202" s="221"/>
      <c r="F202" s="218"/>
      <c r="G202" s="221"/>
      <c r="H202" s="218"/>
      <c r="I202" s="221"/>
      <c r="J202" s="218"/>
      <c r="K202" s="221"/>
      <c r="L202" s="218"/>
      <c r="M202" s="221"/>
      <c r="N202" s="218"/>
      <c r="O202" s="221"/>
      <c r="P202" s="218"/>
      <c r="Q202" s="221">
        <v>3</v>
      </c>
      <c r="R202" s="218"/>
      <c r="S202" s="221"/>
      <c r="T202" s="218"/>
      <c r="U202" s="221"/>
      <c r="V202" s="218"/>
      <c r="W202" s="221"/>
      <c r="X202" s="218"/>
      <c r="Y202" s="221"/>
      <c r="Z202" s="218"/>
      <c r="AA202" s="221"/>
      <c r="AB202" s="218"/>
      <c r="AC202" s="221"/>
      <c r="AD202" s="218"/>
      <c r="AE202" s="221">
        <v>2</v>
      </c>
      <c r="AF202" s="218"/>
      <c r="AG202" s="221"/>
      <c r="AH202" s="218"/>
      <c r="AI202" s="221"/>
      <c r="AJ202" s="218"/>
      <c r="AK202" s="221"/>
      <c r="AL202" s="218"/>
      <c r="AM202" s="221"/>
      <c r="AN202" s="218"/>
      <c r="AO202" s="221">
        <v>3</v>
      </c>
      <c r="AP202" s="218">
        <v>10</v>
      </c>
      <c r="AQ202" s="221"/>
      <c r="AR202" s="218"/>
      <c r="AS202" s="221"/>
      <c r="AT202" s="218"/>
      <c r="AU202" s="221"/>
      <c r="AV202" s="222">
        <v>10</v>
      </c>
      <c r="AW202" s="219">
        <v>8</v>
      </c>
    </row>
    <row r="203" spans="1:49" x14ac:dyDescent="0.25">
      <c r="A203" s="226">
        <v>7360</v>
      </c>
      <c r="B203" s="217"/>
      <c r="C203" s="221"/>
      <c r="D203" s="218"/>
      <c r="E203" s="221"/>
      <c r="F203" s="218"/>
      <c r="G203" s="221"/>
      <c r="H203" s="218"/>
      <c r="I203" s="221"/>
      <c r="J203" s="218"/>
      <c r="K203" s="221"/>
      <c r="L203" s="218"/>
      <c r="M203" s="221"/>
      <c r="N203" s="218"/>
      <c r="O203" s="221"/>
      <c r="P203" s="218"/>
      <c r="Q203" s="221"/>
      <c r="R203" s="218"/>
      <c r="S203" s="221"/>
      <c r="T203" s="218"/>
      <c r="U203" s="221"/>
      <c r="V203" s="218"/>
      <c r="W203" s="221"/>
      <c r="X203" s="218"/>
      <c r="Y203" s="221"/>
      <c r="Z203" s="218"/>
      <c r="AA203" s="221"/>
      <c r="AB203" s="218"/>
      <c r="AC203" s="221"/>
      <c r="AD203" s="218"/>
      <c r="AE203" s="221"/>
      <c r="AF203" s="218"/>
      <c r="AG203" s="221"/>
      <c r="AH203" s="218"/>
      <c r="AI203" s="221">
        <v>4</v>
      </c>
      <c r="AJ203" s="218"/>
      <c r="AK203" s="221"/>
      <c r="AL203" s="218"/>
      <c r="AM203" s="221"/>
      <c r="AN203" s="218"/>
      <c r="AO203" s="221"/>
      <c r="AP203" s="218">
        <v>15</v>
      </c>
      <c r="AQ203" s="221"/>
      <c r="AR203" s="218"/>
      <c r="AS203" s="221"/>
      <c r="AT203" s="218"/>
      <c r="AU203" s="221"/>
      <c r="AV203" s="222">
        <v>15</v>
      </c>
      <c r="AW203" s="219">
        <v>4</v>
      </c>
    </row>
    <row r="204" spans="1:49" x14ac:dyDescent="0.25">
      <c r="A204" s="226">
        <v>7366</v>
      </c>
      <c r="B204" s="217"/>
      <c r="C204" s="221">
        <v>8</v>
      </c>
      <c r="D204" s="218"/>
      <c r="E204" s="221">
        <v>29</v>
      </c>
      <c r="F204" s="218"/>
      <c r="G204" s="221">
        <v>1</v>
      </c>
      <c r="H204" s="218"/>
      <c r="I204" s="221"/>
      <c r="J204" s="218"/>
      <c r="K204" s="221"/>
      <c r="L204" s="218"/>
      <c r="M204" s="221"/>
      <c r="N204" s="218">
        <v>100</v>
      </c>
      <c r="O204" s="221">
        <v>5</v>
      </c>
      <c r="P204" s="218"/>
      <c r="Q204" s="221"/>
      <c r="R204" s="218"/>
      <c r="S204" s="221"/>
      <c r="T204" s="218"/>
      <c r="U204" s="221">
        <v>2</v>
      </c>
      <c r="V204" s="218"/>
      <c r="W204" s="221">
        <v>6</v>
      </c>
      <c r="X204" s="218"/>
      <c r="Y204" s="221"/>
      <c r="Z204" s="218"/>
      <c r="AA204" s="221"/>
      <c r="AB204" s="218"/>
      <c r="AC204" s="221"/>
      <c r="AD204" s="218"/>
      <c r="AE204" s="221">
        <v>1</v>
      </c>
      <c r="AF204" s="218"/>
      <c r="AG204" s="221">
        <v>6</v>
      </c>
      <c r="AH204" s="218"/>
      <c r="AI204" s="221"/>
      <c r="AJ204" s="218"/>
      <c r="AK204" s="221">
        <v>6</v>
      </c>
      <c r="AL204" s="218"/>
      <c r="AM204" s="221"/>
      <c r="AN204" s="218"/>
      <c r="AO204" s="221">
        <v>2</v>
      </c>
      <c r="AP204" s="218"/>
      <c r="AQ204" s="221"/>
      <c r="AR204" s="218"/>
      <c r="AS204" s="221">
        <v>24</v>
      </c>
      <c r="AT204" s="218"/>
      <c r="AU204" s="221"/>
      <c r="AV204" s="222">
        <v>100</v>
      </c>
      <c r="AW204" s="219">
        <v>90</v>
      </c>
    </row>
    <row r="205" spans="1:49" x14ac:dyDescent="0.25">
      <c r="A205" s="226">
        <v>7623</v>
      </c>
      <c r="B205" s="217"/>
      <c r="C205" s="221">
        <v>7</v>
      </c>
      <c r="D205" s="218"/>
      <c r="E205" s="221"/>
      <c r="F205" s="218"/>
      <c r="G205" s="221"/>
      <c r="H205" s="218"/>
      <c r="I205" s="221"/>
      <c r="J205" s="218"/>
      <c r="K205" s="221">
        <v>6</v>
      </c>
      <c r="L205" s="218"/>
      <c r="M205" s="221"/>
      <c r="N205" s="218"/>
      <c r="O205" s="221"/>
      <c r="P205" s="218"/>
      <c r="Q205" s="221"/>
      <c r="R205" s="218"/>
      <c r="S205" s="221">
        <v>6</v>
      </c>
      <c r="T205" s="218"/>
      <c r="U205" s="221"/>
      <c r="V205" s="218"/>
      <c r="W205" s="221">
        <v>6</v>
      </c>
      <c r="X205" s="218"/>
      <c r="Y205" s="221"/>
      <c r="Z205" s="218"/>
      <c r="AA205" s="221"/>
      <c r="AB205" s="218"/>
      <c r="AC205" s="221">
        <v>1</v>
      </c>
      <c r="AD205" s="218"/>
      <c r="AE205" s="221"/>
      <c r="AF205" s="218"/>
      <c r="AG205" s="221">
        <v>1</v>
      </c>
      <c r="AH205" s="218"/>
      <c r="AI205" s="221"/>
      <c r="AJ205" s="218"/>
      <c r="AK205" s="221">
        <v>6</v>
      </c>
      <c r="AL205" s="218"/>
      <c r="AM205" s="221"/>
      <c r="AN205" s="218"/>
      <c r="AO205" s="221"/>
      <c r="AP205" s="218"/>
      <c r="AQ205" s="221"/>
      <c r="AR205" s="218"/>
      <c r="AS205" s="221"/>
      <c r="AT205" s="218"/>
      <c r="AU205" s="221"/>
      <c r="AV205" s="222"/>
      <c r="AW205" s="219">
        <v>33</v>
      </c>
    </row>
    <row r="206" spans="1:49" x14ac:dyDescent="0.25">
      <c r="A206" s="226">
        <v>7825</v>
      </c>
      <c r="B206" s="217"/>
      <c r="C206" s="221"/>
      <c r="D206" s="218"/>
      <c r="E206" s="221"/>
      <c r="F206" s="218"/>
      <c r="G206" s="221">
        <v>1</v>
      </c>
      <c r="H206" s="218">
        <v>16</v>
      </c>
      <c r="I206" s="221"/>
      <c r="J206" s="218"/>
      <c r="K206" s="221"/>
      <c r="L206" s="218"/>
      <c r="M206" s="221"/>
      <c r="N206" s="218"/>
      <c r="O206" s="221"/>
      <c r="P206" s="218"/>
      <c r="Q206" s="221">
        <v>1</v>
      </c>
      <c r="R206" s="218"/>
      <c r="S206" s="221">
        <v>1</v>
      </c>
      <c r="T206" s="218"/>
      <c r="U206" s="221"/>
      <c r="V206" s="218"/>
      <c r="W206" s="221"/>
      <c r="X206" s="218"/>
      <c r="Y206" s="221"/>
      <c r="Z206" s="218"/>
      <c r="AA206" s="221"/>
      <c r="AB206" s="218"/>
      <c r="AC206" s="221"/>
      <c r="AD206" s="218"/>
      <c r="AE206" s="221"/>
      <c r="AF206" s="218"/>
      <c r="AG206" s="221">
        <v>1</v>
      </c>
      <c r="AH206" s="218"/>
      <c r="AI206" s="221">
        <v>4</v>
      </c>
      <c r="AJ206" s="218"/>
      <c r="AK206" s="221">
        <v>1</v>
      </c>
      <c r="AL206" s="218"/>
      <c r="AM206" s="221">
        <v>1</v>
      </c>
      <c r="AN206" s="218"/>
      <c r="AO206" s="221">
        <v>2</v>
      </c>
      <c r="AP206" s="218"/>
      <c r="AQ206" s="221">
        <v>1</v>
      </c>
      <c r="AR206" s="218"/>
      <c r="AS206" s="221">
        <v>1</v>
      </c>
      <c r="AT206" s="218"/>
      <c r="AU206" s="221"/>
      <c r="AV206" s="222">
        <v>16</v>
      </c>
      <c r="AW206" s="219">
        <v>14</v>
      </c>
    </row>
    <row r="207" spans="1:49" x14ac:dyDescent="0.25">
      <c r="A207" s="226">
        <v>7932</v>
      </c>
      <c r="B207" s="217"/>
      <c r="C207" s="221"/>
      <c r="D207" s="218">
        <v>1</v>
      </c>
      <c r="E207" s="221">
        <v>10</v>
      </c>
      <c r="F207" s="218"/>
      <c r="G207" s="221"/>
      <c r="H207" s="218"/>
      <c r="I207" s="221"/>
      <c r="J207" s="218"/>
      <c r="K207" s="221"/>
      <c r="L207" s="218"/>
      <c r="M207" s="221"/>
      <c r="N207" s="218"/>
      <c r="O207" s="221"/>
      <c r="P207" s="218"/>
      <c r="Q207" s="221"/>
      <c r="R207" s="218"/>
      <c r="S207" s="221"/>
      <c r="T207" s="218"/>
      <c r="U207" s="221"/>
      <c r="V207" s="218"/>
      <c r="W207" s="221"/>
      <c r="X207" s="218"/>
      <c r="Y207" s="221"/>
      <c r="Z207" s="218"/>
      <c r="AA207" s="221"/>
      <c r="AB207" s="218"/>
      <c r="AC207" s="221"/>
      <c r="AD207" s="218"/>
      <c r="AE207" s="221"/>
      <c r="AF207" s="218">
        <v>50</v>
      </c>
      <c r="AG207" s="221"/>
      <c r="AH207" s="218"/>
      <c r="AI207" s="221"/>
      <c r="AJ207" s="218"/>
      <c r="AK207" s="221">
        <v>10</v>
      </c>
      <c r="AL207" s="218"/>
      <c r="AM207" s="221"/>
      <c r="AN207" s="218"/>
      <c r="AO207" s="221"/>
      <c r="AP207" s="218"/>
      <c r="AQ207" s="221"/>
      <c r="AR207" s="218"/>
      <c r="AS207" s="221"/>
      <c r="AT207" s="218"/>
      <c r="AU207" s="221"/>
      <c r="AV207" s="222">
        <v>51</v>
      </c>
      <c r="AW207" s="219">
        <v>20</v>
      </c>
    </row>
    <row r="208" spans="1:49" x14ac:dyDescent="0.25">
      <c r="A208" s="226">
        <v>7933</v>
      </c>
      <c r="B208" s="217"/>
      <c r="C208" s="221"/>
      <c r="D208" s="218"/>
      <c r="E208" s="221">
        <v>1</v>
      </c>
      <c r="F208" s="218"/>
      <c r="G208" s="221"/>
      <c r="H208" s="218"/>
      <c r="I208" s="221"/>
      <c r="J208" s="218"/>
      <c r="K208" s="221"/>
      <c r="L208" s="218"/>
      <c r="M208" s="221"/>
      <c r="N208" s="218"/>
      <c r="O208" s="221"/>
      <c r="P208" s="218"/>
      <c r="Q208" s="221"/>
      <c r="R208" s="218"/>
      <c r="S208" s="221"/>
      <c r="T208" s="218"/>
      <c r="U208" s="221"/>
      <c r="V208" s="218"/>
      <c r="W208" s="221"/>
      <c r="X208" s="218"/>
      <c r="Y208" s="221"/>
      <c r="Z208" s="218"/>
      <c r="AA208" s="221"/>
      <c r="AB208" s="218"/>
      <c r="AC208" s="221"/>
      <c r="AD208" s="218"/>
      <c r="AE208" s="221">
        <v>1</v>
      </c>
      <c r="AF208" s="218"/>
      <c r="AG208" s="221"/>
      <c r="AH208" s="218"/>
      <c r="AI208" s="221"/>
      <c r="AJ208" s="218"/>
      <c r="AK208" s="221">
        <v>10</v>
      </c>
      <c r="AL208" s="218"/>
      <c r="AM208" s="221"/>
      <c r="AN208" s="218"/>
      <c r="AO208" s="221"/>
      <c r="AP208" s="218"/>
      <c r="AQ208" s="221"/>
      <c r="AR208" s="218"/>
      <c r="AS208" s="221"/>
      <c r="AT208" s="218"/>
      <c r="AU208" s="221">
        <v>1</v>
      </c>
      <c r="AV208" s="222"/>
      <c r="AW208" s="219">
        <v>13</v>
      </c>
    </row>
    <row r="209" spans="1:49" x14ac:dyDescent="0.25">
      <c r="A209" s="226">
        <v>7934</v>
      </c>
      <c r="B209" s="217"/>
      <c r="C209" s="221"/>
      <c r="D209" s="218"/>
      <c r="E209" s="221"/>
      <c r="F209" s="218"/>
      <c r="G209" s="221"/>
      <c r="H209" s="218"/>
      <c r="I209" s="221">
        <v>10</v>
      </c>
      <c r="J209" s="218"/>
      <c r="K209" s="221"/>
      <c r="L209" s="218"/>
      <c r="M209" s="221"/>
      <c r="N209" s="218"/>
      <c r="O209" s="221"/>
      <c r="P209" s="218"/>
      <c r="Q209" s="221"/>
      <c r="R209" s="218"/>
      <c r="S209" s="221"/>
      <c r="T209" s="218"/>
      <c r="U209" s="221"/>
      <c r="V209" s="218"/>
      <c r="W209" s="221"/>
      <c r="X209" s="218"/>
      <c r="Y209" s="221"/>
      <c r="Z209" s="218"/>
      <c r="AA209" s="221"/>
      <c r="AB209" s="218"/>
      <c r="AC209" s="221">
        <v>10</v>
      </c>
      <c r="AD209" s="218"/>
      <c r="AE209" s="221"/>
      <c r="AF209" s="218">
        <v>50</v>
      </c>
      <c r="AG209" s="221"/>
      <c r="AH209" s="218"/>
      <c r="AI209" s="221"/>
      <c r="AJ209" s="218"/>
      <c r="AK209" s="221">
        <v>10</v>
      </c>
      <c r="AL209" s="218"/>
      <c r="AM209" s="221"/>
      <c r="AN209" s="218"/>
      <c r="AO209" s="221">
        <v>1</v>
      </c>
      <c r="AP209" s="218"/>
      <c r="AQ209" s="221"/>
      <c r="AR209" s="218"/>
      <c r="AS209" s="221">
        <v>1</v>
      </c>
      <c r="AT209" s="218"/>
      <c r="AU209" s="221"/>
      <c r="AV209" s="222">
        <v>50</v>
      </c>
      <c r="AW209" s="219">
        <v>32</v>
      </c>
    </row>
    <row r="210" spans="1:49" x14ac:dyDescent="0.25">
      <c r="A210" s="226">
        <v>7956</v>
      </c>
      <c r="B210" s="217"/>
      <c r="C210" s="221"/>
      <c r="D210" s="218"/>
      <c r="E210" s="221"/>
      <c r="F210" s="218"/>
      <c r="G210" s="221"/>
      <c r="H210" s="218"/>
      <c r="I210" s="221"/>
      <c r="J210" s="218"/>
      <c r="K210" s="221"/>
      <c r="L210" s="218"/>
      <c r="M210" s="221"/>
      <c r="N210" s="218"/>
      <c r="O210" s="221"/>
      <c r="P210" s="218"/>
      <c r="Q210" s="221"/>
      <c r="R210" s="218"/>
      <c r="S210" s="221">
        <v>1</v>
      </c>
      <c r="T210" s="218"/>
      <c r="U210" s="221"/>
      <c r="V210" s="218"/>
      <c r="W210" s="221"/>
      <c r="X210" s="218"/>
      <c r="Y210" s="221"/>
      <c r="Z210" s="218"/>
      <c r="AA210" s="221"/>
      <c r="AB210" s="218"/>
      <c r="AC210" s="221"/>
      <c r="AD210" s="218"/>
      <c r="AE210" s="221"/>
      <c r="AF210" s="218"/>
      <c r="AG210" s="221"/>
      <c r="AH210" s="218"/>
      <c r="AI210" s="221"/>
      <c r="AJ210" s="218"/>
      <c r="AK210" s="221"/>
      <c r="AL210" s="218"/>
      <c r="AM210" s="221"/>
      <c r="AN210" s="218"/>
      <c r="AO210" s="221"/>
      <c r="AP210" s="218"/>
      <c r="AQ210" s="221"/>
      <c r="AR210" s="218"/>
      <c r="AS210" s="221"/>
      <c r="AT210" s="218"/>
      <c r="AU210" s="221"/>
      <c r="AV210" s="222"/>
      <c r="AW210" s="219">
        <v>1</v>
      </c>
    </row>
    <row r="211" spans="1:49" x14ac:dyDescent="0.25">
      <c r="A211" s="226">
        <v>7979</v>
      </c>
      <c r="B211" s="217"/>
      <c r="C211" s="221"/>
      <c r="D211" s="218"/>
      <c r="E211" s="221"/>
      <c r="F211" s="218"/>
      <c r="G211" s="221"/>
      <c r="H211" s="218"/>
      <c r="I211" s="221"/>
      <c r="J211" s="218"/>
      <c r="K211" s="221"/>
      <c r="L211" s="218"/>
      <c r="M211" s="221"/>
      <c r="N211" s="218"/>
      <c r="O211" s="221"/>
      <c r="P211" s="218"/>
      <c r="Q211" s="221"/>
      <c r="R211" s="218"/>
      <c r="S211" s="221"/>
      <c r="T211" s="218"/>
      <c r="U211" s="221"/>
      <c r="V211" s="218"/>
      <c r="W211" s="221"/>
      <c r="X211" s="218"/>
      <c r="Y211" s="221"/>
      <c r="Z211" s="218"/>
      <c r="AA211" s="221"/>
      <c r="AB211" s="218"/>
      <c r="AC211" s="221"/>
      <c r="AD211" s="218">
        <v>2</v>
      </c>
      <c r="AE211" s="221"/>
      <c r="AF211" s="218"/>
      <c r="AG211" s="221"/>
      <c r="AH211" s="218"/>
      <c r="AI211" s="221"/>
      <c r="AJ211" s="218"/>
      <c r="AK211" s="221"/>
      <c r="AL211" s="218"/>
      <c r="AM211" s="221"/>
      <c r="AN211" s="218"/>
      <c r="AO211" s="221"/>
      <c r="AP211" s="218"/>
      <c r="AQ211" s="221"/>
      <c r="AR211" s="218"/>
      <c r="AS211" s="221"/>
      <c r="AT211" s="218"/>
      <c r="AU211" s="221"/>
      <c r="AV211" s="222">
        <v>2</v>
      </c>
      <c r="AW211" s="219"/>
    </row>
    <row r="212" spans="1:49" x14ac:dyDescent="0.25">
      <c r="A212" s="226">
        <v>7998</v>
      </c>
      <c r="B212" s="217"/>
      <c r="C212" s="221"/>
      <c r="D212" s="218"/>
      <c r="E212" s="221">
        <v>10</v>
      </c>
      <c r="F212" s="218"/>
      <c r="G212" s="221"/>
      <c r="H212" s="218"/>
      <c r="I212" s="221">
        <v>7</v>
      </c>
      <c r="J212" s="218"/>
      <c r="K212" s="221"/>
      <c r="L212" s="218"/>
      <c r="M212" s="221"/>
      <c r="N212" s="218"/>
      <c r="O212" s="221"/>
      <c r="P212" s="218"/>
      <c r="Q212" s="221"/>
      <c r="R212" s="218"/>
      <c r="S212" s="221"/>
      <c r="T212" s="218"/>
      <c r="U212" s="221"/>
      <c r="V212" s="218"/>
      <c r="W212" s="221"/>
      <c r="X212" s="218"/>
      <c r="Y212" s="221"/>
      <c r="Z212" s="218"/>
      <c r="AA212" s="221"/>
      <c r="AB212" s="218"/>
      <c r="AC212" s="221"/>
      <c r="AD212" s="218">
        <v>120</v>
      </c>
      <c r="AE212" s="221">
        <v>20</v>
      </c>
      <c r="AF212" s="218"/>
      <c r="AG212" s="221"/>
      <c r="AH212" s="218"/>
      <c r="AI212" s="221"/>
      <c r="AJ212" s="218"/>
      <c r="AK212" s="221"/>
      <c r="AL212" s="218"/>
      <c r="AM212" s="221"/>
      <c r="AN212" s="218"/>
      <c r="AO212" s="221"/>
      <c r="AP212" s="218"/>
      <c r="AQ212" s="221"/>
      <c r="AR212" s="218"/>
      <c r="AS212" s="221"/>
      <c r="AT212" s="218"/>
      <c r="AU212" s="221"/>
      <c r="AV212" s="222">
        <v>120</v>
      </c>
      <c r="AW212" s="219">
        <v>37</v>
      </c>
    </row>
    <row r="213" spans="1:49" x14ac:dyDescent="0.25">
      <c r="A213" s="226">
        <v>7999</v>
      </c>
      <c r="B213" s="217"/>
      <c r="C213" s="221"/>
      <c r="D213" s="218"/>
      <c r="E213" s="221"/>
      <c r="F213" s="218">
        <v>120</v>
      </c>
      <c r="G213" s="221"/>
      <c r="H213" s="218"/>
      <c r="I213" s="221"/>
      <c r="J213" s="218"/>
      <c r="K213" s="221"/>
      <c r="L213" s="218"/>
      <c r="M213" s="221"/>
      <c r="N213" s="218"/>
      <c r="O213" s="221"/>
      <c r="P213" s="218"/>
      <c r="Q213" s="221"/>
      <c r="R213" s="218"/>
      <c r="S213" s="221"/>
      <c r="T213" s="218"/>
      <c r="U213" s="221"/>
      <c r="V213" s="218"/>
      <c r="W213" s="221">
        <v>10</v>
      </c>
      <c r="X213" s="218"/>
      <c r="Y213" s="221"/>
      <c r="Z213" s="218"/>
      <c r="AA213" s="221"/>
      <c r="AB213" s="218"/>
      <c r="AC213" s="221">
        <v>10</v>
      </c>
      <c r="AD213" s="218"/>
      <c r="AE213" s="221"/>
      <c r="AF213" s="218"/>
      <c r="AG213" s="221"/>
      <c r="AH213" s="218"/>
      <c r="AI213" s="221"/>
      <c r="AJ213" s="218"/>
      <c r="AK213" s="221"/>
      <c r="AL213" s="218"/>
      <c r="AM213" s="221"/>
      <c r="AN213" s="218"/>
      <c r="AO213" s="221"/>
      <c r="AP213" s="218"/>
      <c r="AQ213" s="221"/>
      <c r="AR213" s="218"/>
      <c r="AS213" s="221"/>
      <c r="AT213" s="218"/>
      <c r="AU213" s="221"/>
      <c r="AV213" s="222">
        <v>120</v>
      </c>
      <c r="AW213" s="219">
        <v>20</v>
      </c>
    </row>
    <row r="214" spans="1:49" x14ac:dyDescent="0.25">
      <c r="A214" s="226">
        <v>8000</v>
      </c>
      <c r="B214" s="217"/>
      <c r="C214" s="221"/>
      <c r="D214" s="218"/>
      <c r="E214" s="221"/>
      <c r="F214" s="218"/>
      <c r="G214" s="221"/>
      <c r="H214" s="218"/>
      <c r="I214" s="221"/>
      <c r="J214" s="218"/>
      <c r="K214" s="221"/>
      <c r="L214" s="218"/>
      <c r="M214" s="221"/>
      <c r="N214" s="218"/>
      <c r="O214" s="221"/>
      <c r="P214" s="218"/>
      <c r="Q214" s="221"/>
      <c r="R214" s="218"/>
      <c r="S214" s="221"/>
      <c r="T214" s="218"/>
      <c r="U214" s="221"/>
      <c r="V214" s="218"/>
      <c r="W214" s="221"/>
      <c r="X214" s="218"/>
      <c r="Y214" s="221"/>
      <c r="Z214" s="218"/>
      <c r="AA214" s="221"/>
      <c r="AB214" s="218"/>
      <c r="AC214" s="221">
        <v>10</v>
      </c>
      <c r="AD214" s="218"/>
      <c r="AE214" s="221"/>
      <c r="AF214" s="218"/>
      <c r="AG214" s="221"/>
      <c r="AH214" s="218"/>
      <c r="AI214" s="221"/>
      <c r="AJ214" s="218"/>
      <c r="AK214" s="221"/>
      <c r="AL214" s="218"/>
      <c r="AM214" s="221"/>
      <c r="AN214" s="218"/>
      <c r="AO214" s="221"/>
      <c r="AP214" s="218"/>
      <c r="AQ214" s="221"/>
      <c r="AR214" s="218"/>
      <c r="AS214" s="221"/>
      <c r="AT214" s="218"/>
      <c r="AU214" s="221"/>
      <c r="AV214" s="222"/>
      <c r="AW214" s="219">
        <v>10</v>
      </c>
    </row>
    <row r="215" spans="1:49" x14ac:dyDescent="0.25">
      <c r="A215" s="226">
        <v>8002</v>
      </c>
      <c r="B215" s="217"/>
      <c r="C215" s="221"/>
      <c r="D215" s="218"/>
      <c r="E215" s="221"/>
      <c r="F215" s="218"/>
      <c r="G215" s="221"/>
      <c r="H215" s="218"/>
      <c r="I215" s="221"/>
      <c r="J215" s="218"/>
      <c r="K215" s="221"/>
      <c r="L215" s="218"/>
      <c r="M215" s="221"/>
      <c r="N215" s="218"/>
      <c r="O215" s="221"/>
      <c r="P215" s="218"/>
      <c r="Q215" s="221"/>
      <c r="R215" s="218"/>
      <c r="S215" s="221"/>
      <c r="T215" s="218"/>
      <c r="U215" s="221"/>
      <c r="V215" s="218"/>
      <c r="W215" s="221"/>
      <c r="X215" s="218"/>
      <c r="Y215" s="221"/>
      <c r="Z215" s="218"/>
      <c r="AA215" s="221"/>
      <c r="AB215" s="218">
        <v>1</v>
      </c>
      <c r="AC215" s="221">
        <v>2</v>
      </c>
      <c r="AD215" s="218"/>
      <c r="AE215" s="221"/>
      <c r="AF215" s="218"/>
      <c r="AG215" s="221"/>
      <c r="AH215" s="218"/>
      <c r="AI215" s="221"/>
      <c r="AJ215" s="218"/>
      <c r="AK215" s="221"/>
      <c r="AL215" s="218"/>
      <c r="AM215" s="221"/>
      <c r="AN215" s="218"/>
      <c r="AO215" s="221"/>
      <c r="AP215" s="218"/>
      <c r="AQ215" s="221"/>
      <c r="AR215" s="218"/>
      <c r="AS215" s="221"/>
      <c r="AT215" s="218"/>
      <c r="AU215" s="221"/>
      <c r="AV215" s="222">
        <v>1</v>
      </c>
      <c r="AW215" s="219">
        <v>2</v>
      </c>
    </row>
    <row r="216" spans="1:49" x14ac:dyDescent="0.25">
      <c r="A216" s="226">
        <v>8004</v>
      </c>
      <c r="B216" s="217"/>
      <c r="C216" s="221"/>
      <c r="D216" s="218"/>
      <c r="E216" s="221"/>
      <c r="F216" s="218"/>
      <c r="G216" s="221"/>
      <c r="H216" s="218"/>
      <c r="I216" s="221"/>
      <c r="J216" s="218"/>
      <c r="K216" s="221"/>
      <c r="L216" s="218"/>
      <c r="M216" s="221"/>
      <c r="N216" s="218"/>
      <c r="O216" s="221"/>
      <c r="P216" s="218"/>
      <c r="Q216" s="221"/>
      <c r="R216" s="218"/>
      <c r="S216" s="221"/>
      <c r="T216" s="218"/>
      <c r="U216" s="221"/>
      <c r="V216" s="218"/>
      <c r="W216" s="221"/>
      <c r="X216" s="218"/>
      <c r="Y216" s="221"/>
      <c r="Z216" s="218"/>
      <c r="AA216" s="221"/>
      <c r="AB216" s="218"/>
      <c r="AC216" s="221"/>
      <c r="AD216" s="218"/>
      <c r="AE216" s="221"/>
      <c r="AF216" s="218"/>
      <c r="AG216" s="221"/>
      <c r="AH216" s="218"/>
      <c r="AI216" s="221"/>
      <c r="AJ216" s="218"/>
      <c r="AK216" s="221"/>
      <c r="AL216" s="218"/>
      <c r="AM216" s="221"/>
      <c r="AN216" s="218"/>
      <c r="AO216" s="221"/>
      <c r="AP216" s="218">
        <v>3</v>
      </c>
      <c r="AQ216" s="221"/>
      <c r="AR216" s="218"/>
      <c r="AS216" s="221"/>
      <c r="AT216" s="218"/>
      <c r="AU216" s="221"/>
      <c r="AV216" s="222">
        <v>3</v>
      </c>
      <c r="AW216" s="219"/>
    </row>
    <row r="217" spans="1:49" x14ac:dyDescent="0.25">
      <c r="A217" s="226">
        <v>8007</v>
      </c>
      <c r="B217" s="217"/>
      <c r="C217" s="221"/>
      <c r="D217" s="218"/>
      <c r="E217" s="221"/>
      <c r="F217" s="218"/>
      <c r="G217" s="221"/>
      <c r="H217" s="218"/>
      <c r="I217" s="221"/>
      <c r="J217" s="218"/>
      <c r="K217" s="221"/>
      <c r="L217" s="218"/>
      <c r="M217" s="221"/>
      <c r="N217" s="218"/>
      <c r="O217" s="221"/>
      <c r="P217" s="218"/>
      <c r="Q217" s="221"/>
      <c r="R217" s="218"/>
      <c r="S217" s="221"/>
      <c r="T217" s="218"/>
      <c r="U217" s="221"/>
      <c r="V217" s="218"/>
      <c r="W217" s="221"/>
      <c r="X217" s="218"/>
      <c r="Y217" s="221"/>
      <c r="Z217" s="218"/>
      <c r="AA217" s="221"/>
      <c r="AB217" s="218"/>
      <c r="AC217" s="221"/>
      <c r="AD217" s="218"/>
      <c r="AE217" s="221"/>
      <c r="AF217" s="218"/>
      <c r="AG217" s="221"/>
      <c r="AH217" s="218"/>
      <c r="AI217" s="221"/>
      <c r="AJ217" s="218"/>
      <c r="AK217" s="221"/>
      <c r="AL217" s="218"/>
      <c r="AM217" s="221"/>
      <c r="AN217" s="218"/>
      <c r="AO217" s="221"/>
      <c r="AP217" s="218">
        <v>2</v>
      </c>
      <c r="AQ217" s="221"/>
      <c r="AR217" s="218"/>
      <c r="AS217" s="221"/>
      <c r="AT217" s="218"/>
      <c r="AU217" s="221"/>
      <c r="AV217" s="222">
        <v>2</v>
      </c>
      <c r="AW217" s="219"/>
    </row>
    <row r="218" spans="1:49" x14ac:dyDescent="0.25">
      <c r="A218" s="226">
        <v>8008</v>
      </c>
      <c r="B218" s="217"/>
      <c r="C218" s="221"/>
      <c r="D218" s="218"/>
      <c r="E218" s="221"/>
      <c r="F218" s="218"/>
      <c r="G218" s="221"/>
      <c r="H218" s="218"/>
      <c r="I218" s="221"/>
      <c r="J218" s="218"/>
      <c r="K218" s="221"/>
      <c r="L218" s="218"/>
      <c r="M218" s="221"/>
      <c r="N218" s="218"/>
      <c r="O218" s="221"/>
      <c r="P218" s="218"/>
      <c r="Q218" s="221"/>
      <c r="R218" s="218"/>
      <c r="S218" s="221"/>
      <c r="T218" s="218"/>
      <c r="U218" s="221"/>
      <c r="V218" s="218"/>
      <c r="W218" s="221"/>
      <c r="X218" s="218"/>
      <c r="Y218" s="221"/>
      <c r="Z218" s="218"/>
      <c r="AA218" s="221"/>
      <c r="AB218" s="218"/>
      <c r="AC218" s="221"/>
      <c r="AD218" s="218"/>
      <c r="AE218" s="221"/>
      <c r="AF218" s="218"/>
      <c r="AG218" s="221"/>
      <c r="AH218" s="218"/>
      <c r="AI218" s="221"/>
      <c r="AJ218" s="218"/>
      <c r="AK218" s="221"/>
      <c r="AL218" s="218"/>
      <c r="AM218" s="221"/>
      <c r="AN218" s="218"/>
      <c r="AO218" s="221"/>
      <c r="AP218" s="218">
        <v>2</v>
      </c>
      <c r="AQ218" s="221"/>
      <c r="AR218" s="218"/>
      <c r="AS218" s="221"/>
      <c r="AT218" s="218"/>
      <c r="AU218" s="221"/>
      <c r="AV218" s="222">
        <v>2</v>
      </c>
      <c r="AW218" s="219"/>
    </row>
    <row r="219" spans="1:49" x14ac:dyDescent="0.25">
      <c r="A219" s="226">
        <v>8009</v>
      </c>
      <c r="B219" s="217"/>
      <c r="C219" s="221"/>
      <c r="D219" s="218"/>
      <c r="E219" s="221"/>
      <c r="F219" s="218"/>
      <c r="G219" s="221"/>
      <c r="H219" s="218"/>
      <c r="I219" s="221"/>
      <c r="J219" s="218"/>
      <c r="K219" s="221"/>
      <c r="L219" s="218"/>
      <c r="M219" s="221"/>
      <c r="N219" s="218"/>
      <c r="O219" s="221"/>
      <c r="P219" s="218"/>
      <c r="Q219" s="221"/>
      <c r="R219" s="218"/>
      <c r="S219" s="221"/>
      <c r="T219" s="218"/>
      <c r="U219" s="221"/>
      <c r="V219" s="218"/>
      <c r="W219" s="221"/>
      <c r="X219" s="218"/>
      <c r="Y219" s="221"/>
      <c r="Z219" s="218"/>
      <c r="AA219" s="221"/>
      <c r="AB219" s="218"/>
      <c r="AC219" s="221"/>
      <c r="AD219" s="218"/>
      <c r="AE219" s="221"/>
      <c r="AF219" s="218"/>
      <c r="AG219" s="221"/>
      <c r="AH219" s="218"/>
      <c r="AI219" s="221"/>
      <c r="AJ219" s="218"/>
      <c r="AK219" s="221"/>
      <c r="AL219" s="218"/>
      <c r="AM219" s="221"/>
      <c r="AN219" s="218"/>
      <c r="AO219" s="221"/>
      <c r="AP219" s="218">
        <v>2</v>
      </c>
      <c r="AQ219" s="221"/>
      <c r="AR219" s="218"/>
      <c r="AS219" s="221"/>
      <c r="AT219" s="218"/>
      <c r="AU219" s="221"/>
      <c r="AV219" s="222">
        <v>2</v>
      </c>
      <c r="AW219" s="219"/>
    </row>
    <row r="220" spans="1:49" x14ac:dyDescent="0.25">
      <c r="A220" s="226">
        <v>8011</v>
      </c>
      <c r="B220" s="217"/>
      <c r="C220" s="221"/>
      <c r="D220" s="218"/>
      <c r="E220" s="221"/>
      <c r="F220" s="218"/>
      <c r="G220" s="221"/>
      <c r="H220" s="218"/>
      <c r="I220" s="221"/>
      <c r="J220" s="218"/>
      <c r="K220" s="221"/>
      <c r="L220" s="218"/>
      <c r="M220" s="221"/>
      <c r="N220" s="218"/>
      <c r="O220" s="221"/>
      <c r="P220" s="218"/>
      <c r="Q220" s="221"/>
      <c r="R220" s="218"/>
      <c r="S220" s="221"/>
      <c r="T220" s="218"/>
      <c r="U220" s="221"/>
      <c r="V220" s="218"/>
      <c r="W220" s="221"/>
      <c r="X220" s="218"/>
      <c r="Y220" s="221"/>
      <c r="Z220" s="218"/>
      <c r="AA220" s="221"/>
      <c r="AB220" s="218"/>
      <c r="AC220" s="221"/>
      <c r="AD220" s="218"/>
      <c r="AE220" s="221"/>
      <c r="AF220" s="218"/>
      <c r="AG220" s="221"/>
      <c r="AH220" s="218"/>
      <c r="AI220" s="221"/>
      <c r="AJ220" s="218"/>
      <c r="AK220" s="221"/>
      <c r="AL220" s="218"/>
      <c r="AM220" s="221"/>
      <c r="AN220" s="218"/>
      <c r="AO220" s="221"/>
      <c r="AP220" s="218">
        <v>4</v>
      </c>
      <c r="AQ220" s="221"/>
      <c r="AR220" s="218"/>
      <c r="AS220" s="221"/>
      <c r="AT220" s="218"/>
      <c r="AU220" s="221"/>
      <c r="AV220" s="222">
        <v>4</v>
      </c>
      <c r="AW220" s="219"/>
    </row>
    <row r="221" spans="1:49" x14ac:dyDescent="0.25">
      <c r="A221" s="226">
        <v>8012</v>
      </c>
      <c r="B221" s="217"/>
      <c r="C221" s="221"/>
      <c r="D221" s="218"/>
      <c r="E221" s="221"/>
      <c r="F221" s="218"/>
      <c r="G221" s="221"/>
      <c r="H221" s="218"/>
      <c r="I221" s="221"/>
      <c r="J221" s="218"/>
      <c r="K221" s="221"/>
      <c r="L221" s="218"/>
      <c r="M221" s="221"/>
      <c r="N221" s="218"/>
      <c r="O221" s="221"/>
      <c r="P221" s="218"/>
      <c r="Q221" s="221"/>
      <c r="R221" s="218"/>
      <c r="S221" s="221"/>
      <c r="T221" s="218"/>
      <c r="U221" s="221"/>
      <c r="V221" s="218"/>
      <c r="W221" s="221"/>
      <c r="X221" s="218"/>
      <c r="Y221" s="221"/>
      <c r="Z221" s="218"/>
      <c r="AA221" s="221"/>
      <c r="AB221" s="218"/>
      <c r="AC221" s="221"/>
      <c r="AD221" s="218"/>
      <c r="AE221" s="221"/>
      <c r="AF221" s="218"/>
      <c r="AG221" s="221"/>
      <c r="AH221" s="218"/>
      <c r="AI221" s="221"/>
      <c r="AJ221" s="218"/>
      <c r="AK221" s="221"/>
      <c r="AL221" s="218"/>
      <c r="AM221" s="221"/>
      <c r="AN221" s="218"/>
      <c r="AO221" s="221"/>
      <c r="AP221" s="218">
        <v>1</v>
      </c>
      <c r="AQ221" s="221"/>
      <c r="AR221" s="218"/>
      <c r="AS221" s="221"/>
      <c r="AT221" s="218"/>
      <c r="AU221" s="221"/>
      <c r="AV221" s="222">
        <v>1</v>
      </c>
      <c r="AW221" s="219"/>
    </row>
    <row r="222" spans="1:49" x14ac:dyDescent="0.25">
      <c r="A222" s="226">
        <v>8013</v>
      </c>
      <c r="B222" s="217"/>
      <c r="C222" s="221"/>
      <c r="D222" s="218"/>
      <c r="E222" s="221"/>
      <c r="F222" s="218"/>
      <c r="G222" s="221"/>
      <c r="H222" s="218"/>
      <c r="I222" s="221"/>
      <c r="J222" s="218"/>
      <c r="K222" s="221"/>
      <c r="L222" s="218"/>
      <c r="M222" s="221"/>
      <c r="N222" s="218"/>
      <c r="O222" s="221"/>
      <c r="P222" s="218"/>
      <c r="Q222" s="221"/>
      <c r="R222" s="218"/>
      <c r="S222" s="221"/>
      <c r="T222" s="218"/>
      <c r="U222" s="221"/>
      <c r="V222" s="218"/>
      <c r="W222" s="221"/>
      <c r="X222" s="218"/>
      <c r="Y222" s="221"/>
      <c r="Z222" s="218"/>
      <c r="AA222" s="221"/>
      <c r="AB222" s="218"/>
      <c r="AC222" s="221"/>
      <c r="AD222" s="218"/>
      <c r="AE222" s="221"/>
      <c r="AF222" s="218"/>
      <c r="AG222" s="221"/>
      <c r="AH222" s="218"/>
      <c r="AI222" s="221"/>
      <c r="AJ222" s="218"/>
      <c r="AK222" s="221"/>
      <c r="AL222" s="218"/>
      <c r="AM222" s="221"/>
      <c r="AN222" s="218"/>
      <c r="AO222" s="221"/>
      <c r="AP222" s="218">
        <v>1</v>
      </c>
      <c r="AQ222" s="221"/>
      <c r="AR222" s="218"/>
      <c r="AS222" s="221"/>
      <c r="AT222" s="218"/>
      <c r="AU222" s="221"/>
      <c r="AV222" s="222">
        <v>1</v>
      </c>
      <c r="AW222" s="219"/>
    </row>
    <row r="223" spans="1:49" x14ac:dyDescent="0.25">
      <c r="A223" s="226">
        <v>8061</v>
      </c>
      <c r="B223" s="217">
        <v>2</v>
      </c>
      <c r="C223" s="221"/>
      <c r="D223" s="218"/>
      <c r="E223" s="221"/>
      <c r="F223" s="218"/>
      <c r="G223" s="221"/>
      <c r="H223" s="218"/>
      <c r="I223" s="221"/>
      <c r="J223" s="218"/>
      <c r="K223" s="221"/>
      <c r="L223" s="218"/>
      <c r="M223" s="221"/>
      <c r="N223" s="218"/>
      <c r="O223" s="221"/>
      <c r="P223" s="218"/>
      <c r="Q223" s="221"/>
      <c r="R223" s="218"/>
      <c r="S223" s="221"/>
      <c r="T223" s="218"/>
      <c r="U223" s="221"/>
      <c r="V223" s="218"/>
      <c r="W223" s="221"/>
      <c r="X223" s="218"/>
      <c r="Y223" s="221"/>
      <c r="Z223" s="218"/>
      <c r="AA223" s="221"/>
      <c r="AB223" s="218"/>
      <c r="AC223" s="221"/>
      <c r="AD223" s="218"/>
      <c r="AE223" s="221"/>
      <c r="AF223" s="218"/>
      <c r="AG223" s="221"/>
      <c r="AH223" s="218"/>
      <c r="AI223" s="221"/>
      <c r="AJ223" s="218"/>
      <c r="AK223" s="221"/>
      <c r="AL223" s="218"/>
      <c r="AM223" s="221"/>
      <c r="AN223" s="218"/>
      <c r="AO223" s="221"/>
      <c r="AP223" s="218"/>
      <c r="AQ223" s="221"/>
      <c r="AR223" s="218"/>
      <c r="AS223" s="221"/>
      <c r="AT223" s="218"/>
      <c r="AU223" s="221"/>
      <c r="AV223" s="222">
        <v>2</v>
      </c>
      <c r="AW223" s="219"/>
    </row>
    <row r="224" spans="1:49" x14ac:dyDescent="0.25">
      <c r="A224" s="226">
        <v>8063</v>
      </c>
      <c r="B224" s="217"/>
      <c r="C224" s="221"/>
      <c r="D224" s="218"/>
      <c r="E224" s="221"/>
      <c r="F224" s="218"/>
      <c r="G224" s="221"/>
      <c r="H224" s="218"/>
      <c r="I224" s="221"/>
      <c r="J224" s="218"/>
      <c r="K224" s="221"/>
      <c r="L224" s="218"/>
      <c r="M224" s="221"/>
      <c r="N224" s="218"/>
      <c r="O224" s="221"/>
      <c r="P224" s="218"/>
      <c r="Q224" s="221"/>
      <c r="R224" s="218"/>
      <c r="S224" s="221"/>
      <c r="T224" s="218"/>
      <c r="U224" s="221">
        <v>1</v>
      </c>
      <c r="V224" s="218"/>
      <c r="W224" s="221"/>
      <c r="X224" s="218"/>
      <c r="Y224" s="221"/>
      <c r="Z224" s="218"/>
      <c r="AA224" s="221"/>
      <c r="AB224" s="218"/>
      <c r="AC224" s="221"/>
      <c r="AD224" s="218"/>
      <c r="AE224" s="221"/>
      <c r="AF224" s="218"/>
      <c r="AG224" s="221"/>
      <c r="AH224" s="218"/>
      <c r="AI224" s="221"/>
      <c r="AJ224" s="218"/>
      <c r="AK224" s="221"/>
      <c r="AL224" s="218"/>
      <c r="AM224" s="221"/>
      <c r="AN224" s="218"/>
      <c r="AO224" s="221"/>
      <c r="AP224" s="218"/>
      <c r="AQ224" s="221"/>
      <c r="AR224" s="218"/>
      <c r="AS224" s="221"/>
      <c r="AT224" s="218"/>
      <c r="AU224" s="221"/>
      <c r="AV224" s="222"/>
      <c r="AW224" s="219">
        <v>1</v>
      </c>
    </row>
    <row r="225" spans="1:49" x14ac:dyDescent="0.25">
      <c r="A225" s="226">
        <v>8166</v>
      </c>
      <c r="B225" s="217"/>
      <c r="C225" s="221">
        <v>2</v>
      </c>
      <c r="D225" s="218"/>
      <c r="E225" s="221"/>
      <c r="F225" s="218"/>
      <c r="G225" s="221"/>
      <c r="H225" s="218"/>
      <c r="I225" s="221"/>
      <c r="J225" s="218"/>
      <c r="K225" s="221"/>
      <c r="L225" s="218"/>
      <c r="M225" s="221"/>
      <c r="N225" s="218"/>
      <c r="O225" s="221"/>
      <c r="P225" s="218"/>
      <c r="Q225" s="221"/>
      <c r="R225" s="218"/>
      <c r="S225" s="221"/>
      <c r="T225" s="218"/>
      <c r="U225" s="221"/>
      <c r="V225" s="218"/>
      <c r="W225" s="221"/>
      <c r="X225" s="218"/>
      <c r="Y225" s="221"/>
      <c r="Z225" s="218"/>
      <c r="AA225" s="221"/>
      <c r="AB225" s="218"/>
      <c r="AC225" s="221"/>
      <c r="AD225" s="218"/>
      <c r="AE225" s="221"/>
      <c r="AF225" s="218"/>
      <c r="AG225" s="221"/>
      <c r="AH225" s="218"/>
      <c r="AI225" s="221"/>
      <c r="AJ225" s="218"/>
      <c r="AK225" s="221"/>
      <c r="AL225" s="218"/>
      <c r="AM225" s="221"/>
      <c r="AN225" s="218"/>
      <c r="AO225" s="221"/>
      <c r="AP225" s="218"/>
      <c r="AQ225" s="221"/>
      <c r="AR225" s="218"/>
      <c r="AS225" s="221"/>
      <c r="AT225" s="218"/>
      <c r="AU225" s="221"/>
      <c r="AV225" s="222"/>
      <c r="AW225" s="219">
        <v>2</v>
      </c>
    </row>
    <row r="226" spans="1:49" x14ac:dyDescent="0.25">
      <c r="A226" s="226">
        <v>8207</v>
      </c>
      <c r="B226" s="217"/>
      <c r="C226" s="221"/>
      <c r="D226" s="218"/>
      <c r="E226" s="221"/>
      <c r="F226" s="218"/>
      <c r="G226" s="221"/>
      <c r="H226" s="218"/>
      <c r="I226" s="221"/>
      <c r="J226" s="218"/>
      <c r="K226" s="221"/>
      <c r="L226" s="218"/>
      <c r="M226" s="221"/>
      <c r="N226" s="218"/>
      <c r="O226" s="221"/>
      <c r="P226" s="218"/>
      <c r="Q226" s="221"/>
      <c r="R226" s="218"/>
      <c r="S226" s="221"/>
      <c r="T226" s="218"/>
      <c r="U226" s="221"/>
      <c r="V226" s="218"/>
      <c r="W226" s="221"/>
      <c r="X226" s="218"/>
      <c r="Y226" s="221"/>
      <c r="Z226" s="218"/>
      <c r="AA226" s="221"/>
      <c r="AB226" s="218"/>
      <c r="AC226" s="221"/>
      <c r="AD226" s="218"/>
      <c r="AE226" s="221"/>
      <c r="AF226" s="218"/>
      <c r="AG226" s="221"/>
      <c r="AH226" s="218"/>
      <c r="AI226" s="221"/>
      <c r="AJ226" s="218"/>
      <c r="AK226" s="221"/>
      <c r="AL226" s="218"/>
      <c r="AM226" s="221"/>
      <c r="AN226" s="218"/>
      <c r="AO226" s="221"/>
      <c r="AP226" s="218">
        <v>1</v>
      </c>
      <c r="AQ226" s="221"/>
      <c r="AR226" s="218"/>
      <c r="AS226" s="221"/>
      <c r="AT226" s="218"/>
      <c r="AU226" s="221"/>
      <c r="AV226" s="222">
        <v>1</v>
      </c>
      <c r="AW226" s="219"/>
    </row>
    <row r="227" spans="1:49" x14ac:dyDescent="0.25">
      <c r="A227" s="226">
        <v>8214</v>
      </c>
      <c r="B227" s="217"/>
      <c r="C227" s="221"/>
      <c r="D227" s="218"/>
      <c r="E227" s="221"/>
      <c r="F227" s="218"/>
      <c r="G227" s="221"/>
      <c r="H227" s="218"/>
      <c r="I227" s="221"/>
      <c r="J227" s="218"/>
      <c r="K227" s="221"/>
      <c r="L227" s="218"/>
      <c r="M227" s="221"/>
      <c r="N227" s="218"/>
      <c r="O227" s="221">
        <v>5</v>
      </c>
      <c r="P227" s="218"/>
      <c r="Q227" s="221"/>
      <c r="R227" s="218"/>
      <c r="S227" s="221"/>
      <c r="T227" s="218"/>
      <c r="U227" s="221"/>
      <c r="V227" s="218"/>
      <c r="W227" s="221"/>
      <c r="X227" s="218"/>
      <c r="Y227" s="221"/>
      <c r="Z227" s="218"/>
      <c r="AA227" s="221"/>
      <c r="AB227" s="218"/>
      <c r="AC227" s="221">
        <v>20</v>
      </c>
      <c r="AD227" s="218"/>
      <c r="AE227" s="221"/>
      <c r="AF227" s="218"/>
      <c r="AG227" s="221"/>
      <c r="AH227" s="218"/>
      <c r="AI227" s="221"/>
      <c r="AJ227" s="218"/>
      <c r="AK227" s="221"/>
      <c r="AL227" s="218"/>
      <c r="AM227" s="221"/>
      <c r="AN227" s="218"/>
      <c r="AO227" s="221"/>
      <c r="AP227" s="218"/>
      <c r="AQ227" s="221"/>
      <c r="AR227" s="218"/>
      <c r="AS227" s="221"/>
      <c r="AT227" s="218"/>
      <c r="AU227" s="221"/>
      <c r="AV227" s="222"/>
      <c r="AW227" s="219">
        <v>25</v>
      </c>
    </row>
    <row r="228" spans="1:49" x14ac:dyDescent="0.25">
      <c r="A228" s="226">
        <v>8232</v>
      </c>
      <c r="B228" s="217"/>
      <c r="C228" s="221">
        <v>10</v>
      </c>
      <c r="D228" s="218"/>
      <c r="E228" s="221"/>
      <c r="F228" s="218"/>
      <c r="G228" s="221"/>
      <c r="H228" s="218"/>
      <c r="I228" s="221"/>
      <c r="J228" s="218"/>
      <c r="K228" s="221"/>
      <c r="L228" s="218"/>
      <c r="M228" s="221"/>
      <c r="N228" s="218"/>
      <c r="O228" s="221"/>
      <c r="P228" s="218"/>
      <c r="Q228" s="221"/>
      <c r="R228" s="218"/>
      <c r="S228" s="221"/>
      <c r="T228" s="218"/>
      <c r="U228" s="221"/>
      <c r="V228" s="218"/>
      <c r="W228" s="221"/>
      <c r="X228" s="218"/>
      <c r="Y228" s="221"/>
      <c r="Z228" s="218"/>
      <c r="AA228" s="221"/>
      <c r="AB228" s="218"/>
      <c r="AC228" s="221"/>
      <c r="AD228" s="218"/>
      <c r="AE228" s="221"/>
      <c r="AF228" s="218"/>
      <c r="AG228" s="221"/>
      <c r="AH228" s="218"/>
      <c r="AI228" s="221"/>
      <c r="AJ228" s="218"/>
      <c r="AK228" s="221"/>
      <c r="AL228" s="218"/>
      <c r="AM228" s="221"/>
      <c r="AN228" s="218"/>
      <c r="AO228" s="221"/>
      <c r="AP228" s="218">
        <v>9</v>
      </c>
      <c r="AQ228" s="221"/>
      <c r="AR228" s="218"/>
      <c r="AS228" s="221"/>
      <c r="AT228" s="218"/>
      <c r="AU228" s="221"/>
      <c r="AV228" s="222">
        <v>9</v>
      </c>
      <c r="AW228" s="219">
        <v>10</v>
      </c>
    </row>
    <row r="229" spans="1:49" x14ac:dyDescent="0.25">
      <c r="A229" s="226">
        <v>8310</v>
      </c>
      <c r="B229" s="217"/>
      <c r="C229" s="221"/>
      <c r="D229" s="218"/>
      <c r="E229" s="221"/>
      <c r="F229" s="218"/>
      <c r="G229" s="221"/>
      <c r="H229" s="218"/>
      <c r="I229" s="221"/>
      <c r="J229" s="218"/>
      <c r="K229" s="221"/>
      <c r="L229" s="218"/>
      <c r="M229" s="221"/>
      <c r="N229" s="218"/>
      <c r="O229" s="221"/>
      <c r="P229" s="218"/>
      <c r="Q229" s="221"/>
      <c r="R229" s="218"/>
      <c r="S229" s="221"/>
      <c r="T229" s="218"/>
      <c r="U229" s="221"/>
      <c r="V229" s="218"/>
      <c r="W229" s="221"/>
      <c r="X229" s="218"/>
      <c r="Y229" s="221"/>
      <c r="Z229" s="218"/>
      <c r="AA229" s="221"/>
      <c r="AB229" s="218"/>
      <c r="AC229" s="221"/>
      <c r="AD229" s="218"/>
      <c r="AE229" s="221"/>
      <c r="AF229" s="218"/>
      <c r="AG229" s="221"/>
      <c r="AH229" s="218"/>
      <c r="AI229" s="221"/>
      <c r="AJ229" s="218"/>
      <c r="AK229" s="221">
        <v>1</v>
      </c>
      <c r="AL229" s="218"/>
      <c r="AM229" s="221"/>
      <c r="AN229" s="218"/>
      <c r="AO229" s="221">
        <v>2</v>
      </c>
      <c r="AP229" s="218"/>
      <c r="AQ229" s="221"/>
      <c r="AR229" s="218"/>
      <c r="AS229" s="221"/>
      <c r="AT229" s="218"/>
      <c r="AU229" s="221"/>
      <c r="AV229" s="222"/>
      <c r="AW229" s="219">
        <v>3</v>
      </c>
    </row>
    <row r="230" spans="1:49" x14ac:dyDescent="0.25">
      <c r="A230" s="226">
        <v>8385</v>
      </c>
      <c r="B230" s="217"/>
      <c r="C230" s="221"/>
      <c r="D230" s="218"/>
      <c r="E230" s="221"/>
      <c r="F230" s="218"/>
      <c r="G230" s="221">
        <v>1</v>
      </c>
      <c r="H230" s="218"/>
      <c r="I230" s="221"/>
      <c r="J230" s="218"/>
      <c r="K230" s="221"/>
      <c r="L230" s="218"/>
      <c r="M230" s="221"/>
      <c r="N230" s="218"/>
      <c r="O230" s="221"/>
      <c r="P230" s="218"/>
      <c r="Q230" s="221"/>
      <c r="R230" s="218"/>
      <c r="S230" s="221">
        <v>1</v>
      </c>
      <c r="T230" s="218"/>
      <c r="U230" s="221"/>
      <c r="V230" s="218"/>
      <c r="W230" s="221"/>
      <c r="X230" s="218"/>
      <c r="Y230" s="221"/>
      <c r="Z230" s="218"/>
      <c r="AA230" s="221"/>
      <c r="AB230" s="218"/>
      <c r="AC230" s="221"/>
      <c r="AD230" s="218"/>
      <c r="AE230" s="221"/>
      <c r="AF230" s="218"/>
      <c r="AG230" s="221"/>
      <c r="AH230" s="218"/>
      <c r="AI230" s="221"/>
      <c r="AJ230" s="218"/>
      <c r="AK230" s="221">
        <v>1</v>
      </c>
      <c r="AL230" s="218"/>
      <c r="AM230" s="221"/>
      <c r="AN230" s="218"/>
      <c r="AO230" s="221"/>
      <c r="AP230" s="218"/>
      <c r="AQ230" s="221"/>
      <c r="AR230" s="218"/>
      <c r="AS230" s="221">
        <v>1</v>
      </c>
      <c r="AT230" s="218"/>
      <c r="AU230" s="221"/>
      <c r="AV230" s="222"/>
      <c r="AW230" s="219">
        <v>4</v>
      </c>
    </row>
    <row r="231" spans="1:49" x14ac:dyDescent="0.25">
      <c r="A231" s="226">
        <v>8397</v>
      </c>
      <c r="B231" s="217"/>
      <c r="C231" s="221"/>
      <c r="D231" s="218"/>
      <c r="E231" s="221"/>
      <c r="F231" s="218"/>
      <c r="G231" s="221">
        <v>12</v>
      </c>
      <c r="H231" s="218"/>
      <c r="I231" s="221"/>
      <c r="J231" s="218"/>
      <c r="K231" s="221"/>
      <c r="L231" s="218"/>
      <c r="M231" s="221"/>
      <c r="N231" s="218"/>
      <c r="O231" s="221"/>
      <c r="P231" s="218"/>
      <c r="Q231" s="221"/>
      <c r="R231" s="218"/>
      <c r="S231" s="221"/>
      <c r="T231" s="218"/>
      <c r="U231" s="221"/>
      <c r="V231" s="218"/>
      <c r="W231" s="221"/>
      <c r="X231" s="218"/>
      <c r="Y231" s="221"/>
      <c r="Z231" s="218"/>
      <c r="AA231" s="221"/>
      <c r="AB231" s="218"/>
      <c r="AC231" s="221"/>
      <c r="AD231" s="218"/>
      <c r="AE231" s="221"/>
      <c r="AF231" s="218"/>
      <c r="AG231" s="221"/>
      <c r="AH231" s="218"/>
      <c r="AI231" s="221"/>
      <c r="AJ231" s="218"/>
      <c r="AK231" s="221"/>
      <c r="AL231" s="218"/>
      <c r="AM231" s="221"/>
      <c r="AN231" s="218"/>
      <c r="AO231" s="221"/>
      <c r="AP231" s="218"/>
      <c r="AQ231" s="221"/>
      <c r="AR231" s="218"/>
      <c r="AS231" s="221"/>
      <c r="AT231" s="218"/>
      <c r="AU231" s="221"/>
      <c r="AV231" s="222"/>
      <c r="AW231" s="219">
        <v>12</v>
      </c>
    </row>
    <row r="232" spans="1:49" x14ac:dyDescent="0.25">
      <c r="A232" s="226">
        <v>8464</v>
      </c>
      <c r="B232" s="217"/>
      <c r="C232" s="221"/>
      <c r="D232" s="218"/>
      <c r="E232" s="221"/>
      <c r="F232" s="218"/>
      <c r="G232" s="221"/>
      <c r="H232" s="218"/>
      <c r="I232" s="221"/>
      <c r="J232" s="218"/>
      <c r="K232" s="221"/>
      <c r="L232" s="218"/>
      <c r="M232" s="221"/>
      <c r="N232" s="218"/>
      <c r="O232" s="221"/>
      <c r="P232" s="218"/>
      <c r="Q232" s="221"/>
      <c r="R232" s="218"/>
      <c r="S232" s="221"/>
      <c r="T232" s="218"/>
      <c r="U232" s="221">
        <v>6</v>
      </c>
      <c r="V232" s="218"/>
      <c r="W232" s="221"/>
      <c r="X232" s="218"/>
      <c r="Y232" s="221"/>
      <c r="Z232" s="218"/>
      <c r="AA232" s="221"/>
      <c r="AB232" s="218"/>
      <c r="AC232" s="221"/>
      <c r="AD232" s="218"/>
      <c r="AE232" s="221"/>
      <c r="AF232" s="218"/>
      <c r="AG232" s="221"/>
      <c r="AH232" s="218"/>
      <c r="AI232" s="221"/>
      <c r="AJ232" s="218"/>
      <c r="AK232" s="221"/>
      <c r="AL232" s="218"/>
      <c r="AM232" s="221"/>
      <c r="AN232" s="218"/>
      <c r="AO232" s="221">
        <v>6</v>
      </c>
      <c r="AP232" s="218"/>
      <c r="AQ232" s="221"/>
      <c r="AR232" s="218"/>
      <c r="AS232" s="221"/>
      <c r="AT232" s="218"/>
      <c r="AU232" s="221"/>
      <c r="AV232" s="222"/>
      <c r="AW232" s="219">
        <v>12</v>
      </c>
    </row>
    <row r="233" spans="1:49" x14ac:dyDescent="0.25">
      <c r="A233" s="226">
        <v>8465</v>
      </c>
      <c r="B233" s="217"/>
      <c r="C233" s="221"/>
      <c r="D233" s="218"/>
      <c r="E233" s="221"/>
      <c r="F233" s="218"/>
      <c r="G233" s="221"/>
      <c r="H233" s="218"/>
      <c r="I233" s="221"/>
      <c r="J233" s="218"/>
      <c r="K233" s="221"/>
      <c r="L233" s="218"/>
      <c r="M233" s="221"/>
      <c r="N233" s="218"/>
      <c r="O233" s="221"/>
      <c r="P233" s="218"/>
      <c r="Q233" s="221"/>
      <c r="R233" s="218"/>
      <c r="S233" s="221"/>
      <c r="T233" s="218"/>
      <c r="U233" s="221"/>
      <c r="V233" s="218"/>
      <c r="W233" s="221"/>
      <c r="X233" s="218"/>
      <c r="Y233" s="221"/>
      <c r="Z233" s="218"/>
      <c r="AA233" s="221"/>
      <c r="AB233" s="218"/>
      <c r="AC233" s="221">
        <v>1</v>
      </c>
      <c r="AD233" s="218"/>
      <c r="AE233" s="221"/>
      <c r="AF233" s="218"/>
      <c r="AG233" s="221"/>
      <c r="AH233" s="218"/>
      <c r="AI233" s="221"/>
      <c r="AJ233" s="218"/>
      <c r="AK233" s="221"/>
      <c r="AL233" s="218"/>
      <c r="AM233" s="221"/>
      <c r="AN233" s="218"/>
      <c r="AO233" s="221"/>
      <c r="AP233" s="218"/>
      <c r="AQ233" s="221"/>
      <c r="AR233" s="218"/>
      <c r="AS233" s="221"/>
      <c r="AT233" s="218"/>
      <c r="AU233" s="221"/>
      <c r="AV233" s="222"/>
      <c r="AW233" s="219">
        <v>1</v>
      </c>
    </row>
    <row r="234" spans="1:49" x14ac:dyDescent="0.25">
      <c r="A234" s="226">
        <v>8506</v>
      </c>
      <c r="B234" s="217"/>
      <c r="C234" s="221"/>
      <c r="D234" s="218"/>
      <c r="E234" s="221">
        <v>1</v>
      </c>
      <c r="F234" s="218"/>
      <c r="G234" s="221"/>
      <c r="H234" s="218"/>
      <c r="I234" s="221"/>
      <c r="J234" s="218"/>
      <c r="K234" s="221"/>
      <c r="L234" s="218"/>
      <c r="M234" s="221"/>
      <c r="N234" s="218"/>
      <c r="O234" s="221"/>
      <c r="P234" s="218"/>
      <c r="Q234" s="221"/>
      <c r="R234" s="218"/>
      <c r="S234" s="221"/>
      <c r="T234" s="218">
        <v>4</v>
      </c>
      <c r="U234" s="221"/>
      <c r="V234" s="218"/>
      <c r="W234" s="221"/>
      <c r="X234" s="218"/>
      <c r="Y234" s="221"/>
      <c r="Z234" s="218"/>
      <c r="AA234" s="221"/>
      <c r="AB234" s="218"/>
      <c r="AC234" s="221"/>
      <c r="AD234" s="218"/>
      <c r="AE234" s="221"/>
      <c r="AF234" s="218"/>
      <c r="AG234" s="221"/>
      <c r="AH234" s="218"/>
      <c r="AI234" s="221"/>
      <c r="AJ234" s="218"/>
      <c r="AK234" s="221"/>
      <c r="AL234" s="218"/>
      <c r="AM234" s="221"/>
      <c r="AN234" s="218"/>
      <c r="AO234" s="221"/>
      <c r="AP234" s="218"/>
      <c r="AQ234" s="221"/>
      <c r="AR234" s="218"/>
      <c r="AS234" s="221"/>
      <c r="AT234" s="218"/>
      <c r="AU234" s="221"/>
      <c r="AV234" s="222">
        <v>4</v>
      </c>
      <c r="AW234" s="219">
        <v>1</v>
      </c>
    </row>
    <row r="235" spans="1:49" x14ac:dyDescent="0.25">
      <c r="A235" s="226">
        <v>8563</v>
      </c>
      <c r="B235" s="217"/>
      <c r="C235" s="221"/>
      <c r="D235" s="218"/>
      <c r="E235" s="221"/>
      <c r="F235" s="218"/>
      <c r="G235" s="221"/>
      <c r="H235" s="218"/>
      <c r="I235" s="221"/>
      <c r="J235" s="218"/>
      <c r="K235" s="221"/>
      <c r="L235" s="218"/>
      <c r="M235" s="221"/>
      <c r="N235" s="218"/>
      <c r="O235" s="221"/>
      <c r="P235" s="218"/>
      <c r="Q235" s="221"/>
      <c r="R235" s="218"/>
      <c r="S235" s="221"/>
      <c r="T235" s="218"/>
      <c r="U235" s="221"/>
      <c r="V235" s="218"/>
      <c r="W235" s="221"/>
      <c r="X235" s="218"/>
      <c r="Y235" s="221"/>
      <c r="Z235" s="218"/>
      <c r="AA235" s="221"/>
      <c r="AB235" s="218"/>
      <c r="AC235" s="221"/>
      <c r="AD235" s="218"/>
      <c r="AE235" s="221"/>
      <c r="AF235" s="218"/>
      <c r="AG235" s="221"/>
      <c r="AH235" s="218"/>
      <c r="AI235" s="221"/>
      <c r="AJ235" s="218"/>
      <c r="AK235" s="221"/>
      <c r="AL235" s="218"/>
      <c r="AM235" s="221"/>
      <c r="AN235" s="218"/>
      <c r="AO235" s="221"/>
      <c r="AP235" s="218">
        <v>1</v>
      </c>
      <c r="AQ235" s="221"/>
      <c r="AR235" s="218"/>
      <c r="AS235" s="221"/>
      <c r="AT235" s="218"/>
      <c r="AU235" s="221"/>
      <c r="AV235" s="222">
        <v>1</v>
      </c>
      <c r="AW235" s="219"/>
    </row>
    <row r="236" spans="1:49" x14ac:dyDescent="0.25">
      <c r="A236" s="226">
        <v>8690</v>
      </c>
      <c r="B236" s="217"/>
      <c r="C236" s="221"/>
      <c r="D236" s="218"/>
      <c r="E236" s="221"/>
      <c r="F236" s="218"/>
      <c r="G236" s="221"/>
      <c r="H236" s="218"/>
      <c r="I236" s="221"/>
      <c r="J236" s="218"/>
      <c r="K236" s="221"/>
      <c r="L236" s="218"/>
      <c r="M236" s="221"/>
      <c r="N236" s="218"/>
      <c r="O236" s="221"/>
      <c r="P236" s="218"/>
      <c r="Q236" s="221"/>
      <c r="R236" s="218"/>
      <c r="S236" s="221"/>
      <c r="T236" s="218"/>
      <c r="U236" s="221"/>
      <c r="V236" s="218"/>
      <c r="W236" s="221"/>
      <c r="X236" s="218"/>
      <c r="Y236" s="221"/>
      <c r="Z236" s="218"/>
      <c r="AA236" s="221"/>
      <c r="AB236" s="218"/>
      <c r="AC236" s="221"/>
      <c r="AD236" s="218"/>
      <c r="AE236" s="221"/>
      <c r="AF236" s="218"/>
      <c r="AG236" s="221"/>
      <c r="AH236" s="218"/>
      <c r="AI236" s="221"/>
      <c r="AJ236" s="218"/>
      <c r="AK236" s="221"/>
      <c r="AL236" s="218"/>
      <c r="AM236" s="221"/>
      <c r="AN236" s="218"/>
      <c r="AO236" s="221"/>
      <c r="AP236" s="218">
        <v>1</v>
      </c>
      <c r="AQ236" s="221"/>
      <c r="AR236" s="218"/>
      <c r="AS236" s="221"/>
      <c r="AT236" s="218"/>
      <c r="AU236" s="221"/>
      <c r="AV236" s="222">
        <v>1</v>
      </c>
      <c r="AW236" s="219"/>
    </row>
    <row r="237" spans="1:49" x14ac:dyDescent="0.25">
      <c r="A237" s="226">
        <v>8764</v>
      </c>
      <c r="B237" s="217"/>
      <c r="C237" s="221">
        <v>2</v>
      </c>
      <c r="D237" s="218"/>
      <c r="E237" s="221"/>
      <c r="F237" s="218"/>
      <c r="G237" s="221">
        <v>1</v>
      </c>
      <c r="H237" s="218"/>
      <c r="I237" s="221"/>
      <c r="J237" s="218"/>
      <c r="K237" s="221"/>
      <c r="L237" s="218"/>
      <c r="M237" s="221">
        <v>1</v>
      </c>
      <c r="N237" s="218"/>
      <c r="O237" s="221">
        <v>3</v>
      </c>
      <c r="P237" s="218"/>
      <c r="Q237" s="221"/>
      <c r="R237" s="218"/>
      <c r="S237" s="221"/>
      <c r="T237" s="218"/>
      <c r="U237" s="221"/>
      <c r="V237" s="218"/>
      <c r="W237" s="221">
        <v>1</v>
      </c>
      <c r="X237" s="218"/>
      <c r="Y237" s="221"/>
      <c r="Z237" s="218"/>
      <c r="AA237" s="221"/>
      <c r="AB237" s="218"/>
      <c r="AC237" s="221"/>
      <c r="AD237" s="218"/>
      <c r="AE237" s="221"/>
      <c r="AF237" s="218"/>
      <c r="AG237" s="221"/>
      <c r="AH237" s="218"/>
      <c r="AI237" s="221"/>
      <c r="AJ237" s="218"/>
      <c r="AK237" s="221"/>
      <c r="AL237" s="218"/>
      <c r="AM237" s="221"/>
      <c r="AN237" s="218"/>
      <c r="AO237" s="221">
        <v>1</v>
      </c>
      <c r="AP237" s="218"/>
      <c r="AQ237" s="221"/>
      <c r="AR237" s="218"/>
      <c r="AS237" s="221">
        <v>1</v>
      </c>
      <c r="AT237" s="218"/>
      <c r="AU237" s="221"/>
      <c r="AV237" s="222"/>
      <c r="AW237" s="219">
        <v>10</v>
      </c>
    </row>
    <row r="238" spans="1:49" x14ac:dyDescent="0.25">
      <c r="A238" s="226">
        <v>8822</v>
      </c>
      <c r="B238" s="217"/>
      <c r="C238" s="221"/>
      <c r="D238" s="218"/>
      <c r="E238" s="221"/>
      <c r="F238" s="218"/>
      <c r="G238" s="221"/>
      <c r="H238" s="218"/>
      <c r="I238" s="221"/>
      <c r="J238" s="218"/>
      <c r="K238" s="221"/>
      <c r="L238" s="218"/>
      <c r="M238" s="221"/>
      <c r="N238" s="218"/>
      <c r="O238" s="221"/>
      <c r="P238" s="218"/>
      <c r="Q238" s="221"/>
      <c r="R238" s="218"/>
      <c r="S238" s="221"/>
      <c r="T238" s="218"/>
      <c r="U238" s="221"/>
      <c r="V238" s="218"/>
      <c r="W238" s="221"/>
      <c r="X238" s="218"/>
      <c r="Y238" s="221"/>
      <c r="Z238" s="218"/>
      <c r="AA238" s="221"/>
      <c r="AB238" s="218"/>
      <c r="AC238" s="221"/>
      <c r="AD238" s="218"/>
      <c r="AE238" s="221"/>
      <c r="AF238" s="218"/>
      <c r="AG238" s="221"/>
      <c r="AH238" s="218"/>
      <c r="AI238" s="221">
        <v>10</v>
      </c>
      <c r="AJ238" s="218"/>
      <c r="AK238" s="221"/>
      <c r="AL238" s="218"/>
      <c r="AM238" s="221"/>
      <c r="AN238" s="218"/>
      <c r="AO238" s="221"/>
      <c r="AP238" s="218"/>
      <c r="AQ238" s="221"/>
      <c r="AR238" s="218"/>
      <c r="AS238" s="221"/>
      <c r="AT238" s="218"/>
      <c r="AU238" s="221"/>
      <c r="AV238" s="222"/>
      <c r="AW238" s="219">
        <v>10</v>
      </c>
    </row>
    <row r="239" spans="1:49" x14ac:dyDescent="0.25">
      <c r="A239" s="226">
        <v>8823</v>
      </c>
      <c r="B239" s="217"/>
      <c r="C239" s="221">
        <v>1</v>
      </c>
      <c r="D239" s="218"/>
      <c r="E239" s="221"/>
      <c r="F239" s="218"/>
      <c r="G239" s="221">
        <v>1</v>
      </c>
      <c r="H239" s="218">
        <v>20</v>
      </c>
      <c r="I239" s="221"/>
      <c r="J239" s="218"/>
      <c r="K239" s="221"/>
      <c r="L239" s="218"/>
      <c r="M239" s="221"/>
      <c r="N239" s="218"/>
      <c r="O239" s="221">
        <v>1</v>
      </c>
      <c r="P239" s="218"/>
      <c r="Q239" s="221"/>
      <c r="R239" s="218"/>
      <c r="S239" s="221"/>
      <c r="T239" s="218"/>
      <c r="U239" s="221"/>
      <c r="V239" s="218"/>
      <c r="W239" s="221"/>
      <c r="X239" s="218"/>
      <c r="Y239" s="221"/>
      <c r="Z239" s="218"/>
      <c r="AA239" s="221"/>
      <c r="AB239" s="218"/>
      <c r="AC239" s="221"/>
      <c r="AD239" s="218"/>
      <c r="AE239" s="221"/>
      <c r="AF239" s="218"/>
      <c r="AG239" s="221">
        <v>3</v>
      </c>
      <c r="AH239" s="218"/>
      <c r="AI239" s="221"/>
      <c r="AJ239" s="218"/>
      <c r="AK239" s="221">
        <v>2</v>
      </c>
      <c r="AL239" s="218"/>
      <c r="AM239" s="221"/>
      <c r="AN239" s="218"/>
      <c r="AO239" s="221"/>
      <c r="AP239" s="218"/>
      <c r="AQ239" s="221"/>
      <c r="AR239" s="218"/>
      <c r="AS239" s="221"/>
      <c r="AT239" s="218"/>
      <c r="AU239" s="221"/>
      <c r="AV239" s="222">
        <v>20</v>
      </c>
      <c r="AW239" s="219">
        <v>8</v>
      </c>
    </row>
    <row r="240" spans="1:49" x14ac:dyDescent="0.25">
      <c r="A240" s="226">
        <v>8824</v>
      </c>
      <c r="B240" s="217"/>
      <c r="C240" s="221">
        <v>2</v>
      </c>
      <c r="D240" s="218"/>
      <c r="E240" s="221"/>
      <c r="F240" s="218"/>
      <c r="G240" s="221"/>
      <c r="H240" s="218">
        <v>20</v>
      </c>
      <c r="I240" s="221"/>
      <c r="J240" s="218"/>
      <c r="K240" s="221">
        <v>1</v>
      </c>
      <c r="L240" s="218"/>
      <c r="M240" s="221"/>
      <c r="N240" s="218"/>
      <c r="O240" s="221"/>
      <c r="P240" s="218"/>
      <c r="Q240" s="221">
        <v>10</v>
      </c>
      <c r="R240" s="218"/>
      <c r="S240" s="221"/>
      <c r="T240" s="218"/>
      <c r="U240" s="221"/>
      <c r="V240" s="218"/>
      <c r="W240" s="221">
        <v>1</v>
      </c>
      <c r="X240" s="218"/>
      <c r="Y240" s="221"/>
      <c r="Z240" s="218"/>
      <c r="AA240" s="221"/>
      <c r="AB240" s="218"/>
      <c r="AC240" s="221"/>
      <c r="AD240" s="218"/>
      <c r="AE240" s="221"/>
      <c r="AF240" s="218"/>
      <c r="AG240" s="221">
        <v>3</v>
      </c>
      <c r="AH240" s="218"/>
      <c r="AI240" s="221"/>
      <c r="AJ240" s="218"/>
      <c r="AK240" s="221">
        <v>1</v>
      </c>
      <c r="AL240" s="218"/>
      <c r="AM240" s="221"/>
      <c r="AN240" s="218"/>
      <c r="AO240" s="221"/>
      <c r="AP240" s="218"/>
      <c r="AQ240" s="221"/>
      <c r="AR240" s="218"/>
      <c r="AS240" s="221">
        <v>7</v>
      </c>
      <c r="AT240" s="218"/>
      <c r="AU240" s="221"/>
      <c r="AV240" s="222">
        <v>20</v>
      </c>
      <c r="AW240" s="219">
        <v>25</v>
      </c>
    </row>
    <row r="241" spans="1:49" x14ac:dyDescent="0.25">
      <c r="A241" s="226">
        <v>8825</v>
      </c>
      <c r="B241" s="217"/>
      <c r="C241" s="221">
        <v>6</v>
      </c>
      <c r="D241" s="218"/>
      <c r="E241" s="221"/>
      <c r="F241" s="218"/>
      <c r="G241" s="221">
        <v>1</v>
      </c>
      <c r="H241" s="218">
        <v>20</v>
      </c>
      <c r="I241" s="221"/>
      <c r="J241" s="218"/>
      <c r="K241" s="221">
        <v>5</v>
      </c>
      <c r="L241" s="218"/>
      <c r="M241" s="221"/>
      <c r="N241" s="218"/>
      <c r="O241" s="221">
        <v>1</v>
      </c>
      <c r="P241" s="218"/>
      <c r="Q241" s="221"/>
      <c r="R241" s="218"/>
      <c r="S241" s="221">
        <v>1</v>
      </c>
      <c r="T241" s="218"/>
      <c r="U241" s="221">
        <v>10</v>
      </c>
      <c r="V241" s="218"/>
      <c r="W241" s="221">
        <v>7</v>
      </c>
      <c r="X241" s="218"/>
      <c r="Y241" s="221"/>
      <c r="Z241" s="218"/>
      <c r="AA241" s="221"/>
      <c r="AB241" s="218"/>
      <c r="AC241" s="221"/>
      <c r="AD241" s="218"/>
      <c r="AE241" s="221"/>
      <c r="AF241" s="218">
        <v>29</v>
      </c>
      <c r="AG241" s="221">
        <v>3</v>
      </c>
      <c r="AH241" s="218"/>
      <c r="AI241" s="221"/>
      <c r="AJ241" s="218"/>
      <c r="AK241" s="221">
        <v>1</v>
      </c>
      <c r="AL241" s="218"/>
      <c r="AM241" s="221"/>
      <c r="AN241" s="218"/>
      <c r="AO241" s="221"/>
      <c r="AP241" s="218"/>
      <c r="AQ241" s="221">
        <v>10</v>
      </c>
      <c r="AR241" s="218"/>
      <c r="AS241" s="221">
        <v>5</v>
      </c>
      <c r="AT241" s="218"/>
      <c r="AU241" s="221"/>
      <c r="AV241" s="222">
        <v>49</v>
      </c>
      <c r="AW241" s="219">
        <v>50</v>
      </c>
    </row>
    <row r="242" spans="1:49" x14ac:dyDescent="0.25">
      <c r="A242" s="226">
        <v>8844</v>
      </c>
      <c r="B242" s="217"/>
      <c r="C242" s="221"/>
      <c r="D242" s="218"/>
      <c r="E242" s="221"/>
      <c r="F242" s="218">
        <v>4</v>
      </c>
      <c r="G242" s="221"/>
      <c r="H242" s="218"/>
      <c r="I242" s="221"/>
      <c r="J242" s="218"/>
      <c r="K242" s="221"/>
      <c r="L242" s="218"/>
      <c r="M242" s="221"/>
      <c r="N242" s="218"/>
      <c r="O242" s="221"/>
      <c r="P242" s="218"/>
      <c r="Q242" s="221"/>
      <c r="R242" s="218"/>
      <c r="S242" s="221">
        <v>2</v>
      </c>
      <c r="T242" s="218"/>
      <c r="U242" s="221"/>
      <c r="V242" s="218"/>
      <c r="W242" s="221"/>
      <c r="X242" s="218"/>
      <c r="Y242" s="221"/>
      <c r="Z242" s="218"/>
      <c r="AA242" s="221"/>
      <c r="AB242" s="218"/>
      <c r="AC242" s="221"/>
      <c r="AD242" s="218"/>
      <c r="AE242" s="221"/>
      <c r="AF242" s="218"/>
      <c r="AG242" s="221"/>
      <c r="AH242" s="218"/>
      <c r="AI242" s="221"/>
      <c r="AJ242" s="218"/>
      <c r="AK242" s="221"/>
      <c r="AL242" s="218"/>
      <c r="AM242" s="221"/>
      <c r="AN242" s="218"/>
      <c r="AO242" s="221"/>
      <c r="AP242" s="218"/>
      <c r="AQ242" s="221"/>
      <c r="AR242" s="218"/>
      <c r="AS242" s="221">
        <v>1</v>
      </c>
      <c r="AT242" s="218"/>
      <c r="AU242" s="221"/>
      <c r="AV242" s="222">
        <v>4</v>
      </c>
      <c r="AW242" s="219">
        <v>3</v>
      </c>
    </row>
    <row r="243" spans="1:49" x14ac:dyDescent="0.25">
      <c r="A243" s="226">
        <v>8914</v>
      </c>
      <c r="B243" s="217"/>
      <c r="C243" s="221"/>
      <c r="D243" s="218"/>
      <c r="E243" s="221"/>
      <c r="F243" s="218"/>
      <c r="G243" s="221"/>
      <c r="H243" s="218"/>
      <c r="I243" s="221"/>
      <c r="J243" s="218"/>
      <c r="K243" s="221"/>
      <c r="L243" s="218"/>
      <c r="M243" s="221"/>
      <c r="N243" s="218"/>
      <c r="O243" s="221"/>
      <c r="P243" s="218"/>
      <c r="Q243" s="221"/>
      <c r="R243" s="218"/>
      <c r="S243" s="221"/>
      <c r="T243" s="218"/>
      <c r="U243" s="221"/>
      <c r="V243" s="218"/>
      <c r="W243" s="221"/>
      <c r="X243" s="218"/>
      <c r="Y243" s="221"/>
      <c r="Z243" s="218"/>
      <c r="AA243" s="221"/>
      <c r="AB243" s="218"/>
      <c r="AC243" s="221"/>
      <c r="AD243" s="218"/>
      <c r="AE243" s="221"/>
      <c r="AF243" s="218"/>
      <c r="AG243" s="221">
        <v>1</v>
      </c>
      <c r="AH243" s="218"/>
      <c r="AI243" s="221"/>
      <c r="AJ243" s="218"/>
      <c r="AK243" s="221"/>
      <c r="AL243" s="218"/>
      <c r="AM243" s="221"/>
      <c r="AN243" s="218"/>
      <c r="AO243" s="221"/>
      <c r="AP243" s="218"/>
      <c r="AQ243" s="221"/>
      <c r="AR243" s="218"/>
      <c r="AS243" s="221"/>
      <c r="AT243" s="218"/>
      <c r="AU243" s="221"/>
      <c r="AV243" s="222"/>
      <c r="AW243" s="219">
        <v>1</v>
      </c>
    </row>
    <row r="244" spans="1:49" x14ac:dyDescent="0.25">
      <c r="A244" s="226">
        <v>8921</v>
      </c>
      <c r="B244" s="217"/>
      <c r="C244" s="221"/>
      <c r="D244" s="218"/>
      <c r="E244" s="221"/>
      <c r="F244" s="218"/>
      <c r="G244" s="221"/>
      <c r="H244" s="218"/>
      <c r="I244" s="221"/>
      <c r="J244" s="218"/>
      <c r="K244" s="221"/>
      <c r="L244" s="218"/>
      <c r="M244" s="221"/>
      <c r="N244" s="218"/>
      <c r="O244" s="221"/>
      <c r="P244" s="218"/>
      <c r="Q244" s="221"/>
      <c r="R244" s="218"/>
      <c r="S244" s="221"/>
      <c r="T244" s="218"/>
      <c r="U244" s="221"/>
      <c r="V244" s="218"/>
      <c r="W244" s="221"/>
      <c r="X244" s="218"/>
      <c r="Y244" s="221"/>
      <c r="Z244" s="218"/>
      <c r="AA244" s="221"/>
      <c r="AB244" s="218"/>
      <c r="AC244" s="221"/>
      <c r="AD244" s="218"/>
      <c r="AE244" s="221"/>
      <c r="AF244" s="218"/>
      <c r="AG244" s="221"/>
      <c r="AH244" s="218"/>
      <c r="AI244" s="221"/>
      <c r="AJ244" s="218"/>
      <c r="AK244" s="221"/>
      <c r="AL244" s="218"/>
      <c r="AM244" s="221"/>
      <c r="AN244" s="218"/>
      <c r="AO244" s="221">
        <v>12</v>
      </c>
      <c r="AP244" s="218"/>
      <c r="AQ244" s="221"/>
      <c r="AR244" s="218"/>
      <c r="AS244" s="221"/>
      <c r="AT244" s="218"/>
      <c r="AU244" s="221"/>
      <c r="AV244" s="222"/>
      <c r="AW244" s="219">
        <v>12</v>
      </c>
    </row>
    <row r="245" spans="1:49" x14ac:dyDescent="0.25">
      <c r="A245" s="226">
        <v>8957</v>
      </c>
      <c r="B245" s="217"/>
      <c r="C245" s="221"/>
      <c r="D245" s="218"/>
      <c r="E245" s="221"/>
      <c r="F245" s="218"/>
      <c r="G245" s="221">
        <v>2</v>
      </c>
      <c r="H245" s="218"/>
      <c r="I245" s="221"/>
      <c r="J245" s="218"/>
      <c r="K245" s="221"/>
      <c r="L245" s="218"/>
      <c r="M245" s="221"/>
      <c r="N245" s="218"/>
      <c r="O245" s="221">
        <v>1</v>
      </c>
      <c r="P245" s="218"/>
      <c r="Q245" s="221">
        <v>3</v>
      </c>
      <c r="R245" s="218"/>
      <c r="S245" s="221"/>
      <c r="T245" s="218"/>
      <c r="U245" s="221"/>
      <c r="V245" s="218"/>
      <c r="W245" s="221"/>
      <c r="X245" s="218"/>
      <c r="Y245" s="221"/>
      <c r="Z245" s="218"/>
      <c r="AA245" s="221"/>
      <c r="AB245" s="218"/>
      <c r="AC245" s="221"/>
      <c r="AD245" s="218"/>
      <c r="AE245" s="221"/>
      <c r="AF245" s="218">
        <v>2</v>
      </c>
      <c r="AG245" s="221"/>
      <c r="AH245" s="218"/>
      <c r="AI245" s="221">
        <v>1</v>
      </c>
      <c r="AJ245" s="218"/>
      <c r="AK245" s="221"/>
      <c r="AL245" s="218"/>
      <c r="AM245" s="221"/>
      <c r="AN245" s="218"/>
      <c r="AO245" s="221"/>
      <c r="AP245" s="218"/>
      <c r="AQ245" s="221"/>
      <c r="AR245" s="218">
        <v>4</v>
      </c>
      <c r="AS245" s="221"/>
      <c r="AT245" s="218"/>
      <c r="AU245" s="221"/>
      <c r="AV245" s="222">
        <v>6</v>
      </c>
      <c r="AW245" s="219">
        <v>7</v>
      </c>
    </row>
    <row r="246" spans="1:49" x14ac:dyDescent="0.25">
      <c r="A246" s="226">
        <v>8986</v>
      </c>
      <c r="B246" s="217"/>
      <c r="C246" s="221"/>
      <c r="D246" s="218"/>
      <c r="E246" s="221"/>
      <c r="F246" s="218"/>
      <c r="G246" s="221"/>
      <c r="H246" s="218"/>
      <c r="I246" s="221"/>
      <c r="J246" s="218"/>
      <c r="K246" s="221"/>
      <c r="L246" s="218"/>
      <c r="M246" s="221"/>
      <c r="N246" s="218"/>
      <c r="O246" s="221"/>
      <c r="P246" s="218"/>
      <c r="Q246" s="221"/>
      <c r="R246" s="218"/>
      <c r="S246" s="221"/>
      <c r="T246" s="218"/>
      <c r="U246" s="221"/>
      <c r="V246" s="218"/>
      <c r="W246" s="221"/>
      <c r="X246" s="218"/>
      <c r="Y246" s="221"/>
      <c r="Z246" s="218"/>
      <c r="AA246" s="221"/>
      <c r="AB246" s="218"/>
      <c r="AC246" s="221"/>
      <c r="AD246" s="218"/>
      <c r="AE246" s="221">
        <v>1</v>
      </c>
      <c r="AF246" s="218"/>
      <c r="AG246" s="221">
        <v>3</v>
      </c>
      <c r="AH246" s="218"/>
      <c r="AI246" s="221"/>
      <c r="AJ246" s="218"/>
      <c r="AK246" s="221"/>
      <c r="AL246" s="218"/>
      <c r="AM246" s="221"/>
      <c r="AN246" s="218"/>
      <c r="AO246" s="221"/>
      <c r="AP246" s="218"/>
      <c r="AQ246" s="221"/>
      <c r="AR246" s="218"/>
      <c r="AS246" s="221"/>
      <c r="AT246" s="218"/>
      <c r="AU246" s="221"/>
      <c r="AV246" s="222"/>
      <c r="AW246" s="219">
        <v>4</v>
      </c>
    </row>
    <row r="247" spans="1:49" x14ac:dyDescent="0.25">
      <c r="A247" s="226">
        <v>9337</v>
      </c>
      <c r="B247" s="217"/>
      <c r="C247" s="221"/>
      <c r="D247" s="218"/>
      <c r="E247" s="221"/>
      <c r="F247" s="218"/>
      <c r="G247" s="221">
        <v>5</v>
      </c>
      <c r="H247" s="218"/>
      <c r="I247" s="221"/>
      <c r="J247" s="218"/>
      <c r="K247" s="221"/>
      <c r="L247" s="218"/>
      <c r="M247" s="221"/>
      <c r="N247" s="218"/>
      <c r="O247" s="221"/>
      <c r="P247" s="218"/>
      <c r="Q247" s="221"/>
      <c r="R247" s="218"/>
      <c r="S247" s="221"/>
      <c r="T247" s="218"/>
      <c r="U247" s="221"/>
      <c r="V247" s="218"/>
      <c r="W247" s="221"/>
      <c r="X247" s="218"/>
      <c r="Y247" s="221"/>
      <c r="Z247" s="218"/>
      <c r="AA247" s="221"/>
      <c r="AB247" s="218"/>
      <c r="AC247" s="221"/>
      <c r="AD247" s="218"/>
      <c r="AE247" s="221">
        <v>1</v>
      </c>
      <c r="AF247" s="218"/>
      <c r="AG247" s="221"/>
      <c r="AH247" s="218"/>
      <c r="AI247" s="221"/>
      <c r="AJ247" s="218"/>
      <c r="AK247" s="221"/>
      <c r="AL247" s="218"/>
      <c r="AM247" s="221"/>
      <c r="AN247" s="218"/>
      <c r="AO247" s="221"/>
      <c r="AP247" s="218"/>
      <c r="AQ247" s="221"/>
      <c r="AR247" s="218"/>
      <c r="AS247" s="221"/>
      <c r="AT247" s="218"/>
      <c r="AU247" s="221"/>
      <c r="AV247" s="222"/>
      <c r="AW247" s="219">
        <v>6</v>
      </c>
    </row>
    <row r="248" spans="1:49" x14ac:dyDescent="0.25">
      <c r="A248" s="226">
        <v>9382</v>
      </c>
      <c r="B248" s="217"/>
      <c r="C248" s="221"/>
      <c r="D248" s="218">
        <v>5</v>
      </c>
      <c r="E248" s="221"/>
      <c r="F248" s="218"/>
      <c r="G248" s="221"/>
      <c r="H248" s="218"/>
      <c r="I248" s="221"/>
      <c r="J248" s="218"/>
      <c r="K248" s="221"/>
      <c r="L248" s="218"/>
      <c r="M248" s="221"/>
      <c r="N248" s="218"/>
      <c r="O248" s="221"/>
      <c r="P248" s="218"/>
      <c r="Q248" s="221"/>
      <c r="R248" s="218"/>
      <c r="S248" s="221"/>
      <c r="T248" s="218"/>
      <c r="U248" s="221"/>
      <c r="V248" s="218"/>
      <c r="W248" s="221"/>
      <c r="X248" s="218"/>
      <c r="Y248" s="221"/>
      <c r="Z248" s="218"/>
      <c r="AA248" s="221"/>
      <c r="AB248" s="218"/>
      <c r="AC248" s="221"/>
      <c r="AD248" s="218"/>
      <c r="AE248" s="221"/>
      <c r="AF248" s="218"/>
      <c r="AG248" s="221"/>
      <c r="AH248" s="218"/>
      <c r="AI248" s="221"/>
      <c r="AJ248" s="218"/>
      <c r="AK248" s="221"/>
      <c r="AL248" s="218"/>
      <c r="AM248" s="221"/>
      <c r="AN248" s="218"/>
      <c r="AO248" s="221"/>
      <c r="AP248" s="218"/>
      <c r="AQ248" s="221"/>
      <c r="AR248" s="218"/>
      <c r="AS248" s="221"/>
      <c r="AT248" s="218"/>
      <c r="AU248" s="221"/>
      <c r="AV248" s="222">
        <v>5</v>
      </c>
      <c r="AW248" s="219"/>
    </row>
    <row r="249" spans="1:49" x14ac:dyDescent="0.25">
      <c r="A249" s="226">
        <v>9524</v>
      </c>
      <c r="B249" s="217"/>
      <c r="C249" s="221"/>
      <c r="D249" s="218"/>
      <c r="E249" s="221"/>
      <c r="F249" s="218"/>
      <c r="G249" s="221"/>
      <c r="H249" s="218"/>
      <c r="I249" s="221"/>
      <c r="J249" s="218"/>
      <c r="K249" s="221"/>
      <c r="L249" s="218"/>
      <c r="M249" s="221"/>
      <c r="N249" s="218"/>
      <c r="O249" s="221"/>
      <c r="P249" s="218"/>
      <c r="Q249" s="221"/>
      <c r="R249" s="218"/>
      <c r="S249" s="221"/>
      <c r="T249" s="218"/>
      <c r="U249" s="221"/>
      <c r="V249" s="218"/>
      <c r="W249" s="221"/>
      <c r="X249" s="218"/>
      <c r="Y249" s="221"/>
      <c r="Z249" s="218"/>
      <c r="AA249" s="221"/>
      <c r="AB249" s="218"/>
      <c r="AC249" s="221"/>
      <c r="AD249" s="218"/>
      <c r="AE249" s="221"/>
      <c r="AF249" s="218"/>
      <c r="AG249" s="221"/>
      <c r="AH249" s="218"/>
      <c r="AI249" s="221"/>
      <c r="AJ249" s="218"/>
      <c r="AK249" s="221"/>
      <c r="AL249" s="218"/>
      <c r="AM249" s="221"/>
      <c r="AN249" s="218"/>
      <c r="AO249" s="221"/>
      <c r="AP249" s="218"/>
      <c r="AQ249" s="221">
        <v>30</v>
      </c>
      <c r="AR249" s="218"/>
      <c r="AS249" s="221"/>
      <c r="AT249" s="218"/>
      <c r="AU249" s="221"/>
      <c r="AV249" s="222"/>
      <c r="AW249" s="219">
        <v>30</v>
      </c>
    </row>
    <row r="250" spans="1:49" x14ac:dyDescent="0.25">
      <c r="A250" s="226">
        <v>9525</v>
      </c>
      <c r="B250" s="217"/>
      <c r="C250" s="221"/>
      <c r="D250" s="218"/>
      <c r="E250" s="221"/>
      <c r="F250" s="218"/>
      <c r="G250" s="221"/>
      <c r="H250" s="218"/>
      <c r="I250" s="221"/>
      <c r="J250" s="218"/>
      <c r="K250" s="221"/>
      <c r="L250" s="218"/>
      <c r="M250" s="221"/>
      <c r="N250" s="218"/>
      <c r="O250" s="221"/>
      <c r="P250" s="218"/>
      <c r="Q250" s="221"/>
      <c r="R250" s="218"/>
      <c r="S250" s="221"/>
      <c r="T250" s="218"/>
      <c r="U250" s="221"/>
      <c r="V250" s="218"/>
      <c r="W250" s="221"/>
      <c r="X250" s="218"/>
      <c r="Y250" s="221"/>
      <c r="Z250" s="218"/>
      <c r="AA250" s="221"/>
      <c r="AB250" s="218"/>
      <c r="AC250" s="221"/>
      <c r="AD250" s="218"/>
      <c r="AE250" s="221"/>
      <c r="AF250" s="218"/>
      <c r="AG250" s="221"/>
      <c r="AH250" s="218"/>
      <c r="AI250" s="221"/>
      <c r="AJ250" s="218"/>
      <c r="AK250" s="221"/>
      <c r="AL250" s="218"/>
      <c r="AM250" s="221"/>
      <c r="AN250" s="218"/>
      <c r="AO250" s="221"/>
      <c r="AP250" s="218"/>
      <c r="AQ250" s="221">
        <v>20</v>
      </c>
      <c r="AR250" s="218"/>
      <c r="AS250" s="221"/>
      <c r="AT250" s="218"/>
      <c r="AU250" s="221"/>
      <c r="AV250" s="222"/>
      <c r="AW250" s="219">
        <v>20</v>
      </c>
    </row>
    <row r="251" spans="1:49" x14ac:dyDescent="0.25">
      <c r="A251" s="226">
        <v>9526</v>
      </c>
      <c r="B251" s="217"/>
      <c r="C251" s="221">
        <v>5</v>
      </c>
      <c r="D251" s="218"/>
      <c r="E251" s="221"/>
      <c r="F251" s="218"/>
      <c r="G251" s="221"/>
      <c r="H251" s="218"/>
      <c r="I251" s="221"/>
      <c r="J251" s="218"/>
      <c r="K251" s="221"/>
      <c r="L251" s="218"/>
      <c r="M251" s="221"/>
      <c r="N251" s="218"/>
      <c r="O251" s="221"/>
      <c r="P251" s="218"/>
      <c r="Q251" s="221">
        <v>20</v>
      </c>
      <c r="R251" s="218"/>
      <c r="S251" s="221"/>
      <c r="T251" s="218"/>
      <c r="U251" s="221"/>
      <c r="V251" s="218"/>
      <c r="W251" s="221">
        <v>10</v>
      </c>
      <c r="X251" s="218"/>
      <c r="Y251" s="221"/>
      <c r="Z251" s="218"/>
      <c r="AA251" s="221"/>
      <c r="AB251" s="218"/>
      <c r="AC251" s="221"/>
      <c r="AD251" s="218"/>
      <c r="AE251" s="221"/>
      <c r="AF251" s="218"/>
      <c r="AG251" s="221"/>
      <c r="AH251" s="218"/>
      <c r="AI251" s="221"/>
      <c r="AJ251" s="218"/>
      <c r="AK251" s="221"/>
      <c r="AL251" s="218"/>
      <c r="AM251" s="221"/>
      <c r="AN251" s="218"/>
      <c r="AO251" s="221"/>
      <c r="AP251" s="218"/>
      <c r="AQ251" s="221"/>
      <c r="AR251" s="218"/>
      <c r="AS251" s="221"/>
      <c r="AT251" s="218"/>
      <c r="AU251" s="221"/>
      <c r="AV251" s="222"/>
      <c r="AW251" s="219">
        <v>35</v>
      </c>
    </row>
    <row r="252" spans="1:49" x14ac:dyDescent="0.25">
      <c r="A252" s="226">
        <v>9527</v>
      </c>
      <c r="B252" s="217"/>
      <c r="C252" s="221">
        <v>5</v>
      </c>
      <c r="D252" s="218"/>
      <c r="E252" s="221"/>
      <c r="F252" s="218"/>
      <c r="G252" s="221"/>
      <c r="H252" s="218"/>
      <c r="I252" s="221"/>
      <c r="J252" s="218"/>
      <c r="K252" s="221"/>
      <c r="L252" s="218"/>
      <c r="M252" s="221"/>
      <c r="N252" s="218"/>
      <c r="O252" s="221"/>
      <c r="P252" s="218"/>
      <c r="Q252" s="221">
        <v>25</v>
      </c>
      <c r="R252" s="218"/>
      <c r="S252" s="221"/>
      <c r="T252" s="218"/>
      <c r="U252" s="221"/>
      <c r="V252" s="218"/>
      <c r="W252" s="221">
        <v>10</v>
      </c>
      <c r="X252" s="218"/>
      <c r="Y252" s="221"/>
      <c r="Z252" s="218"/>
      <c r="AA252" s="221"/>
      <c r="AB252" s="218"/>
      <c r="AC252" s="221"/>
      <c r="AD252" s="218"/>
      <c r="AE252" s="221"/>
      <c r="AF252" s="218"/>
      <c r="AG252" s="221"/>
      <c r="AH252" s="218"/>
      <c r="AI252" s="221"/>
      <c r="AJ252" s="218"/>
      <c r="AK252" s="221"/>
      <c r="AL252" s="218"/>
      <c r="AM252" s="221"/>
      <c r="AN252" s="218"/>
      <c r="AO252" s="221"/>
      <c r="AP252" s="218"/>
      <c r="AQ252" s="221"/>
      <c r="AR252" s="218"/>
      <c r="AS252" s="221"/>
      <c r="AT252" s="218"/>
      <c r="AU252" s="221"/>
      <c r="AV252" s="222"/>
      <c r="AW252" s="219">
        <v>40</v>
      </c>
    </row>
    <row r="253" spans="1:49" x14ac:dyDescent="0.25">
      <c r="A253" s="226">
        <v>9546</v>
      </c>
      <c r="B253" s="217"/>
      <c r="C253" s="221"/>
      <c r="D253" s="218"/>
      <c r="E253" s="221"/>
      <c r="F253" s="218"/>
      <c r="G253" s="221"/>
      <c r="H253" s="218"/>
      <c r="I253" s="221"/>
      <c r="J253" s="218"/>
      <c r="K253" s="221"/>
      <c r="L253" s="218"/>
      <c r="M253" s="221"/>
      <c r="N253" s="218"/>
      <c r="O253" s="221"/>
      <c r="P253" s="218"/>
      <c r="Q253" s="221"/>
      <c r="R253" s="218"/>
      <c r="S253" s="221"/>
      <c r="T253" s="218"/>
      <c r="U253" s="221"/>
      <c r="V253" s="218"/>
      <c r="W253" s="221"/>
      <c r="X253" s="218"/>
      <c r="Y253" s="221"/>
      <c r="Z253" s="218"/>
      <c r="AA253" s="221"/>
      <c r="AB253" s="218"/>
      <c r="AC253" s="221"/>
      <c r="AD253" s="218"/>
      <c r="AE253" s="221"/>
      <c r="AF253" s="218"/>
      <c r="AG253" s="221"/>
      <c r="AH253" s="218"/>
      <c r="AI253" s="221"/>
      <c r="AJ253" s="218"/>
      <c r="AK253" s="221"/>
      <c r="AL253" s="218"/>
      <c r="AM253" s="221"/>
      <c r="AN253" s="218"/>
      <c r="AO253" s="221"/>
      <c r="AP253" s="218"/>
      <c r="AQ253" s="221">
        <v>1</v>
      </c>
      <c r="AR253" s="218"/>
      <c r="AS253" s="221"/>
      <c r="AT253" s="218"/>
      <c r="AU253" s="221"/>
      <c r="AV253" s="222"/>
      <c r="AW253" s="219">
        <v>1</v>
      </c>
    </row>
    <row r="254" spans="1:49" x14ac:dyDescent="0.25">
      <c r="A254" s="226">
        <v>9650</v>
      </c>
      <c r="B254" s="217"/>
      <c r="C254" s="221">
        <v>1</v>
      </c>
      <c r="D254" s="218"/>
      <c r="E254" s="221"/>
      <c r="F254" s="218"/>
      <c r="G254" s="221"/>
      <c r="H254" s="218"/>
      <c r="I254" s="221"/>
      <c r="J254" s="218"/>
      <c r="K254" s="221"/>
      <c r="L254" s="218"/>
      <c r="M254" s="221"/>
      <c r="N254" s="218"/>
      <c r="O254" s="221"/>
      <c r="P254" s="218"/>
      <c r="Q254" s="221"/>
      <c r="R254" s="218"/>
      <c r="S254" s="221"/>
      <c r="T254" s="218"/>
      <c r="U254" s="221"/>
      <c r="V254" s="218"/>
      <c r="W254" s="221"/>
      <c r="X254" s="218"/>
      <c r="Y254" s="221"/>
      <c r="Z254" s="218"/>
      <c r="AA254" s="221"/>
      <c r="AB254" s="218"/>
      <c r="AC254" s="221"/>
      <c r="AD254" s="218"/>
      <c r="AE254" s="221"/>
      <c r="AF254" s="218"/>
      <c r="AG254" s="221"/>
      <c r="AH254" s="218"/>
      <c r="AI254" s="221"/>
      <c r="AJ254" s="218"/>
      <c r="AK254" s="221"/>
      <c r="AL254" s="218"/>
      <c r="AM254" s="221"/>
      <c r="AN254" s="218"/>
      <c r="AO254" s="221"/>
      <c r="AP254" s="218"/>
      <c r="AQ254" s="221"/>
      <c r="AR254" s="218"/>
      <c r="AS254" s="221"/>
      <c r="AT254" s="218"/>
      <c r="AU254" s="221"/>
      <c r="AV254" s="222"/>
      <c r="AW254" s="219">
        <v>1</v>
      </c>
    </row>
    <row r="255" spans="1:49" x14ac:dyDescent="0.25">
      <c r="A255" s="226">
        <v>9695</v>
      </c>
      <c r="B255" s="217"/>
      <c r="C255" s="221"/>
      <c r="D255" s="218"/>
      <c r="E255" s="221"/>
      <c r="F255" s="218"/>
      <c r="G255" s="221"/>
      <c r="H255" s="218"/>
      <c r="I255" s="221"/>
      <c r="J255" s="218"/>
      <c r="K255" s="221"/>
      <c r="L255" s="218"/>
      <c r="M255" s="221"/>
      <c r="N255" s="218"/>
      <c r="O255" s="221"/>
      <c r="P255" s="218"/>
      <c r="Q255" s="221"/>
      <c r="R255" s="218"/>
      <c r="S255" s="221"/>
      <c r="T255" s="218"/>
      <c r="U255" s="221"/>
      <c r="V255" s="218"/>
      <c r="W255" s="221"/>
      <c r="X255" s="218"/>
      <c r="Y255" s="221"/>
      <c r="Z255" s="218"/>
      <c r="AA255" s="221"/>
      <c r="AB255" s="218"/>
      <c r="AC255" s="221"/>
      <c r="AD255" s="218"/>
      <c r="AE255" s="221"/>
      <c r="AF255" s="218"/>
      <c r="AG255" s="221"/>
      <c r="AH255" s="218">
        <v>4</v>
      </c>
      <c r="AI255" s="221"/>
      <c r="AJ255" s="218"/>
      <c r="AK255" s="221"/>
      <c r="AL255" s="218"/>
      <c r="AM255" s="221"/>
      <c r="AN255" s="218"/>
      <c r="AO255" s="221"/>
      <c r="AP255" s="218"/>
      <c r="AQ255" s="221"/>
      <c r="AR255" s="218"/>
      <c r="AS255" s="221"/>
      <c r="AT255" s="218"/>
      <c r="AU255" s="221"/>
      <c r="AV255" s="222">
        <v>4</v>
      </c>
      <c r="AW255" s="219"/>
    </row>
    <row r="256" spans="1:49" x14ac:dyDescent="0.25">
      <c r="A256" s="226">
        <v>9701</v>
      </c>
      <c r="B256" s="217"/>
      <c r="C256" s="221"/>
      <c r="D256" s="218"/>
      <c r="E256" s="221"/>
      <c r="F256" s="218"/>
      <c r="G256" s="221"/>
      <c r="H256" s="218"/>
      <c r="I256" s="221"/>
      <c r="J256" s="218"/>
      <c r="K256" s="221"/>
      <c r="L256" s="218"/>
      <c r="M256" s="221"/>
      <c r="N256" s="218"/>
      <c r="O256" s="221"/>
      <c r="P256" s="218"/>
      <c r="Q256" s="221"/>
      <c r="R256" s="218"/>
      <c r="S256" s="221"/>
      <c r="T256" s="218"/>
      <c r="U256" s="221"/>
      <c r="V256" s="218"/>
      <c r="W256" s="221"/>
      <c r="X256" s="218"/>
      <c r="Y256" s="221"/>
      <c r="Z256" s="218"/>
      <c r="AA256" s="221"/>
      <c r="AB256" s="218"/>
      <c r="AC256" s="221">
        <v>2</v>
      </c>
      <c r="AD256" s="218"/>
      <c r="AE256" s="221"/>
      <c r="AF256" s="218"/>
      <c r="AG256" s="221"/>
      <c r="AH256" s="218"/>
      <c r="AI256" s="221"/>
      <c r="AJ256" s="218"/>
      <c r="AK256" s="221"/>
      <c r="AL256" s="218"/>
      <c r="AM256" s="221"/>
      <c r="AN256" s="218"/>
      <c r="AO256" s="221"/>
      <c r="AP256" s="218"/>
      <c r="AQ256" s="221">
        <v>2</v>
      </c>
      <c r="AR256" s="218"/>
      <c r="AS256" s="221"/>
      <c r="AT256" s="218"/>
      <c r="AU256" s="221"/>
      <c r="AV256" s="222"/>
      <c r="AW256" s="219">
        <v>4</v>
      </c>
    </row>
    <row r="257" spans="1:49" x14ac:dyDescent="0.25">
      <c r="A257" s="226">
        <v>9702</v>
      </c>
      <c r="B257" s="217"/>
      <c r="C257" s="221"/>
      <c r="D257" s="218"/>
      <c r="E257" s="221"/>
      <c r="F257" s="218"/>
      <c r="G257" s="221"/>
      <c r="H257" s="218"/>
      <c r="I257" s="221"/>
      <c r="J257" s="218"/>
      <c r="K257" s="221"/>
      <c r="L257" s="218"/>
      <c r="M257" s="221"/>
      <c r="N257" s="218"/>
      <c r="O257" s="221"/>
      <c r="P257" s="218"/>
      <c r="Q257" s="221"/>
      <c r="R257" s="218"/>
      <c r="S257" s="221"/>
      <c r="T257" s="218"/>
      <c r="U257" s="221"/>
      <c r="V257" s="218"/>
      <c r="W257" s="221"/>
      <c r="X257" s="218"/>
      <c r="Y257" s="221"/>
      <c r="Z257" s="218"/>
      <c r="AA257" s="221"/>
      <c r="AB257" s="218"/>
      <c r="AC257" s="221">
        <v>3</v>
      </c>
      <c r="AD257" s="218"/>
      <c r="AE257" s="221"/>
      <c r="AF257" s="218"/>
      <c r="AG257" s="221"/>
      <c r="AH257" s="218"/>
      <c r="AI257" s="221"/>
      <c r="AJ257" s="218"/>
      <c r="AK257" s="221"/>
      <c r="AL257" s="218"/>
      <c r="AM257" s="221"/>
      <c r="AN257" s="218"/>
      <c r="AO257" s="221"/>
      <c r="AP257" s="218"/>
      <c r="AQ257" s="221">
        <v>7</v>
      </c>
      <c r="AR257" s="218"/>
      <c r="AS257" s="221"/>
      <c r="AT257" s="218"/>
      <c r="AU257" s="221"/>
      <c r="AV257" s="222"/>
      <c r="AW257" s="219">
        <v>10</v>
      </c>
    </row>
    <row r="258" spans="1:49" x14ac:dyDescent="0.25">
      <c r="A258" s="226">
        <v>9738</v>
      </c>
      <c r="B258" s="217"/>
      <c r="C258" s="221"/>
      <c r="D258" s="218"/>
      <c r="E258" s="221"/>
      <c r="F258" s="218"/>
      <c r="G258" s="221"/>
      <c r="H258" s="218">
        <v>115</v>
      </c>
      <c r="I258" s="221"/>
      <c r="J258" s="218"/>
      <c r="K258" s="221"/>
      <c r="L258" s="218"/>
      <c r="M258" s="221"/>
      <c r="N258" s="218"/>
      <c r="O258" s="221"/>
      <c r="P258" s="218"/>
      <c r="Q258" s="221"/>
      <c r="R258" s="218"/>
      <c r="S258" s="221"/>
      <c r="T258" s="218"/>
      <c r="U258" s="221"/>
      <c r="V258" s="218"/>
      <c r="W258" s="221"/>
      <c r="X258" s="218"/>
      <c r="Y258" s="221"/>
      <c r="Z258" s="218"/>
      <c r="AA258" s="221"/>
      <c r="AB258" s="218"/>
      <c r="AC258" s="221"/>
      <c r="AD258" s="218"/>
      <c r="AE258" s="221"/>
      <c r="AF258" s="218"/>
      <c r="AG258" s="221"/>
      <c r="AH258" s="218"/>
      <c r="AI258" s="221"/>
      <c r="AJ258" s="218"/>
      <c r="AK258" s="221"/>
      <c r="AL258" s="218"/>
      <c r="AM258" s="221"/>
      <c r="AN258" s="218"/>
      <c r="AO258" s="221"/>
      <c r="AP258" s="218"/>
      <c r="AQ258" s="221"/>
      <c r="AR258" s="218"/>
      <c r="AS258" s="221"/>
      <c r="AT258" s="218"/>
      <c r="AU258" s="221"/>
      <c r="AV258" s="222">
        <v>115</v>
      </c>
      <c r="AW258" s="219"/>
    </row>
    <row r="259" spans="1:49" x14ac:dyDescent="0.25">
      <c r="A259" s="226">
        <v>9949</v>
      </c>
      <c r="B259" s="217"/>
      <c r="C259" s="221"/>
      <c r="D259" s="218"/>
      <c r="E259" s="221"/>
      <c r="F259" s="218"/>
      <c r="G259" s="221">
        <v>1</v>
      </c>
      <c r="H259" s="218"/>
      <c r="I259" s="221"/>
      <c r="J259" s="218"/>
      <c r="K259" s="221"/>
      <c r="L259" s="218"/>
      <c r="M259" s="221"/>
      <c r="N259" s="218"/>
      <c r="O259" s="221"/>
      <c r="P259" s="218"/>
      <c r="Q259" s="221"/>
      <c r="R259" s="218"/>
      <c r="S259" s="221"/>
      <c r="T259" s="218"/>
      <c r="U259" s="221"/>
      <c r="V259" s="218"/>
      <c r="W259" s="221"/>
      <c r="X259" s="218"/>
      <c r="Y259" s="221"/>
      <c r="Z259" s="218"/>
      <c r="AA259" s="221"/>
      <c r="AB259" s="218"/>
      <c r="AC259" s="221"/>
      <c r="AD259" s="218"/>
      <c r="AE259" s="221"/>
      <c r="AF259" s="218"/>
      <c r="AG259" s="221"/>
      <c r="AH259" s="218"/>
      <c r="AI259" s="221"/>
      <c r="AJ259" s="218"/>
      <c r="AK259" s="221"/>
      <c r="AL259" s="218"/>
      <c r="AM259" s="221"/>
      <c r="AN259" s="218"/>
      <c r="AO259" s="221"/>
      <c r="AP259" s="218"/>
      <c r="AQ259" s="221"/>
      <c r="AR259" s="218"/>
      <c r="AS259" s="221"/>
      <c r="AT259" s="218"/>
      <c r="AU259" s="221"/>
      <c r="AV259" s="222"/>
      <c r="AW259" s="219">
        <v>1</v>
      </c>
    </row>
    <row r="260" spans="1:49" x14ac:dyDescent="0.25">
      <c r="A260" s="226">
        <v>10034</v>
      </c>
      <c r="B260" s="217"/>
      <c r="C260" s="221"/>
      <c r="D260" s="218"/>
      <c r="E260" s="221"/>
      <c r="F260" s="218"/>
      <c r="G260" s="221"/>
      <c r="H260" s="218"/>
      <c r="I260" s="221">
        <v>50</v>
      </c>
      <c r="J260" s="218"/>
      <c r="K260" s="221"/>
      <c r="L260" s="218"/>
      <c r="M260" s="221"/>
      <c r="N260" s="218"/>
      <c r="O260" s="221"/>
      <c r="P260" s="218"/>
      <c r="Q260" s="221"/>
      <c r="R260" s="218"/>
      <c r="S260" s="221"/>
      <c r="T260" s="218"/>
      <c r="U260" s="221"/>
      <c r="V260" s="218"/>
      <c r="W260" s="221"/>
      <c r="X260" s="218"/>
      <c r="Y260" s="221"/>
      <c r="Z260" s="218"/>
      <c r="AA260" s="221"/>
      <c r="AB260" s="218"/>
      <c r="AC260" s="221"/>
      <c r="AD260" s="218"/>
      <c r="AE260" s="221"/>
      <c r="AF260" s="218"/>
      <c r="AG260" s="221"/>
      <c r="AH260" s="218"/>
      <c r="AI260" s="221"/>
      <c r="AJ260" s="218"/>
      <c r="AK260" s="221"/>
      <c r="AL260" s="218"/>
      <c r="AM260" s="221"/>
      <c r="AN260" s="218"/>
      <c r="AO260" s="221"/>
      <c r="AP260" s="218"/>
      <c r="AQ260" s="221"/>
      <c r="AR260" s="218"/>
      <c r="AS260" s="221"/>
      <c r="AT260" s="218"/>
      <c r="AU260" s="221"/>
      <c r="AV260" s="222"/>
      <c r="AW260" s="219">
        <v>50</v>
      </c>
    </row>
    <row r="261" spans="1:49" x14ac:dyDescent="0.25">
      <c r="A261" s="226">
        <v>10057</v>
      </c>
      <c r="B261" s="217"/>
      <c r="C261" s="221"/>
      <c r="D261" s="218"/>
      <c r="E261" s="221">
        <v>1</v>
      </c>
      <c r="F261" s="218"/>
      <c r="G261" s="221"/>
      <c r="H261" s="218"/>
      <c r="I261" s="221"/>
      <c r="J261" s="218"/>
      <c r="K261" s="221"/>
      <c r="L261" s="218"/>
      <c r="M261" s="221"/>
      <c r="N261" s="218"/>
      <c r="O261" s="221"/>
      <c r="P261" s="218"/>
      <c r="Q261" s="221"/>
      <c r="R261" s="218"/>
      <c r="S261" s="221">
        <v>4</v>
      </c>
      <c r="T261" s="218"/>
      <c r="U261" s="221"/>
      <c r="V261" s="218"/>
      <c r="W261" s="221"/>
      <c r="X261" s="218"/>
      <c r="Y261" s="221"/>
      <c r="Z261" s="218"/>
      <c r="AA261" s="221"/>
      <c r="AB261" s="218"/>
      <c r="AC261" s="221"/>
      <c r="AD261" s="218">
        <v>5</v>
      </c>
      <c r="AE261" s="221"/>
      <c r="AF261" s="218"/>
      <c r="AG261" s="221"/>
      <c r="AH261" s="218"/>
      <c r="AI261" s="221"/>
      <c r="AJ261" s="218"/>
      <c r="AK261" s="221"/>
      <c r="AL261" s="218"/>
      <c r="AM261" s="221"/>
      <c r="AN261" s="218"/>
      <c r="AO261" s="221"/>
      <c r="AP261" s="218"/>
      <c r="AQ261" s="221"/>
      <c r="AR261" s="218"/>
      <c r="AS261" s="221"/>
      <c r="AT261" s="218"/>
      <c r="AU261" s="221"/>
      <c r="AV261" s="222">
        <v>5</v>
      </c>
      <c r="AW261" s="219">
        <v>5</v>
      </c>
    </row>
    <row r="262" spans="1:49" x14ac:dyDescent="0.25">
      <c r="A262" s="226">
        <v>10094</v>
      </c>
      <c r="B262" s="217">
        <v>2</v>
      </c>
      <c r="C262" s="221"/>
      <c r="D262" s="218"/>
      <c r="E262" s="221"/>
      <c r="F262" s="218"/>
      <c r="G262" s="221"/>
      <c r="H262" s="218"/>
      <c r="I262" s="221"/>
      <c r="J262" s="218"/>
      <c r="K262" s="221"/>
      <c r="L262" s="218"/>
      <c r="M262" s="221"/>
      <c r="N262" s="218"/>
      <c r="O262" s="221"/>
      <c r="P262" s="218"/>
      <c r="Q262" s="221"/>
      <c r="R262" s="218"/>
      <c r="S262" s="221"/>
      <c r="T262" s="218"/>
      <c r="U262" s="221"/>
      <c r="V262" s="218"/>
      <c r="W262" s="221"/>
      <c r="X262" s="218"/>
      <c r="Y262" s="221"/>
      <c r="Z262" s="218"/>
      <c r="AA262" s="221"/>
      <c r="AB262" s="218"/>
      <c r="AC262" s="221"/>
      <c r="AD262" s="218"/>
      <c r="AE262" s="221"/>
      <c r="AF262" s="218"/>
      <c r="AG262" s="221"/>
      <c r="AH262" s="218"/>
      <c r="AI262" s="221"/>
      <c r="AJ262" s="218"/>
      <c r="AK262" s="221"/>
      <c r="AL262" s="218"/>
      <c r="AM262" s="221"/>
      <c r="AN262" s="218"/>
      <c r="AO262" s="221"/>
      <c r="AP262" s="218"/>
      <c r="AQ262" s="221"/>
      <c r="AR262" s="218"/>
      <c r="AS262" s="221"/>
      <c r="AT262" s="218"/>
      <c r="AU262" s="221"/>
      <c r="AV262" s="222">
        <v>2</v>
      </c>
      <c r="AW262" s="219"/>
    </row>
    <row r="263" spans="1:49" x14ac:dyDescent="0.25">
      <c r="A263" s="226">
        <v>10194</v>
      </c>
      <c r="B263" s="217"/>
      <c r="C263" s="221"/>
      <c r="D263" s="218"/>
      <c r="E263" s="221"/>
      <c r="F263" s="218"/>
      <c r="G263" s="221"/>
      <c r="H263" s="218"/>
      <c r="I263" s="221"/>
      <c r="J263" s="218"/>
      <c r="K263" s="221"/>
      <c r="L263" s="218"/>
      <c r="M263" s="221"/>
      <c r="N263" s="218"/>
      <c r="O263" s="221"/>
      <c r="P263" s="218"/>
      <c r="Q263" s="221">
        <v>100</v>
      </c>
      <c r="R263" s="218"/>
      <c r="S263" s="221">
        <v>2000</v>
      </c>
      <c r="T263" s="218"/>
      <c r="U263" s="221"/>
      <c r="V263" s="218"/>
      <c r="W263" s="221"/>
      <c r="X263" s="218"/>
      <c r="Y263" s="221"/>
      <c r="Z263" s="218"/>
      <c r="AA263" s="221"/>
      <c r="AB263" s="218"/>
      <c r="AC263" s="221"/>
      <c r="AD263" s="218"/>
      <c r="AE263" s="221">
        <v>100</v>
      </c>
      <c r="AF263" s="218"/>
      <c r="AG263" s="221"/>
      <c r="AH263" s="218"/>
      <c r="AI263" s="221"/>
      <c r="AJ263" s="218"/>
      <c r="AK263" s="221"/>
      <c r="AL263" s="218"/>
      <c r="AM263" s="221"/>
      <c r="AN263" s="218">
        <v>2000</v>
      </c>
      <c r="AO263" s="221"/>
      <c r="AP263" s="218"/>
      <c r="AQ263" s="221"/>
      <c r="AR263" s="218"/>
      <c r="AS263" s="221"/>
      <c r="AT263" s="218"/>
      <c r="AU263" s="221"/>
      <c r="AV263" s="222">
        <v>2000</v>
      </c>
      <c r="AW263" s="219">
        <v>2200</v>
      </c>
    </row>
    <row r="264" spans="1:49" x14ac:dyDescent="0.25">
      <c r="A264" s="226">
        <v>10343</v>
      </c>
      <c r="B264" s="217"/>
      <c r="C264" s="221">
        <v>1</v>
      </c>
      <c r="D264" s="218"/>
      <c r="E264" s="221"/>
      <c r="F264" s="218"/>
      <c r="G264" s="221"/>
      <c r="H264" s="218"/>
      <c r="I264" s="221"/>
      <c r="J264" s="218"/>
      <c r="K264" s="221"/>
      <c r="L264" s="218"/>
      <c r="M264" s="221"/>
      <c r="N264" s="218"/>
      <c r="O264" s="221">
        <v>1</v>
      </c>
      <c r="P264" s="218"/>
      <c r="Q264" s="221"/>
      <c r="R264" s="218"/>
      <c r="S264" s="221"/>
      <c r="T264" s="218"/>
      <c r="U264" s="221"/>
      <c r="V264" s="218"/>
      <c r="W264" s="221"/>
      <c r="X264" s="218"/>
      <c r="Y264" s="221"/>
      <c r="Z264" s="218"/>
      <c r="AA264" s="221"/>
      <c r="AB264" s="218"/>
      <c r="AC264" s="221"/>
      <c r="AD264" s="218"/>
      <c r="AE264" s="221"/>
      <c r="AF264" s="218"/>
      <c r="AG264" s="221">
        <v>2</v>
      </c>
      <c r="AH264" s="218"/>
      <c r="AI264" s="221"/>
      <c r="AJ264" s="218"/>
      <c r="AK264" s="221"/>
      <c r="AL264" s="218"/>
      <c r="AM264" s="221"/>
      <c r="AN264" s="218"/>
      <c r="AO264" s="221">
        <v>1</v>
      </c>
      <c r="AP264" s="218">
        <v>3</v>
      </c>
      <c r="AQ264" s="221"/>
      <c r="AR264" s="218"/>
      <c r="AS264" s="221"/>
      <c r="AT264" s="218"/>
      <c r="AU264" s="221"/>
      <c r="AV264" s="222">
        <v>3</v>
      </c>
      <c r="AW264" s="219">
        <v>5</v>
      </c>
    </row>
    <row r="265" spans="1:49" x14ac:dyDescent="0.25">
      <c r="A265" s="226">
        <v>10709</v>
      </c>
      <c r="B265" s="217"/>
      <c r="C265" s="221"/>
      <c r="D265" s="218"/>
      <c r="E265" s="221"/>
      <c r="F265" s="218"/>
      <c r="G265" s="221"/>
      <c r="H265" s="218">
        <v>10</v>
      </c>
      <c r="I265" s="221"/>
      <c r="J265" s="218"/>
      <c r="K265" s="221"/>
      <c r="L265" s="218"/>
      <c r="M265" s="221">
        <v>1</v>
      </c>
      <c r="N265" s="218"/>
      <c r="O265" s="221"/>
      <c r="P265" s="218"/>
      <c r="Q265" s="221"/>
      <c r="R265" s="218"/>
      <c r="S265" s="221"/>
      <c r="T265" s="218"/>
      <c r="U265" s="221"/>
      <c r="V265" s="218"/>
      <c r="W265" s="221"/>
      <c r="X265" s="218"/>
      <c r="Y265" s="221"/>
      <c r="Z265" s="218"/>
      <c r="AA265" s="221"/>
      <c r="AB265" s="218"/>
      <c r="AC265" s="221"/>
      <c r="AD265" s="218"/>
      <c r="AE265" s="221"/>
      <c r="AF265" s="218"/>
      <c r="AG265" s="221"/>
      <c r="AH265" s="218"/>
      <c r="AI265" s="221"/>
      <c r="AJ265" s="218"/>
      <c r="AK265" s="221"/>
      <c r="AL265" s="218"/>
      <c r="AM265" s="221"/>
      <c r="AN265" s="218"/>
      <c r="AO265" s="221"/>
      <c r="AP265" s="218"/>
      <c r="AQ265" s="221"/>
      <c r="AR265" s="218"/>
      <c r="AS265" s="221"/>
      <c r="AT265" s="218"/>
      <c r="AU265" s="221"/>
      <c r="AV265" s="222">
        <v>10</v>
      </c>
      <c r="AW265" s="219">
        <v>1</v>
      </c>
    </row>
    <row r="266" spans="1:49" x14ac:dyDescent="0.25">
      <c r="A266" s="226">
        <v>10711</v>
      </c>
      <c r="B266" s="217"/>
      <c r="C266" s="221"/>
      <c r="D266" s="218"/>
      <c r="E266" s="221"/>
      <c r="F266" s="218"/>
      <c r="G266" s="221"/>
      <c r="H266" s="218"/>
      <c r="I266" s="221"/>
      <c r="J266" s="218"/>
      <c r="K266" s="221"/>
      <c r="L266" s="218"/>
      <c r="M266" s="221"/>
      <c r="N266" s="218"/>
      <c r="O266" s="221"/>
      <c r="P266" s="218"/>
      <c r="Q266" s="221"/>
      <c r="R266" s="218"/>
      <c r="S266" s="221">
        <v>4</v>
      </c>
      <c r="T266" s="218"/>
      <c r="U266" s="221"/>
      <c r="V266" s="218"/>
      <c r="W266" s="221"/>
      <c r="X266" s="218"/>
      <c r="Y266" s="221"/>
      <c r="Z266" s="218"/>
      <c r="AA266" s="221"/>
      <c r="AB266" s="218"/>
      <c r="AC266" s="221"/>
      <c r="AD266" s="218">
        <v>1</v>
      </c>
      <c r="AE266" s="221"/>
      <c r="AF266" s="218"/>
      <c r="AG266" s="221"/>
      <c r="AH266" s="218"/>
      <c r="AI266" s="221"/>
      <c r="AJ266" s="218"/>
      <c r="AK266" s="221"/>
      <c r="AL266" s="218"/>
      <c r="AM266" s="221"/>
      <c r="AN266" s="218"/>
      <c r="AO266" s="221"/>
      <c r="AP266" s="218"/>
      <c r="AQ266" s="221"/>
      <c r="AR266" s="218"/>
      <c r="AS266" s="221"/>
      <c r="AT266" s="218"/>
      <c r="AU266" s="221"/>
      <c r="AV266" s="222">
        <v>1</v>
      </c>
      <c r="AW266" s="219">
        <v>4</v>
      </c>
    </row>
    <row r="267" spans="1:49" x14ac:dyDescent="0.25">
      <c r="A267" s="226">
        <v>10712</v>
      </c>
      <c r="B267" s="217"/>
      <c r="C267" s="221">
        <v>1</v>
      </c>
      <c r="D267" s="218"/>
      <c r="E267" s="221"/>
      <c r="F267" s="218"/>
      <c r="G267" s="221"/>
      <c r="H267" s="218"/>
      <c r="I267" s="221"/>
      <c r="J267" s="218"/>
      <c r="K267" s="221"/>
      <c r="L267" s="218"/>
      <c r="M267" s="221"/>
      <c r="N267" s="218"/>
      <c r="O267" s="221"/>
      <c r="P267" s="218"/>
      <c r="Q267" s="221"/>
      <c r="R267" s="218"/>
      <c r="S267" s="221"/>
      <c r="T267" s="218"/>
      <c r="U267" s="221"/>
      <c r="V267" s="218"/>
      <c r="W267" s="221"/>
      <c r="X267" s="218"/>
      <c r="Y267" s="221"/>
      <c r="Z267" s="218"/>
      <c r="AA267" s="221"/>
      <c r="AB267" s="218"/>
      <c r="AC267" s="221"/>
      <c r="AD267" s="218"/>
      <c r="AE267" s="221"/>
      <c r="AF267" s="218"/>
      <c r="AG267" s="221"/>
      <c r="AH267" s="218"/>
      <c r="AI267" s="221"/>
      <c r="AJ267" s="218"/>
      <c r="AK267" s="221"/>
      <c r="AL267" s="218"/>
      <c r="AM267" s="221"/>
      <c r="AN267" s="218"/>
      <c r="AO267" s="221"/>
      <c r="AP267" s="218"/>
      <c r="AQ267" s="221"/>
      <c r="AR267" s="218"/>
      <c r="AS267" s="221"/>
      <c r="AT267" s="218"/>
      <c r="AU267" s="221"/>
      <c r="AV267" s="222"/>
      <c r="AW267" s="219">
        <v>1</v>
      </c>
    </row>
    <row r="268" spans="1:49" x14ac:dyDescent="0.25">
      <c r="A268" s="226">
        <v>10838</v>
      </c>
      <c r="B268" s="217"/>
      <c r="C268" s="221"/>
      <c r="D268" s="218"/>
      <c r="E268" s="221"/>
      <c r="F268" s="218"/>
      <c r="G268" s="221">
        <v>2</v>
      </c>
      <c r="H268" s="218"/>
      <c r="I268" s="221"/>
      <c r="J268" s="218"/>
      <c r="K268" s="221"/>
      <c r="L268" s="218"/>
      <c r="M268" s="221"/>
      <c r="N268" s="218"/>
      <c r="O268" s="221"/>
      <c r="P268" s="218"/>
      <c r="Q268" s="221"/>
      <c r="R268" s="218"/>
      <c r="S268" s="221"/>
      <c r="T268" s="218"/>
      <c r="U268" s="221"/>
      <c r="V268" s="218"/>
      <c r="W268" s="221"/>
      <c r="X268" s="218"/>
      <c r="Y268" s="221"/>
      <c r="Z268" s="218"/>
      <c r="AA268" s="221"/>
      <c r="AB268" s="218"/>
      <c r="AC268" s="221"/>
      <c r="AD268" s="218"/>
      <c r="AE268" s="221"/>
      <c r="AF268" s="218"/>
      <c r="AG268" s="221"/>
      <c r="AH268" s="218"/>
      <c r="AI268" s="221"/>
      <c r="AJ268" s="218"/>
      <c r="AK268" s="221"/>
      <c r="AL268" s="218"/>
      <c r="AM268" s="221"/>
      <c r="AN268" s="218"/>
      <c r="AO268" s="221"/>
      <c r="AP268" s="218"/>
      <c r="AQ268" s="221"/>
      <c r="AR268" s="218"/>
      <c r="AS268" s="221"/>
      <c r="AT268" s="218"/>
      <c r="AU268" s="221"/>
      <c r="AV268" s="222"/>
      <c r="AW268" s="219">
        <v>2</v>
      </c>
    </row>
    <row r="269" spans="1:49" x14ac:dyDescent="0.25">
      <c r="A269" s="226">
        <v>11100</v>
      </c>
      <c r="B269" s="217">
        <v>30</v>
      </c>
      <c r="C269" s="221"/>
      <c r="D269" s="218"/>
      <c r="E269" s="221"/>
      <c r="F269" s="218"/>
      <c r="G269" s="221">
        <v>8</v>
      </c>
      <c r="H269" s="218"/>
      <c r="I269" s="221"/>
      <c r="J269" s="218"/>
      <c r="K269" s="221"/>
      <c r="L269" s="218"/>
      <c r="M269" s="221"/>
      <c r="N269" s="218"/>
      <c r="O269" s="221"/>
      <c r="P269" s="218"/>
      <c r="Q269" s="221"/>
      <c r="R269" s="218"/>
      <c r="S269" s="221"/>
      <c r="T269" s="218"/>
      <c r="U269" s="221"/>
      <c r="V269" s="218"/>
      <c r="W269" s="221"/>
      <c r="X269" s="218"/>
      <c r="Y269" s="221"/>
      <c r="Z269" s="218"/>
      <c r="AA269" s="221"/>
      <c r="AB269" s="218"/>
      <c r="AC269" s="221"/>
      <c r="AD269" s="218"/>
      <c r="AE269" s="221"/>
      <c r="AF269" s="218"/>
      <c r="AG269" s="221"/>
      <c r="AH269" s="218"/>
      <c r="AI269" s="221"/>
      <c r="AJ269" s="218"/>
      <c r="AK269" s="221"/>
      <c r="AL269" s="218"/>
      <c r="AM269" s="221"/>
      <c r="AN269" s="218"/>
      <c r="AO269" s="221">
        <v>2</v>
      </c>
      <c r="AP269" s="218"/>
      <c r="AQ269" s="221"/>
      <c r="AR269" s="218"/>
      <c r="AS269" s="221"/>
      <c r="AT269" s="218"/>
      <c r="AU269" s="221"/>
      <c r="AV269" s="222">
        <v>30</v>
      </c>
      <c r="AW269" s="219">
        <v>10</v>
      </c>
    </row>
    <row r="270" spans="1:49" x14ac:dyDescent="0.25">
      <c r="A270" s="226">
        <v>11153</v>
      </c>
      <c r="B270" s="217"/>
      <c r="C270" s="221"/>
      <c r="D270" s="218"/>
      <c r="E270" s="221"/>
      <c r="F270" s="218"/>
      <c r="G270" s="221"/>
      <c r="H270" s="218"/>
      <c r="I270" s="221"/>
      <c r="J270" s="218"/>
      <c r="K270" s="221"/>
      <c r="L270" s="218"/>
      <c r="M270" s="221"/>
      <c r="N270" s="218">
        <v>5</v>
      </c>
      <c r="O270" s="221"/>
      <c r="P270" s="218"/>
      <c r="Q270" s="221"/>
      <c r="R270" s="218"/>
      <c r="S270" s="221"/>
      <c r="T270" s="218"/>
      <c r="U270" s="221"/>
      <c r="V270" s="218"/>
      <c r="W270" s="221"/>
      <c r="X270" s="218"/>
      <c r="Y270" s="221"/>
      <c r="Z270" s="218"/>
      <c r="AA270" s="221"/>
      <c r="AB270" s="218"/>
      <c r="AC270" s="221"/>
      <c r="AD270" s="218"/>
      <c r="AE270" s="221"/>
      <c r="AF270" s="218"/>
      <c r="AG270" s="221"/>
      <c r="AH270" s="218"/>
      <c r="AI270" s="221"/>
      <c r="AJ270" s="218"/>
      <c r="AK270" s="221"/>
      <c r="AL270" s="218"/>
      <c r="AM270" s="221"/>
      <c r="AN270" s="218"/>
      <c r="AO270" s="221"/>
      <c r="AP270" s="218"/>
      <c r="AQ270" s="221"/>
      <c r="AR270" s="218"/>
      <c r="AS270" s="221"/>
      <c r="AT270" s="218"/>
      <c r="AU270" s="221"/>
      <c r="AV270" s="222">
        <v>5</v>
      </c>
      <c r="AW270" s="219"/>
    </row>
    <row r="271" spans="1:49" x14ac:dyDescent="0.25">
      <c r="A271" s="226" t="s">
        <v>546</v>
      </c>
      <c r="B271" s="217"/>
      <c r="C271" s="221"/>
      <c r="D271" s="218"/>
      <c r="E271" s="221"/>
      <c r="F271" s="218"/>
      <c r="G271" s="221"/>
      <c r="H271" s="218"/>
      <c r="I271" s="221"/>
      <c r="J271" s="218"/>
      <c r="K271" s="221"/>
      <c r="L271" s="218"/>
      <c r="M271" s="221"/>
      <c r="N271" s="218"/>
      <c r="O271" s="221">
        <v>1</v>
      </c>
      <c r="P271" s="218"/>
      <c r="Q271" s="221"/>
      <c r="R271" s="218"/>
      <c r="S271" s="221"/>
      <c r="T271" s="218"/>
      <c r="U271" s="221"/>
      <c r="V271" s="218"/>
      <c r="W271" s="221"/>
      <c r="X271" s="218"/>
      <c r="Y271" s="221"/>
      <c r="Z271" s="218"/>
      <c r="AA271" s="221"/>
      <c r="AB271" s="218"/>
      <c r="AC271" s="221"/>
      <c r="AD271" s="218"/>
      <c r="AE271" s="221"/>
      <c r="AF271" s="218">
        <v>1</v>
      </c>
      <c r="AG271" s="221"/>
      <c r="AH271" s="218"/>
      <c r="AI271" s="221"/>
      <c r="AJ271" s="218"/>
      <c r="AK271" s="221"/>
      <c r="AL271" s="218"/>
      <c r="AM271" s="221"/>
      <c r="AN271" s="218"/>
      <c r="AO271" s="221"/>
      <c r="AP271" s="218"/>
      <c r="AQ271" s="221"/>
      <c r="AR271" s="218"/>
      <c r="AS271" s="221"/>
      <c r="AT271" s="218"/>
      <c r="AU271" s="221"/>
      <c r="AV271" s="222">
        <v>1</v>
      </c>
      <c r="AW271" s="219">
        <v>1</v>
      </c>
    </row>
    <row r="272" spans="1:49" x14ac:dyDescent="0.25">
      <c r="A272" s="226" t="s">
        <v>548</v>
      </c>
      <c r="B272" s="217"/>
      <c r="C272" s="221"/>
      <c r="D272" s="218"/>
      <c r="E272" s="221">
        <v>1</v>
      </c>
      <c r="F272" s="218"/>
      <c r="G272" s="221"/>
      <c r="H272" s="218"/>
      <c r="I272" s="221"/>
      <c r="J272" s="218"/>
      <c r="K272" s="221"/>
      <c r="L272" s="218"/>
      <c r="M272" s="221"/>
      <c r="N272" s="218"/>
      <c r="O272" s="221"/>
      <c r="P272" s="218"/>
      <c r="Q272" s="221"/>
      <c r="R272" s="218"/>
      <c r="S272" s="221"/>
      <c r="T272" s="218"/>
      <c r="U272" s="221"/>
      <c r="V272" s="218"/>
      <c r="W272" s="221"/>
      <c r="X272" s="218"/>
      <c r="Y272" s="221"/>
      <c r="Z272" s="218"/>
      <c r="AA272" s="221"/>
      <c r="AB272" s="218"/>
      <c r="AC272" s="221"/>
      <c r="AD272" s="218"/>
      <c r="AE272" s="221"/>
      <c r="AF272" s="218"/>
      <c r="AG272" s="221"/>
      <c r="AH272" s="218">
        <v>1</v>
      </c>
      <c r="AI272" s="221"/>
      <c r="AJ272" s="218"/>
      <c r="AK272" s="221"/>
      <c r="AL272" s="218"/>
      <c r="AM272" s="221"/>
      <c r="AN272" s="218"/>
      <c r="AO272" s="221"/>
      <c r="AP272" s="218"/>
      <c r="AQ272" s="221"/>
      <c r="AR272" s="218"/>
      <c r="AS272" s="221"/>
      <c r="AT272" s="218"/>
      <c r="AU272" s="221"/>
      <c r="AV272" s="222">
        <v>1</v>
      </c>
      <c r="AW272" s="219">
        <v>1</v>
      </c>
    </row>
    <row r="273" spans="1:49" x14ac:dyDescent="0.25">
      <c r="A273" s="226" t="s">
        <v>540</v>
      </c>
      <c r="B273" s="217"/>
      <c r="C273" s="221"/>
      <c r="D273" s="218"/>
      <c r="E273" s="221"/>
      <c r="F273" s="218"/>
      <c r="G273" s="221"/>
      <c r="H273" s="218"/>
      <c r="I273" s="221"/>
      <c r="J273" s="218"/>
      <c r="K273" s="221"/>
      <c r="L273" s="218"/>
      <c r="M273" s="221"/>
      <c r="N273" s="218">
        <v>1</v>
      </c>
      <c r="O273" s="221">
        <v>1</v>
      </c>
      <c r="P273" s="218"/>
      <c r="Q273" s="221"/>
      <c r="R273" s="218"/>
      <c r="S273" s="221">
        <v>1</v>
      </c>
      <c r="T273" s="218">
        <v>1</v>
      </c>
      <c r="U273" s="221"/>
      <c r="V273" s="218"/>
      <c r="W273" s="221"/>
      <c r="X273" s="218"/>
      <c r="Y273" s="221"/>
      <c r="Z273" s="218"/>
      <c r="AA273" s="221"/>
      <c r="AB273" s="218"/>
      <c r="AC273" s="221"/>
      <c r="AD273" s="218"/>
      <c r="AE273" s="221"/>
      <c r="AF273" s="218"/>
      <c r="AG273" s="221"/>
      <c r="AH273" s="218">
        <v>2</v>
      </c>
      <c r="AI273" s="221"/>
      <c r="AJ273" s="218"/>
      <c r="AK273" s="221"/>
      <c r="AL273" s="218"/>
      <c r="AM273" s="221"/>
      <c r="AN273" s="218"/>
      <c r="AO273" s="221"/>
      <c r="AP273" s="218"/>
      <c r="AQ273" s="221"/>
      <c r="AR273" s="218"/>
      <c r="AS273" s="221"/>
      <c r="AT273" s="218"/>
      <c r="AU273" s="221"/>
      <c r="AV273" s="222">
        <v>4</v>
      </c>
      <c r="AW273" s="219">
        <v>2</v>
      </c>
    </row>
    <row r="274" spans="1:49" x14ac:dyDescent="0.25">
      <c r="A274" s="226" t="s">
        <v>541</v>
      </c>
      <c r="B274" s="217"/>
      <c r="C274" s="221"/>
      <c r="D274" s="218">
        <v>2</v>
      </c>
      <c r="E274" s="221">
        <v>1</v>
      </c>
      <c r="F274" s="218"/>
      <c r="G274" s="221"/>
      <c r="H274" s="218"/>
      <c r="I274" s="221"/>
      <c r="J274" s="218"/>
      <c r="K274" s="221"/>
      <c r="L274" s="218"/>
      <c r="M274" s="221"/>
      <c r="N274" s="218"/>
      <c r="O274" s="221"/>
      <c r="P274" s="218"/>
      <c r="Q274" s="221"/>
      <c r="R274" s="218"/>
      <c r="S274" s="221"/>
      <c r="T274" s="218"/>
      <c r="U274" s="221">
        <v>1</v>
      </c>
      <c r="V274" s="218"/>
      <c r="W274" s="221"/>
      <c r="X274" s="218"/>
      <c r="Y274" s="221"/>
      <c r="Z274" s="218"/>
      <c r="AA274" s="221"/>
      <c r="AB274" s="218"/>
      <c r="AC274" s="221"/>
      <c r="AD274" s="218"/>
      <c r="AE274" s="221"/>
      <c r="AF274" s="218"/>
      <c r="AG274" s="221"/>
      <c r="AH274" s="218"/>
      <c r="AI274" s="221"/>
      <c r="AJ274" s="218"/>
      <c r="AK274" s="221"/>
      <c r="AL274" s="218"/>
      <c r="AM274" s="221"/>
      <c r="AN274" s="218"/>
      <c r="AO274" s="221"/>
      <c r="AP274" s="218"/>
      <c r="AQ274" s="221"/>
      <c r="AR274" s="218"/>
      <c r="AS274" s="221"/>
      <c r="AT274" s="218"/>
      <c r="AU274" s="221"/>
      <c r="AV274" s="222">
        <v>2</v>
      </c>
      <c r="AW274" s="219">
        <v>2</v>
      </c>
    </row>
    <row r="275" spans="1:49" x14ac:dyDescent="0.25">
      <c r="A275" s="226" t="s">
        <v>542</v>
      </c>
      <c r="B275" s="217"/>
      <c r="C275" s="221"/>
      <c r="D275" s="218"/>
      <c r="E275" s="221"/>
      <c r="F275" s="218"/>
      <c r="G275" s="221"/>
      <c r="H275" s="218"/>
      <c r="I275" s="221"/>
      <c r="J275" s="218"/>
      <c r="K275" s="221"/>
      <c r="L275" s="218"/>
      <c r="M275" s="221"/>
      <c r="N275" s="218"/>
      <c r="O275" s="221"/>
      <c r="P275" s="218"/>
      <c r="Q275" s="221">
        <v>1</v>
      </c>
      <c r="R275" s="218"/>
      <c r="S275" s="221"/>
      <c r="T275" s="218"/>
      <c r="U275" s="221"/>
      <c r="V275" s="218"/>
      <c r="W275" s="221"/>
      <c r="X275" s="218"/>
      <c r="Y275" s="221"/>
      <c r="Z275" s="218"/>
      <c r="AA275" s="221"/>
      <c r="AB275" s="218"/>
      <c r="AC275" s="221"/>
      <c r="AD275" s="218"/>
      <c r="AE275" s="221"/>
      <c r="AF275" s="218"/>
      <c r="AG275" s="221"/>
      <c r="AH275" s="218"/>
      <c r="AI275" s="221"/>
      <c r="AJ275" s="218"/>
      <c r="AK275" s="221"/>
      <c r="AL275" s="218"/>
      <c r="AM275" s="221"/>
      <c r="AN275" s="218"/>
      <c r="AO275" s="221"/>
      <c r="AP275" s="218"/>
      <c r="AQ275" s="221"/>
      <c r="AR275" s="218"/>
      <c r="AS275" s="221"/>
      <c r="AT275" s="218"/>
      <c r="AU275" s="221"/>
      <c r="AV275" s="222"/>
      <c r="AW275" s="219">
        <v>1</v>
      </c>
    </row>
    <row r="276" spans="1:49" x14ac:dyDescent="0.25">
      <c r="A276" s="226" t="s">
        <v>532</v>
      </c>
      <c r="B276" s="217"/>
      <c r="C276" s="221"/>
      <c r="D276" s="218"/>
      <c r="E276" s="221"/>
      <c r="F276" s="218"/>
      <c r="G276" s="221"/>
      <c r="H276" s="218"/>
      <c r="I276" s="221"/>
      <c r="J276" s="218"/>
      <c r="K276" s="221"/>
      <c r="L276" s="218"/>
      <c r="M276" s="221"/>
      <c r="N276" s="218"/>
      <c r="O276" s="221">
        <v>1</v>
      </c>
      <c r="P276" s="218"/>
      <c r="Q276" s="221"/>
      <c r="R276" s="218"/>
      <c r="S276" s="221"/>
      <c r="T276" s="218"/>
      <c r="U276" s="221"/>
      <c r="V276" s="218"/>
      <c r="W276" s="221"/>
      <c r="X276" s="218"/>
      <c r="Y276" s="221"/>
      <c r="Z276" s="218"/>
      <c r="AA276" s="221"/>
      <c r="AB276" s="218"/>
      <c r="AC276" s="221"/>
      <c r="AD276" s="218"/>
      <c r="AE276" s="221"/>
      <c r="AF276" s="218"/>
      <c r="AG276" s="221"/>
      <c r="AH276" s="218"/>
      <c r="AI276" s="221"/>
      <c r="AJ276" s="218"/>
      <c r="AK276" s="221"/>
      <c r="AL276" s="218"/>
      <c r="AM276" s="221"/>
      <c r="AN276" s="218"/>
      <c r="AO276" s="221"/>
      <c r="AP276" s="218"/>
      <c r="AQ276" s="221"/>
      <c r="AR276" s="218"/>
      <c r="AS276" s="221"/>
      <c r="AT276" s="218"/>
      <c r="AU276" s="221"/>
      <c r="AV276" s="222"/>
      <c r="AW276" s="219">
        <v>1</v>
      </c>
    </row>
    <row r="277" spans="1:49" x14ac:dyDescent="0.25">
      <c r="A277" s="226" t="s">
        <v>535</v>
      </c>
      <c r="B277" s="217"/>
      <c r="C277" s="221"/>
      <c r="D277" s="218"/>
      <c r="E277" s="221">
        <v>1</v>
      </c>
      <c r="F277" s="218"/>
      <c r="G277" s="221"/>
      <c r="H277" s="218"/>
      <c r="I277" s="221"/>
      <c r="J277" s="218"/>
      <c r="K277" s="221"/>
      <c r="L277" s="218"/>
      <c r="M277" s="221"/>
      <c r="N277" s="218"/>
      <c r="O277" s="221">
        <v>1</v>
      </c>
      <c r="P277" s="218"/>
      <c r="Q277" s="221"/>
      <c r="R277" s="218"/>
      <c r="S277" s="221"/>
      <c r="T277" s="218"/>
      <c r="U277" s="221"/>
      <c r="V277" s="218"/>
      <c r="W277" s="221"/>
      <c r="X277" s="218"/>
      <c r="Y277" s="221"/>
      <c r="Z277" s="218"/>
      <c r="AA277" s="221"/>
      <c r="AB277" s="218"/>
      <c r="AC277" s="221"/>
      <c r="AD277" s="218"/>
      <c r="AE277" s="221"/>
      <c r="AF277" s="218"/>
      <c r="AG277" s="221"/>
      <c r="AH277" s="218"/>
      <c r="AI277" s="221"/>
      <c r="AJ277" s="218"/>
      <c r="AK277" s="221"/>
      <c r="AL277" s="218"/>
      <c r="AM277" s="221"/>
      <c r="AN277" s="218"/>
      <c r="AO277" s="221"/>
      <c r="AP277" s="218"/>
      <c r="AQ277" s="221"/>
      <c r="AR277" s="218"/>
      <c r="AS277" s="221"/>
      <c r="AT277" s="218"/>
      <c r="AU277" s="221"/>
      <c r="AV277" s="222"/>
      <c r="AW277" s="219">
        <v>2</v>
      </c>
    </row>
    <row r="278" spans="1:49" x14ac:dyDescent="0.25">
      <c r="A278" s="226" t="s">
        <v>536</v>
      </c>
      <c r="B278" s="217"/>
      <c r="C278" s="221"/>
      <c r="D278" s="218"/>
      <c r="E278" s="221"/>
      <c r="F278" s="218"/>
      <c r="G278" s="221"/>
      <c r="H278" s="218"/>
      <c r="I278" s="221"/>
      <c r="J278" s="218"/>
      <c r="K278" s="221"/>
      <c r="L278" s="218"/>
      <c r="M278" s="221"/>
      <c r="N278" s="218"/>
      <c r="O278" s="221"/>
      <c r="P278" s="218"/>
      <c r="Q278" s="221"/>
      <c r="R278" s="218">
        <v>2</v>
      </c>
      <c r="S278" s="221"/>
      <c r="T278" s="218"/>
      <c r="U278" s="221"/>
      <c r="V278" s="218"/>
      <c r="W278" s="221"/>
      <c r="X278" s="218"/>
      <c r="Y278" s="221"/>
      <c r="Z278" s="218"/>
      <c r="AA278" s="221"/>
      <c r="AB278" s="218"/>
      <c r="AC278" s="221"/>
      <c r="AD278" s="218"/>
      <c r="AE278" s="221"/>
      <c r="AF278" s="218"/>
      <c r="AG278" s="221"/>
      <c r="AH278" s="218"/>
      <c r="AI278" s="221"/>
      <c r="AJ278" s="218"/>
      <c r="AK278" s="221"/>
      <c r="AL278" s="218"/>
      <c r="AM278" s="221"/>
      <c r="AN278" s="218"/>
      <c r="AO278" s="221"/>
      <c r="AP278" s="218"/>
      <c r="AQ278" s="221"/>
      <c r="AR278" s="218"/>
      <c r="AS278" s="221"/>
      <c r="AT278" s="218"/>
      <c r="AU278" s="221"/>
      <c r="AV278" s="222">
        <v>2</v>
      </c>
      <c r="AW278" s="219"/>
    </row>
    <row r="279" spans="1:49" x14ac:dyDescent="0.25">
      <c r="A279" s="226" t="s">
        <v>537</v>
      </c>
      <c r="B279" s="217"/>
      <c r="C279" s="221"/>
      <c r="D279" s="218"/>
      <c r="E279" s="221"/>
      <c r="F279" s="218"/>
      <c r="G279" s="221"/>
      <c r="H279" s="218"/>
      <c r="I279" s="221"/>
      <c r="J279" s="218"/>
      <c r="K279" s="221"/>
      <c r="L279" s="218"/>
      <c r="M279" s="221"/>
      <c r="N279" s="218"/>
      <c r="O279" s="221">
        <v>1</v>
      </c>
      <c r="P279" s="218"/>
      <c r="Q279" s="221"/>
      <c r="R279" s="218"/>
      <c r="S279" s="221"/>
      <c r="T279" s="218"/>
      <c r="U279" s="221"/>
      <c r="V279" s="218"/>
      <c r="W279" s="221"/>
      <c r="X279" s="218"/>
      <c r="Y279" s="221"/>
      <c r="Z279" s="218"/>
      <c r="AA279" s="221"/>
      <c r="AB279" s="218"/>
      <c r="AC279" s="221"/>
      <c r="AD279" s="218"/>
      <c r="AE279" s="221"/>
      <c r="AF279" s="218"/>
      <c r="AG279" s="221"/>
      <c r="AH279" s="218"/>
      <c r="AI279" s="221"/>
      <c r="AJ279" s="218"/>
      <c r="AK279" s="221"/>
      <c r="AL279" s="218"/>
      <c r="AM279" s="221"/>
      <c r="AN279" s="218"/>
      <c r="AO279" s="221"/>
      <c r="AP279" s="218"/>
      <c r="AQ279" s="221"/>
      <c r="AR279" s="218"/>
      <c r="AS279" s="221"/>
      <c r="AT279" s="218"/>
      <c r="AU279" s="221"/>
      <c r="AV279" s="222"/>
      <c r="AW279" s="219">
        <v>1</v>
      </c>
    </row>
    <row r="280" spans="1:49" x14ac:dyDescent="0.25">
      <c r="A280" s="226" t="s">
        <v>538</v>
      </c>
      <c r="B280" s="217"/>
      <c r="C280" s="221"/>
      <c r="D280" s="218"/>
      <c r="E280" s="221"/>
      <c r="F280" s="218"/>
      <c r="G280" s="221"/>
      <c r="H280" s="218">
        <v>1</v>
      </c>
      <c r="I280" s="221"/>
      <c r="J280" s="218"/>
      <c r="K280" s="221"/>
      <c r="L280" s="218"/>
      <c r="M280" s="221"/>
      <c r="N280" s="218"/>
      <c r="O280" s="221"/>
      <c r="P280" s="218"/>
      <c r="Q280" s="221"/>
      <c r="R280" s="218"/>
      <c r="S280" s="221"/>
      <c r="T280" s="218"/>
      <c r="U280" s="221"/>
      <c r="V280" s="218"/>
      <c r="W280" s="221"/>
      <c r="X280" s="218"/>
      <c r="Y280" s="221"/>
      <c r="Z280" s="218"/>
      <c r="AA280" s="221"/>
      <c r="AB280" s="218"/>
      <c r="AC280" s="221"/>
      <c r="AD280" s="218"/>
      <c r="AE280" s="221"/>
      <c r="AF280" s="218">
        <v>1</v>
      </c>
      <c r="AG280" s="221"/>
      <c r="AH280" s="218"/>
      <c r="AI280" s="221"/>
      <c r="AJ280" s="218"/>
      <c r="AK280" s="221"/>
      <c r="AL280" s="218"/>
      <c r="AM280" s="221"/>
      <c r="AN280" s="218"/>
      <c r="AO280" s="221"/>
      <c r="AP280" s="218"/>
      <c r="AQ280" s="221"/>
      <c r="AR280" s="218"/>
      <c r="AS280" s="221"/>
      <c r="AT280" s="218"/>
      <c r="AU280" s="221"/>
      <c r="AV280" s="222">
        <v>2</v>
      </c>
      <c r="AW280" s="219"/>
    </row>
    <row r="281" spans="1:49" x14ac:dyDescent="0.25">
      <c r="A281" s="226" t="s">
        <v>827</v>
      </c>
      <c r="B281" s="217"/>
      <c r="C281" s="221"/>
      <c r="D281" s="218"/>
      <c r="E281" s="221"/>
      <c r="F281" s="218"/>
      <c r="G281" s="221"/>
      <c r="H281" s="218"/>
      <c r="I281" s="221"/>
      <c r="J281" s="218"/>
      <c r="K281" s="221"/>
      <c r="L281" s="218"/>
      <c r="M281" s="221"/>
      <c r="N281" s="218"/>
      <c r="O281" s="221">
        <v>1</v>
      </c>
      <c r="P281" s="218"/>
      <c r="Q281" s="221"/>
      <c r="R281" s="218"/>
      <c r="S281" s="221"/>
      <c r="T281" s="218"/>
      <c r="U281" s="221"/>
      <c r="V281" s="218"/>
      <c r="W281" s="221"/>
      <c r="X281" s="218"/>
      <c r="Y281" s="221"/>
      <c r="Z281" s="218"/>
      <c r="AA281" s="221"/>
      <c r="AB281" s="218"/>
      <c r="AC281" s="221"/>
      <c r="AD281" s="218"/>
      <c r="AE281" s="221"/>
      <c r="AF281" s="218">
        <v>1</v>
      </c>
      <c r="AG281" s="221"/>
      <c r="AH281" s="218"/>
      <c r="AI281" s="221"/>
      <c r="AJ281" s="218"/>
      <c r="AK281" s="221"/>
      <c r="AL281" s="218"/>
      <c r="AM281" s="221"/>
      <c r="AN281" s="218"/>
      <c r="AO281" s="221">
        <v>1</v>
      </c>
      <c r="AP281" s="218"/>
      <c r="AQ281" s="221"/>
      <c r="AR281" s="218"/>
      <c r="AS281" s="221"/>
      <c r="AT281" s="218"/>
      <c r="AU281" s="221"/>
      <c r="AV281" s="222">
        <v>1</v>
      </c>
      <c r="AW281" s="219">
        <v>2</v>
      </c>
    </row>
    <row r="282" spans="1:49" x14ac:dyDescent="0.25">
      <c r="A282" s="226" t="s">
        <v>525</v>
      </c>
      <c r="B282" s="217"/>
      <c r="C282" s="221"/>
      <c r="D282" s="218"/>
      <c r="E282" s="221">
        <v>1</v>
      </c>
      <c r="F282" s="218"/>
      <c r="G282" s="221"/>
      <c r="H282" s="218"/>
      <c r="I282" s="221"/>
      <c r="J282" s="218"/>
      <c r="K282" s="221"/>
      <c r="L282" s="218"/>
      <c r="M282" s="221"/>
      <c r="N282" s="218"/>
      <c r="O282" s="221"/>
      <c r="P282" s="218"/>
      <c r="Q282" s="221"/>
      <c r="R282" s="218"/>
      <c r="S282" s="221"/>
      <c r="T282" s="218"/>
      <c r="U282" s="221"/>
      <c r="V282" s="218"/>
      <c r="W282" s="221"/>
      <c r="X282" s="218"/>
      <c r="Y282" s="221"/>
      <c r="Z282" s="218"/>
      <c r="AA282" s="221"/>
      <c r="AB282" s="218"/>
      <c r="AC282" s="221"/>
      <c r="AD282" s="218"/>
      <c r="AE282" s="221"/>
      <c r="AF282" s="218"/>
      <c r="AG282" s="221"/>
      <c r="AH282" s="218">
        <v>2</v>
      </c>
      <c r="AI282" s="221"/>
      <c r="AJ282" s="218"/>
      <c r="AK282" s="221"/>
      <c r="AL282" s="218"/>
      <c r="AM282" s="221"/>
      <c r="AN282" s="218"/>
      <c r="AO282" s="221"/>
      <c r="AP282" s="218"/>
      <c r="AQ282" s="221"/>
      <c r="AR282" s="218"/>
      <c r="AS282" s="221"/>
      <c r="AT282" s="218"/>
      <c r="AU282" s="221"/>
      <c r="AV282" s="222">
        <v>2</v>
      </c>
      <c r="AW282" s="219">
        <v>1</v>
      </c>
    </row>
    <row r="283" spans="1:49" x14ac:dyDescent="0.25">
      <c r="A283" s="226" t="s">
        <v>526</v>
      </c>
      <c r="B283" s="217"/>
      <c r="C283" s="221">
        <v>1</v>
      </c>
      <c r="D283" s="218"/>
      <c r="E283" s="221"/>
      <c r="F283" s="218"/>
      <c r="G283" s="221">
        <v>1</v>
      </c>
      <c r="H283" s="218">
        <v>3</v>
      </c>
      <c r="I283" s="221"/>
      <c r="J283" s="218"/>
      <c r="K283" s="221">
        <v>1</v>
      </c>
      <c r="L283" s="218"/>
      <c r="M283" s="221"/>
      <c r="N283" s="218"/>
      <c r="O283" s="221">
        <v>1</v>
      </c>
      <c r="P283" s="218"/>
      <c r="Q283" s="221"/>
      <c r="R283" s="218">
        <v>4</v>
      </c>
      <c r="S283" s="221"/>
      <c r="T283" s="218"/>
      <c r="U283" s="221"/>
      <c r="V283" s="218"/>
      <c r="W283" s="221"/>
      <c r="X283" s="218"/>
      <c r="Y283" s="221"/>
      <c r="Z283" s="218"/>
      <c r="AA283" s="221"/>
      <c r="AB283" s="218"/>
      <c r="AC283" s="221"/>
      <c r="AD283" s="218"/>
      <c r="AE283" s="221"/>
      <c r="AF283" s="218">
        <v>4</v>
      </c>
      <c r="AG283" s="221"/>
      <c r="AH283" s="218"/>
      <c r="AI283" s="221"/>
      <c r="AJ283" s="218"/>
      <c r="AK283" s="221"/>
      <c r="AL283" s="218"/>
      <c r="AM283" s="221"/>
      <c r="AN283" s="218"/>
      <c r="AO283" s="221"/>
      <c r="AP283" s="218"/>
      <c r="AQ283" s="221"/>
      <c r="AR283" s="218"/>
      <c r="AS283" s="221"/>
      <c r="AT283" s="218"/>
      <c r="AU283" s="221"/>
      <c r="AV283" s="222">
        <v>11</v>
      </c>
      <c r="AW283" s="219">
        <v>4</v>
      </c>
    </row>
    <row r="284" spans="1:49" x14ac:dyDescent="0.25">
      <c r="A284" s="226" t="s">
        <v>527</v>
      </c>
      <c r="B284" s="217"/>
      <c r="C284" s="221"/>
      <c r="D284" s="218"/>
      <c r="E284" s="221">
        <v>1</v>
      </c>
      <c r="F284" s="218"/>
      <c r="G284" s="221"/>
      <c r="H284" s="218"/>
      <c r="I284" s="221"/>
      <c r="J284" s="218"/>
      <c r="K284" s="221"/>
      <c r="L284" s="218"/>
      <c r="M284" s="221"/>
      <c r="N284" s="218"/>
      <c r="O284" s="221"/>
      <c r="P284" s="218"/>
      <c r="Q284" s="221">
        <v>1</v>
      </c>
      <c r="R284" s="218"/>
      <c r="S284" s="221"/>
      <c r="T284" s="218"/>
      <c r="U284" s="221"/>
      <c r="V284" s="218"/>
      <c r="W284" s="221">
        <v>1</v>
      </c>
      <c r="X284" s="218"/>
      <c r="Y284" s="221"/>
      <c r="Z284" s="218"/>
      <c r="AA284" s="221"/>
      <c r="AB284" s="218"/>
      <c r="AC284" s="221"/>
      <c r="AD284" s="218"/>
      <c r="AE284" s="221"/>
      <c r="AF284" s="218"/>
      <c r="AG284" s="221"/>
      <c r="AH284" s="218"/>
      <c r="AI284" s="221"/>
      <c r="AJ284" s="218"/>
      <c r="AK284" s="221">
        <v>1</v>
      </c>
      <c r="AL284" s="218"/>
      <c r="AM284" s="221"/>
      <c r="AN284" s="218"/>
      <c r="AO284" s="221"/>
      <c r="AP284" s="218"/>
      <c r="AQ284" s="221"/>
      <c r="AR284" s="218"/>
      <c r="AS284" s="221"/>
      <c r="AT284" s="218"/>
      <c r="AU284" s="221"/>
      <c r="AV284" s="222"/>
      <c r="AW284" s="219">
        <v>4</v>
      </c>
    </row>
    <row r="285" spans="1:49" x14ac:dyDescent="0.25">
      <c r="A285" s="226" t="s">
        <v>528</v>
      </c>
      <c r="B285" s="217"/>
      <c r="C285" s="221"/>
      <c r="D285" s="218"/>
      <c r="E285" s="221"/>
      <c r="F285" s="218"/>
      <c r="G285" s="221"/>
      <c r="H285" s="218">
        <v>2</v>
      </c>
      <c r="I285" s="221"/>
      <c r="J285" s="218"/>
      <c r="K285" s="221"/>
      <c r="L285" s="218"/>
      <c r="M285" s="221"/>
      <c r="N285" s="218"/>
      <c r="O285" s="221"/>
      <c r="P285" s="218"/>
      <c r="Q285" s="221"/>
      <c r="R285" s="218">
        <v>2</v>
      </c>
      <c r="S285" s="221">
        <v>1</v>
      </c>
      <c r="T285" s="218"/>
      <c r="U285" s="221"/>
      <c r="V285" s="218"/>
      <c r="W285" s="221"/>
      <c r="X285" s="218"/>
      <c r="Y285" s="221"/>
      <c r="Z285" s="218"/>
      <c r="AA285" s="221"/>
      <c r="AB285" s="218"/>
      <c r="AC285" s="221"/>
      <c r="AD285" s="218"/>
      <c r="AE285" s="221"/>
      <c r="AF285" s="218"/>
      <c r="AG285" s="221"/>
      <c r="AH285" s="218"/>
      <c r="AI285" s="221"/>
      <c r="AJ285" s="218"/>
      <c r="AK285" s="221"/>
      <c r="AL285" s="218"/>
      <c r="AM285" s="221"/>
      <c r="AN285" s="218"/>
      <c r="AO285" s="221">
        <v>1</v>
      </c>
      <c r="AP285" s="218"/>
      <c r="AQ285" s="221"/>
      <c r="AR285" s="218"/>
      <c r="AS285" s="221"/>
      <c r="AT285" s="218"/>
      <c r="AU285" s="221"/>
      <c r="AV285" s="222">
        <v>4</v>
      </c>
      <c r="AW285" s="219">
        <v>2</v>
      </c>
    </row>
    <row r="286" spans="1:49" x14ac:dyDescent="0.25">
      <c r="A286" s="226" t="s">
        <v>529</v>
      </c>
      <c r="B286" s="217"/>
      <c r="C286" s="221"/>
      <c r="D286" s="218"/>
      <c r="E286" s="221"/>
      <c r="F286" s="218"/>
      <c r="G286" s="221"/>
      <c r="H286" s="218"/>
      <c r="I286" s="221"/>
      <c r="J286" s="218"/>
      <c r="K286" s="221"/>
      <c r="L286" s="218"/>
      <c r="M286" s="221"/>
      <c r="N286" s="218"/>
      <c r="O286" s="221">
        <v>1</v>
      </c>
      <c r="P286" s="218"/>
      <c r="Q286" s="221"/>
      <c r="R286" s="218"/>
      <c r="S286" s="221"/>
      <c r="T286" s="218"/>
      <c r="U286" s="221"/>
      <c r="V286" s="218"/>
      <c r="W286" s="221"/>
      <c r="X286" s="218"/>
      <c r="Y286" s="221"/>
      <c r="Z286" s="218"/>
      <c r="AA286" s="221"/>
      <c r="AB286" s="218"/>
      <c r="AC286" s="221"/>
      <c r="AD286" s="218"/>
      <c r="AE286" s="221"/>
      <c r="AF286" s="218">
        <v>1</v>
      </c>
      <c r="AG286" s="221"/>
      <c r="AH286" s="218"/>
      <c r="AI286" s="221"/>
      <c r="AJ286" s="218"/>
      <c r="AK286" s="221"/>
      <c r="AL286" s="218"/>
      <c r="AM286" s="221"/>
      <c r="AN286" s="218"/>
      <c r="AO286" s="221">
        <v>1</v>
      </c>
      <c r="AP286" s="218"/>
      <c r="AQ286" s="221"/>
      <c r="AR286" s="218"/>
      <c r="AS286" s="221"/>
      <c r="AT286" s="218"/>
      <c r="AU286" s="221"/>
      <c r="AV286" s="222">
        <v>1</v>
      </c>
      <c r="AW286" s="219">
        <v>2</v>
      </c>
    </row>
    <row r="287" spans="1:49" x14ac:dyDescent="0.25">
      <c r="A287" s="226" t="s">
        <v>516</v>
      </c>
      <c r="B287" s="217"/>
      <c r="C287" s="221"/>
      <c r="D287" s="218"/>
      <c r="E287" s="221"/>
      <c r="F287" s="218"/>
      <c r="G287" s="221"/>
      <c r="H287" s="218"/>
      <c r="I287" s="221"/>
      <c r="J287" s="218"/>
      <c r="K287" s="221"/>
      <c r="L287" s="218"/>
      <c r="M287" s="221"/>
      <c r="N287" s="218"/>
      <c r="O287" s="221"/>
      <c r="P287" s="218"/>
      <c r="Q287" s="221"/>
      <c r="R287" s="218"/>
      <c r="S287" s="221"/>
      <c r="T287" s="218"/>
      <c r="U287" s="221"/>
      <c r="V287" s="218"/>
      <c r="W287" s="221">
        <v>1</v>
      </c>
      <c r="X287" s="218"/>
      <c r="Y287" s="221"/>
      <c r="Z287" s="218"/>
      <c r="AA287" s="221"/>
      <c r="AB287" s="218"/>
      <c r="AC287" s="221"/>
      <c r="AD287" s="218"/>
      <c r="AE287" s="221"/>
      <c r="AF287" s="218"/>
      <c r="AG287" s="221"/>
      <c r="AH287" s="218"/>
      <c r="AI287" s="221"/>
      <c r="AJ287" s="218"/>
      <c r="AK287" s="221"/>
      <c r="AL287" s="218"/>
      <c r="AM287" s="221"/>
      <c r="AN287" s="218"/>
      <c r="AO287" s="221"/>
      <c r="AP287" s="218"/>
      <c r="AQ287" s="221"/>
      <c r="AR287" s="218"/>
      <c r="AS287" s="221"/>
      <c r="AT287" s="218"/>
      <c r="AU287" s="221"/>
      <c r="AV287" s="222"/>
      <c r="AW287" s="219">
        <v>1</v>
      </c>
    </row>
    <row r="288" spans="1:49" x14ac:dyDescent="0.25">
      <c r="A288" s="226" t="s">
        <v>518</v>
      </c>
      <c r="B288" s="217"/>
      <c r="C288" s="221"/>
      <c r="D288" s="218"/>
      <c r="E288" s="221">
        <v>1</v>
      </c>
      <c r="F288" s="218"/>
      <c r="G288" s="221"/>
      <c r="H288" s="218"/>
      <c r="I288" s="221"/>
      <c r="J288" s="218"/>
      <c r="K288" s="221"/>
      <c r="L288" s="218"/>
      <c r="M288" s="221"/>
      <c r="N288" s="218"/>
      <c r="O288" s="221"/>
      <c r="P288" s="218"/>
      <c r="Q288" s="221"/>
      <c r="R288" s="218">
        <v>2</v>
      </c>
      <c r="S288" s="221"/>
      <c r="T288" s="218"/>
      <c r="U288" s="221"/>
      <c r="V288" s="218"/>
      <c r="W288" s="221"/>
      <c r="X288" s="218"/>
      <c r="Y288" s="221"/>
      <c r="Z288" s="218"/>
      <c r="AA288" s="221"/>
      <c r="AB288" s="218"/>
      <c r="AC288" s="221"/>
      <c r="AD288" s="218"/>
      <c r="AE288" s="221"/>
      <c r="AF288" s="218"/>
      <c r="AG288" s="221"/>
      <c r="AH288" s="218"/>
      <c r="AI288" s="221"/>
      <c r="AJ288" s="218"/>
      <c r="AK288" s="221"/>
      <c r="AL288" s="218"/>
      <c r="AM288" s="221"/>
      <c r="AN288" s="218"/>
      <c r="AO288" s="221"/>
      <c r="AP288" s="218"/>
      <c r="AQ288" s="221"/>
      <c r="AR288" s="218"/>
      <c r="AS288" s="221"/>
      <c r="AT288" s="218"/>
      <c r="AU288" s="221"/>
      <c r="AV288" s="222">
        <v>2</v>
      </c>
      <c r="AW288" s="219">
        <v>1</v>
      </c>
    </row>
    <row r="289" spans="1:49" x14ac:dyDescent="0.25">
      <c r="A289" s="226" t="s">
        <v>520</v>
      </c>
      <c r="B289" s="217"/>
      <c r="C289" s="221"/>
      <c r="D289" s="218"/>
      <c r="E289" s="221"/>
      <c r="F289" s="218"/>
      <c r="G289" s="221"/>
      <c r="H289" s="218"/>
      <c r="I289" s="221"/>
      <c r="J289" s="218"/>
      <c r="K289" s="221"/>
      <c r="L289" s="218"/>
      <c r="M289" s="221"/>
      <c r="N289" s="218"/>
      <c r="O289" s="221"/>
      <c r="P289" s="218"/>
      <c r="Q289" s="221"/>
      <c r="R289" s="218"/>
      <c r="S289" s="221"/>
      <c r="T289" s="218"/>
      <c r="U289" s="221"/>
      <c r="V289" s="218"/>
      <c r="W289" s="221"/>
      <c r="X289" s="218"/>
      <c r="Y289" s="221"/>
      <c r="Z289" s="218"/>
      <c r="AA289" s="221"/>
      <c r="AB289" s="218"/>
      <c r="AC289" s="221"/>
      <c r="AD289" s="218"/>
      <c r="AE289" s="221"/>
      <c r="AF289" s="218"/>
      <c r="AG289" s="221"/>
      <c r="AH289" s="218"/>
      <c r="AI289" s="221"/>
      <c r="AJ289" s="218"/>
      <c r="AK289" s="221"/>
      <c r="AL289" s="218"/>
      <c r="AM289" s="221"/>
      <c r="AN289" s="218"/>
      <c r="AO289" s="221">
        <v>1</v>
      </c>
      <c r="AP289" s="218"/>
      <c r="AQ289" s="221"/>
      <c r="AR289" s="218"/>
      <c r="AS289" s="221"/>
      <c r="AT289" s="218"/>
      <c r="AU289" s="221"/>
      <c r="AV289" s="222"/>
      <c r="AW289" s="219">
        <v>1</v>
      </c>
    </row>
    <row r="290" spans="1:49" ht="15.75" thickBot="1" x14ac:dyDescent="0.3">
      <c r="A290" s="226" t="s">
        <v>521</v>
      </c>
      <c r="B290" s="217"/>
      <c r="C290" s="221"/>
      <c r="D290" s="218"/>
      <c r="E290" s="221"/>
      <c r="F290" s="218"/>
      <c r="G290" s="221"/>
      <c r="H290" s="218"/>
      <c r="I290" s="221">
        <v>1</v>
      </c>
      <c r="J290" s="218"/>
      <c r="K290" s="221"/>
      <c r="L290" s="218"/>
      <c r="M290" s="221"/>
      <c r="N290" s="218"/>
      <c r="O290" s="221"/>
      <c r="P290" s="218"/>
      <c r="Q290" s="221"/>
      <c r="R290" s="218"/>
      <c r="S290" s="221"/>
      <c r="T290" s="218"/>
      <c r="U290" s="221"/>
      <c r="V290" s="218"/>
      <c r="W290" s="221"/>
      <c r="X290" s="218"/>
      <c r="Y290" s="221"/>
      <c r="Z290" s="218"/>
      <c r="AA290" s="221"/>
      <c r="AB290" s="218"/>
      <c r="AC290" s="221"/>
      <c r="AD290" s="218"/>
      <c r="AE290" s="221"/>
      <c r="AF290" s="218"/>
      <c r="AG290" s="221"/>
      <c r="AH290" s="218">
        <v>1</v>
      </c>
      <c r="AI290" s="221"/>
      <c r="AJ290" s="218"/>
      <c r="AK290" s="221"/>
      <c r="AL290" s="218"/>
      <c r="AM290" s="221"/>
      <c r="AN290" s="218"/>
      <c r="AO290" s="221"/>
      <c r="AP290" s="218"/>
      <c r="AQ290" s="221"/>
      <c r="AR290" s="218"/>
      <c r="AS290" s="221"/>
      <c r="AT290" s="218"/>
      <c r="AU290" s="221"/>
      <c r="AV290" s="222">
        <v>1</v>
      </c>
      <c r="AW290" s="219">
        <v>1</v>
      </c>
    </row>
    <row r="291" spans="1:49" ht="16.5" thickTop="1" thickBot="1" x14ac:dyDescent="0.3">
      <c r="A291" s="226" t="s">
        <v>761</v>
      </c>
      <c r="B291" s="227">
        <v>1082</v>
      </c>
      <c r="C291" s="228">
        <v>252</v>
      </c>
      <c r="D291" s="231">
        <v>142</v>
      </c>
      <c r="E291" s="228">
        <v>808</v>
      </c>
      <c r="F291" s="231">
        <v>124</v>
      </c>
      <c r="G291" s="228">
        <v>136</v>
      </c>
      <c r="H291" s="231">
        <v>632</v>
      </c>
      <c r="I291" s="228">
        <v>1404</v>
      </c>
      <c r="J291" s="231">
        <v>400</v>
      </c>
      <c r="K291" s="228">
        <v>168</v>
      </c>
      <c r="L291" s="231"/>
      <c r="M291" s="228">
        <v>7</v>
      </c>
      <c r="N291" s="231">
        <v>106</v>
      </c>
      <c r="O291" s="228">
        <v>352</v>
      </c>
      <c r="P291" s="231">
        <v>124</v>
      </c>
      <c r="Q291" s="228">
        <v>984</v>
      </c>
      <c r="R291" s="231">
        <v>139</v>
      </c>
      <c r="S291" s="228">
        <v>5789</v>
      </c>
      <c r="T291" s="231">
        <v>574</v>
      </c>
      <c r="U291" s="228">
        <v>1079</v>
      </c>
      <c r="V291" s="231">
        <v>3</v>
      </c>
      <c r="W291" s="228">
        <v>1956</v>
      </c>
      <c r="X291" s="231"/>
      <c r="Y291" s="228">
        <v>2</v>
      </c>
      <c r="Z291" s="231"/>
      <c r="AA291" s="228">
        <v>3</v>
      </c>
      <c r="AB291" s="231">
        <v>313</v>
      </c>
      <c r="AC291" s="228">
        <v>807</v>
      </c>
      <c r="AD291" s="231">
        <v>171</v>
      </c>
      <c r="AE291" s="228">
        <v>1826</v>
      </c>
      <c r="AF291" s="231">
        <v>224</v>
      </c>
      <c r="AG291" s="228">
        <v>1127</v>
      </c>
      <c r="AH291" s="231">
        <v>1903</v>
      </c>
      <c r="AI291" s="228">
        <v>1034</v>
      </c>
      <c r="AJ291" s="231">
        <v>156</v>
      </c>
      <c r="AK291" s="228">
        <v>964</v>
      </c>
      <c r="AL291" s="231"/>
      <c r="AM291" s="228">
        <v>4</v>
      </c>
      <c r="AN291" s="231">
        <v>2108</v>
      </c>
      <c r="AO291" s="228">
        <v>497</v>
      </c>
      <c r="AP291" s="231">
        <v>2434</v>
      </c>
      <c r="AQ291" s="228">
        <v>6059</v>
      </c>
      <c r="AR291" s="231">
        <v>100</v>
      </c>
      <c r="AS291" s="228">
        <v>791</v>
      </c>
      <c r="AT291" s="231">
        <v>2704</v>
      </c>
      <c r="AU291" s="228">
        <v>108</v>
      </c>
      <c r="AV291" s="229">
        <v>13439</v>
      </c>
      <c r="AW291" s="232">
        <v>26157</v>
      </c>
    </row>
    <row r="292" spans="1:49" ht="15.75" thickTop="1" x14ac:dyDescent="0.25"/>
  </sheetData>
  <mergeCells count="25"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AT4:AU4"/>
    <mergeCell ref="AV4:AV5"/>
    <mergeCell ref="AW4:AW5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Q578"/>
  <sheetViews>
    <sheetView showGridLines="0" tabSelected="1" zoomScaleNormal="100" workbookViewId="0">
      <selection activeCell="D581" sqref="D581:D582"/>
    </sheetView>
  </sheetViews>
  <sheetFormatPr baseColWidth="10" defaultRowHeight="15" x14ac:dyDescent="0.25"/>
  <cols>
    <col min="1" max="1" width="2.7109375" customWidth="1"/>
    <col min="2" max="2" width="57.28515625" customWidth="1"/>
    <col min="3" max="5" width="15.7109375" customWidth="1"/>
    <col min="6" max="6" width="15.28515625" customWidth="1"/>
    <col min="7" max="11" width="14.28515625" hidden="1" customWidth="1"/>
    <col min="12" max="12" width="14" hidden="1" customWidth="1"/>
    <col min="13" max="14" width="14" customWidth="1"/>
    <col min="15" max="15" width="15.7109375" customWidth="1"/>
    <col min="16" max="16" width="12.85546875" customWidth="1"/>
    <col min="17" max="17" width="13" customWidth="1"/>
  </cols>
  <sheetData>
    <row r="1" spans="1:17" ht="37.5" customHeight="1" thickBot="1" x14ac:dyDescent="0.3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</row>
    <row r="2" spans="1:17" ht="33" customHeight="1" thickBot="1" x14ac:dyDescent="0.3">
      <c r="A2" s="32"/>
      <c r="B2" s="31"/>
      <c r="C2" s="241" t="s">
        <v>14</v>
      </c>
      <c r="D2" s="242"/>
      <c r="E2" s="243"/>
      <c r="F2" s="21" t="str">
        <f ca="1">SUM(INDIRECT("F4:F"&amp;COUNTA(D:D)+3))&amp;" articles"</f>
        <v>258437 articles</v>
      </c>
      <c r="G2" s="32"/>
      <c r="H2" s="32"/>
      <c r="I2" s="32"/>
      <c r="J2" s="32"/>
      <c r="K2" s="32"/>
      <c r="L2" s="32"/>
      <c r="M2" s="32"/>
      <c r="N2" s="32"/>
    </row>
    <row r="3" spans="1:17" ht="33" customHeight="1" thickBot="1" x14ac:dyDescent="0.3">
      <c r="A3" s="32"/>
      <c r="B3" s="31"/>
      <c r="C3" s="17"/>
      <c r="D3" s="18"/>
      <c r="E3" s="19"/>
      <c r="F3" s="20"/>
      <c r="G3" s="32"/>
      <c r="H3" s="32"/>
      <c r="I3" s="32"/>
      <c r="J3" s="32"/>
      <c r="K3" s="32"/>
      <c r="L3" s="32"/>
      <c r="M3" s="32"/>
      <c r="N3" s="32"/>
    </row>
    <row r="4" spans="1:17" ht="53.25" customHeight="1" thickBot="1" x14ac:dyDescent="0.3">
      <c r="A4" s="32"/>
      <c r="B4" s="81" t="s">
        <v>1</v>
      </c>
      <c r="C4" s="81" t="s">
        <v>2</v>
      </c>
      <c r="D4" s="82" t="s">
        <v>477</v>
      </c>
      <c r="E4" s="81" t="s">
        <v>402</v>
      </c>
      <c r="F4" s="81" t="s">
        <v>3</v>
      </c>
      <c r="G4" s="81" t="s">
        <v>551</v>
      </c>
      <c r="H4" s="81" t="s">
        <v>1058</v>
      </c>
      <c r="I4" s="81" t="s">
        <v>1059</v>
      </c>
      <c r="J4" s="81" t="s">
        <v>1060</v>
      </c>
      <c r="K4" s="81" t="s">
        <v>1061</v>
      </c>
      <c r="L4" s="81" t="s">
        <v>1057</v>
      </c>
      <c r="M4" s="81" t="s">
        <v>1055</v>
      </c>
      <c r="N4" s="81" t="s">
        <v>1056</v>
      </c>
      <c r="O4" s="81" t="s">
        <v>0</v>
      </c>
      <c r="P4" s="93" t="s">
        <v>552</v>
      </c>
      <c r="Q4" s="93" t="s">
        <v>553</v>
      </c>
    </row>
    <row r="5" spans="1:17" hidden="1" x14ac:dyDescent="0.25">
      <c r="B5" s="8" t="s">
        <v>696</v>
      </c>
      <c r="C5" s="83">
        <v>79</v>
      </c>
      <c r="D5" s="71" t="s">
        <v>495</v>
      </c>
      <c r="E5" s="61" t="s">
        <v>804</v>
      </c>
      <c r="F5" s="2">
        <v>27</v>
      </c>
      <c r="G5" s="13">
        <f>((Articles[[#This Row],[Temp Appro/Jrs]]+Articles[[#This Row],[Delai D.A]]+Articles[[#This Row],[couverture]])*Articles[[#This Row],[conso journaliére]])</f>
        <v>0</v>
      </c>
      <c r="H5" s="13">
        <f>Articles[[#This Row],[Stock mini]]*2</f>
        <v>0</v>
      </c>
      <c r="I5" s="13">
        <v>5</v>
      </c>
      <c r="J5" s="13">
        <v>3</v>
      </c>
      <c r="K5" s="13">
        <f>ROUNDUP(Articles[[#This Row],[Temp Appro/Jrs]]*0.25,0)</f>
        <v>2</v>
      </c>
      <c r="L5" s="13">
        <f>VLOOKUP(Articles[[#This Row],[Références]],'[2]Reporting consommation'!$A$8:$P$1189,16,FALSE)</f>
        <v>0</v>
      </c>
      <c r="M5" s="208">
        <f>IFERROR(VLOOKUP(Articles[[#This Row],[Références]],[2]!Tableau16[#All],2,FALSE),0)</f>
        <v>0</v>
      </c>
      <c r="N5" s="13">
        <f>IF(Articles[[#This Row],[Stocks]]&gt;Articles[[#This Row],[Stock max]],(IFERROR(Articles[[#This Row],[Stocks]]-Articles[[#This Row],[Stock max]],0)*Articles[[#This Row],[Valeur Uni]]),0)</f>
        <v>0</v>
      </c>
      <c r="O5" s="4" t="str">
        <f>IF(Articles[Stocks]&gt;Articles[[#This Row],[Stock mini]],"Stock suffisant","A Commander")</f>
        <v>Stock suffisant</v>
      </c>
      <c r="P5" s="13"/>
      <c r="Q5" s="13"/>
    </row>
    <row r="6" spans="1:17" hidden="1" x14ac:dyDescent="0.25">
      <c r="B6" s="56" t="s">
        <v>734</v>
      </c>
      <c r="C6" s="85">
        <v>80</v>
      </c>
      <c r="D6" s="45" t="s">
        <v>732</v>
      </c>
      <c r="E6" s="56" t="s">
        <v>708</v>
      </c>
      <c r="F6" s="2">
        <v>860</v>
      </c>
      <c r="G6" s="13">
        <f>((Articles[[#This Row],[Temp Appro/Jrs]]+Articles[[#This Row],[Delai D.A]]+Articles[[#This Row],[couverture]])*Articles[[#This Row],[conso journaliére]])</f>
        <v>8</v>
      </c>
      <c r="H6" s="13">
        <f>Articles[[#This Row],[Stock mini]]*2</f>
        <v>16</v>
      </c>
      <c r="I6" s="13">
        <v>4</v>
      </c>
      <c r="J6" s="13">
        <v>3</v>
      </c>
      <c r="K6" s="13">
        <f>ROUNDUP(Articles[[#This Row],[Temp Appro/Jrs]]*0.25,0)</f>
        <v>1</v>
      </c>
      <c r="L6" s="13">
        <f>VLOOKUP(Articles[[#This Row],[Références]],'[2]Reporting consommation'!$A$8:$P$1189,16,FALSE)</f>
        <v>1</v>
      </c>
      <c r="M6" s="208">
        <f>IFERROR(VLOOKUP(Articles[[#This Row],[Références]],[2]!Tableau16[#All],2,FALSE),0)</f>
        <v>0</v>
      </c>
      <c r="N6" s="13">
        <f>IF(Articles[[#This Row],[Stocks]]&gt;Articles[[#This Row],[Stock max]],(IFERROR(Articles[[#This Row],[Stocks]]-Articles[[#This Row],[Stock max]],0)*Articles[[#This Row],[Valeur Uni]]),0)</f>
        <v>0</v>
      </c>
      <c r="O6" s="53" t="str">
        <f>IF(Articles[Stocks]&gt;Articles[[#This Row],[Stock mini]],"Stock suffisant","A Commander")</f>
        <v>Stock suffisant</v>
      </c>
      <c r="P6" s="13"/>
      <c r="Q6" s="13"/>
    </row>
    <row r="7" spans="1:17" hidden="1" x14ac:dyDescent="0.25">
      <c r="B7" s="56" t="s">
        <v>734</v>
      </c>
      <c r="C7" s="85">
        <v>81</v>
      </c>
      <c r="D7" s="45" t="s">
        <v>732</v>
      </c>
      <c r="E7" s="56" t="s">
        <v>708</v>
      </c>
      <c r="F7" s="2">
        <v>698</v>
      </c>
      <c r="G7" s="13">
        <f>((Articles[[#This Row],[Temp Appro/Jrs]]+Articles[[#This Row],[Delai D.A]]+Articles[[#This Row],[couverture]])*Articles[[#This Row],[conso journaliére]])</f>
        <v>23</v>
      </c>
      <c r="H7" s="13">
        <f>Articles[[#This Row],[Stock mini]]*2</f>
        <v>46</v>
      </c>
      <c r="I7" s="13">
        <v>16</v>
      </c>
      <c r="J7" s="13">
        <v>3</v>
      </c>
      <c r="K7" s="13">
        <f>ROUNDUP(Articles[[#This Row],[Temp Appro/Jrs]]*0.25,0)</f>
        <v>4</v>
      </c>
      <c r="L7" s="13">
        <f>VLOOKUP(Articles[[#This Row],[Références]],'[2]Reporting consommation'!$A$8:$P$1189,16,FALSE)</f>
        <v>1</v>
      </c>
      <c r="M7" s="208">
        <f>IFERROR(VLOOKUP(Articles[[#This Row],[Références]],[2]!Tableau16[#All],2,FALSE),0)</f>
        <v>0</v>
      </c>
      <c r="N7" s="13">
        <f>IF(Articles[[#This Row],[Stocks]]&gt;Articles[[#This Row],[Stock max]],(IFERROR(Articles[[#This Row],[Stocks]]-Articles[[#This Row],[Stock max]],0)*Articles[[#This Row],[Valeur Uni]]),0)</f>
        <v>0</v>
      </c>
      <c r="O7" s="53" t="str">
        <f>IF(Articles[Stocks]&gt;Articles[[#This Row],[Stock mini]],"Stock suffisant","A Commander")</f>
        <v>Stock suffisant</v>
      </c>
      <c r="P7" s="13"/>
      <c r="Q7" s="13"/>
    </row>
    <row r="8" spans="1:17" hidden="1" x14ac:dyDescent="0.25">
      <c r="B8" s="7" t="s">
        <v>401</v>
      </c>
      <c r="C8" s="83">
        <v>128</v>
      </c>
      <c r="D8" s="84" t="s">
        <v>480</v>
      </c>
      <c r="E8" s="8" t="s">
        <v>421</v>
      </c>
      <c r="F8" s="2">
        <v>9</v>
      </c>
      <c r="G8" s="13">
        <f>((Articles[[#This Row],[Temp Appro/Jrs]]+Articles[[#This Row],[Delai D.A]]+Articles[[#This Row],[couverture]])*Articles[[#This Row],[conso journaliére]])</f>
        <v>6</v>
      </c>
      <c r="H8" s="13">
        <f>Articles[[#This Row],[Stock mini]]*2</f>
        <v>12</v>
      </c>
      <c r="I8" s="13">
        <v>2</v>
      </c>
      <c r="J8" s="13">
        <v>3</v>
      </c>
      <c r="K8" s="13">
        <f>ROUNDUP(Articles[[#This Row],[Temp Appro/Jrs]]*0.25,0)</f>
        <v>1</v>
      </c>
      <c r="L8" s="13">
        <f>VLOOKUP(Articles[[#This Row],[Références]],'[2]Reporting consommation'!$A$8:$P$1189,16,FALSE)</f>
        <v>1</v>
      </c>
      <c r="M8" s="209">
        <f>IFERROR(VLOOKUP(Articles[[#This Row],[Références]],[2]!Tableau16[#All],2,FALSE),0)</f>
        <v>0</v>
      </c>
      <c r="N8" s="13">
        <f>IF(Articles[[#This Row],[Stocks]]&gt;Articles[[#This Row],[Stock max]],(IFERROR(Articles[[#This Row],[Stocks]]-Articles[[#This Row],[Stock max]],0)*Articles[[#This Row],[Valeur Uni]]),0)</f>
        <v>0</v>
      </c>
      <c r="O8" s="4" t="str">
        <f>IF(Articles[Stocks]&gt;Articles[[#This Row],[Stock mini]],"Stock suffisant","A Commander")</f>
        <v>Stock suffisant</v>
      </c>
      <c r="P8" s="13"/>
      <c r="Q8" s="13"/>
    </row>
    <row r="9" spans="1:17" hidden="1" x14ac:dyDescent="0.25">
      <c r="B9" s="7" t="s">
        <v>380</v>
      </c>
      <c r="C9" s="83">
        <v>145</v>
      </c>
      <c r="D9" s="84" t="s">
        <v>478</v>
      </c>
      <c r="E9" s="61" t="s">
        <v>413</v>
      </c>
      <c r="F9" s="2">
        <v>2</v>
      </c>
      <c r="G9" s="13">
        <f>((Articles[[#This Row],[Temp Appro/Jrs]]+Articles[[#This Row],[Delai D.A]]+Articles[[#This Row],[couverture]])*Articles[[#This Row],[conso journaliére]])</f>
        <v>0</v>
      </c>
      <c r="H9" s="13">
        <f>Articles[[#This Row],[Stock mini]]*2</f>
        <v>0</v>
      </c>
      <c r="I9" s="13">
        <v>2</v>
      </c>
      <c r="J9" s="13">
        <v>3</v>
      </c>
      <c r="K9" s="13">
        <f>ROUNDUP(Articles[[#This Row],[Temp Appro/Jrs]]*0.25,0)</f>
        <v>1</v>
      </c>
      <c r="L9" s="13">
        <f>VLOOKUP(Articles[[#This Row],[Références]],'[2]Reporting consommation'!$A$8:$P$1189,16,FALSE)</f>
        <v>0</v>
      </c>
      <c r="M9" s="208">
        <f>IFERROR(VLOOKUP(Articles[[#This Row],[Références]],[2]!Tableau16[#All],2,FALSE),0)</f>
        <v>0</v>
      </c>
      <c r="N9" s="13">
        <f>IF(Articles[[#This Row],[Stocks]]&gt;Articles[[#This Row],[Stock max]],(IFERROR(Articles[[#This Row],[Stocks]]-Articles[[#This Row],[Stock max]],0)*Articles[[#This Row],[Valeur Uni]]),0)</f>
        <v>0</v>
      </c>
      <c r="O9" s="4" t="str">
        <f>IF(Articles[Stocks]&gt;Articles[[#This Row],[Stock mini]],"Stock suffisant","A Commander")</f>
        <v>Stock suffisant</v>
      </c>
      <c r="P9" s="13"/>
      <c r="Q9" s="13"/>
    </row>
    <row r="10" spans="1:17" hidden="1" x14ac:dyDescent="0.25">
      <c r="B10" s="7" t="s">
        <v>379</v>
      </c>
      <c r="C10" s="83">
        <v>146</v>
      </c>
      <c r="D10" s="71" t="s">
        <v>506</v>
      </c>
      <c r="E10" s="8" t="s">
        <v>452</v>
      </c>
      <c r="F10" s="2">
        <v>120</v>
      </c>
      <c r="G10" s="13">
        <f>((Articles[[#This Row],[Temp Appro/Jrs]]+Articles[[#This Row],[Delai D.A]]+Articles[[#This Row],[couverture]])*Articles[[#This Row],[conso journaliére]])</f>
        <v>0</v>
      </c>
      <c r="H10" s="13">
        <f>Articles[[#This Row],[Stock mini]]*2</f>
        <v>0</v>
      </c>
      <c r="I10" s="13">
        <v>2</v>
      </c>
      <c r="J10" s="13">
        <v>3</v>
      </c>
      <c r="K10" s="13">
        <f>ROUNDUP(Articles[[#This Row],[Temp Appro/Jrs]]*0.25,0)</f>
        <v>1</v>
      </c>
      <c r="L10" s="13">
        <f>VLOOKUP(Articles[[#This Row],[Références]],'[2]Reporting consommation'!$A$8:$P$1189,16,FALSE)</f>
        <v>0</v>
      </c>
      <c r="M10" s="208">
        <f>IFERROR(VLOOKUP(Articles[[#This Row],[Références]],[2]!Tableau16[#All],2,FALSE),0)</f>
        <v>0</v>
      </c>
      <c r="N10" s="13">
        <f>IF(Articles[[#This Row],[Stocks]]&gt;Articles[[#This Row],[Stock max]],(IFERROR(Articles[[#This Row],[Stocks]]-Articles[[#This Row],[Stock max]],0)*Articles[[#This Row],[Valeur Uni]]),0)</f>
        <v>0</v>
      </c>
      <c r="O10" s="4" t="str">
        <f>IF(Articles[Stocks]&gt;Articles[[#This Row],[Stock mini]],"Stock suffisant","A Commander")</f>
        <v>Stock suffisant</v>
      </c>
      <c r="P10" s="13"/>
      <c r="Q10" s="13"/>
    </row>
    <row r="11" spans="1:17" hidden="1" x14ac:dyDescent="0.25">
      <c r="B11" s="56" t="s">
        <v>740</v>
      </c>
      <c r="C11" s="85">
        <v>147</v>
      </c>
      <c r="D11" s="45" t="s">
        <v>974</v>
      </c>
      <c r="E11" s="56" t="s">
        <v>708</v>
      </c>
      <c r="F11" s="2">
        <v>3</v>
      </c>
      <c r="G11" s="13">
        <f>((Articles[[#This Row],[Temp Appro/Jrs]]+Articles[[#This Row],[Delai D.A]]+Articles[[#This Row],[couverture]])*Articles[[#This Row],[conso journaliére]])</f>
        <v>0</v>
      </c>
      <c r="H11" s="13">
        <f>Articles[[#This Row],[Stock mini]]*2</f>
        <v>0</v>
      </c>
      <c r="I11" s="13">
        <v>4</v>
      </c>
      <c r="J11" s="13">
        <v>3</v>
      </c>
      <c r="K11" s="13">
        <f>ROUNDUP(Articles[[#This Row],[Temp Appro/Jrs]]*0.25,0)</f>
        <v>1</v>
      </c>
      <c r="L11" s="13">
        <f>VLOOKUP(Articles[[#This Row],[Références]],'[2]Reporting consommation'!$A$8:$P$1189,16,FALSE)</f>
        <v>0</v>
      </c>
      <c r="M11" s="208">
        <f>IFERROR(VLOOKUP(Articles[[#This Row],[Références]],[2]!Tableau16[#All],2,FALSE),0)</f>
        <v>0</v>
      </c>
      <c r="N11" s="13">
        <f>IF(Articles[[#This Row],[Stocks]]&gt;Articles[[#This Row],[Stock max]],(IFERROR(Articles[[#This Row],[Stocks]]-Articles[[#This Row],[Stock max]],0)*Articles[[#This Row],[Valeur Uni]]),0)</f>
        <v>0</v>
      </c>
      <c r="O11" s="53" t="str">
        <f>IF(Articles[Stocks]&gt;Articles[[#This Row],[Stock mini]],"Stock suffisant","A Commander")</f>
        <v>Stock suffisant</v>
      </c>
      <c r="P11" s="13"/>
      <c r="Q11" s="13"/>
    </row>
    <row r="12" spans="1:17" hidden="1" x14ac:dyDescent="0.25">
      <c r="B12" s="7" t="s">
        <v>378</v>
      </c>
      <c r="C12" s="83">
        <v>151</v>
      </c>
      <c r="D12" s="71" t="s">
        <v>502</v>
      </c>
      <c r="E12" s="61" t="s">
        <v>450</v>
      </c>
      <c r="F12" s="2">
        <v>56</v>
      </c>
      <c r="G12" s="13">
        <f>((Articles[[#This Row],[Temp Appro/Jrs]]+Articles[[#This Row],[Delai D.A]]+Articles[[#This Row],[couverture]])*Articles[[#This Row],[conso journaliére]])</f>
        <v>8</v>
      </c>
      <c r="H12" s="13">
        <f>Articles[[#This Row],[Stock mini]]*2</f>
        <v>16</v>
      </c>
      <c r="I12" s="13">
        <v>4</v>
      </c>
      <c r="J12" s="13">
        <v>3</v>
      </c>
      <c r="K12" s="13">
        <f>ROUNDUP(Articles[[#This Row],[Temp Appro/Jrs]]*0.25,0)</f>
        <v>1</v>
      </c>
      <c r="L12" s="13">
        <f>VLOOKUP(Articles[[#This Row],[Références]],'[2]Reporting consommation'!$A$8:$P$1189,16,FALSE)</f>
        <v>1</v>
      </c>
      <c r="M12" s="208">
        <f>IFERROR(VLOOKUP(Articles[[#This Row],[Références]],[2]!Tableau16[#All],2,FALSE),0)</f>
        <v>0</v>
      </c>
      <c r="N12" s="13">
        <f>IF(Articles[[#This Row],[Stocks]]&gt;Articles[[#This Row],[Stock max]],(IFERROR(Articles[[#This Row],[Stocks]]-Articles[[#This Row],[Stock max]],0)*Articles[[#This Row],[Valeur Uni]]),0)</f>
        <v>0</v>
      </c>
      <c r="O12" s="4" t="str">
        <f>IF(Articles[Stocks]&gt;Articles[[#This Row],[Stock mini]],"Stock suffisant","A Commander")</f>
        <v>Stock suffisant</v>
      </c>
      <c r="P12" s="13" t="s">
        <v>1045</v>
      </c>
      <c r="Q12" s="13"/>
    </row>
    <row r="13" spans="1:17" hidden="1" x14ac:dyDescent="0.25">
      <c r="B13" s="7" t="s">
        <v>297</v>
      </c>
      <c r="C13" s="83">
        <v>741</v>
      </c>
      <c r="D13" s="84" t="s">
        <v>509</v>
      </c>
      <c r="E13" s="61" t="s">
        <v>570</v>
      </c>
      <c r="F13" s="2">
        <v>8</v>
      </c>
      <c r="G13" s="13">
        <f>((Articles[[#This Row],[Temp Appro/Jrs]]+Articles[[#This Row],[Delai D.A]]+Articles[[#This Row],[couverture]])*Articles[[#This Row],[conso journaliére]])</f>
        <v>8</v>
      </c>
      <c r="H13" s="92">
        <f>Articles[[#This Row],[Stock mini]]*2</f>
        <v>16</v>
      </c>
      <c r="I13" s="13">
        <v>4</v>
      </c>
      <c r="J13" s="13">
        <v>3</v>
      </c>
      <c r="K13" s="92">
        <f>ROUNDUP(Articles[[#This Row],[Temp Appro/Jrs]]*0.25,0)</f>
        <v>1</v>
      </c>
      <c r="L13" s="13">
        <f>VLOOKUP(Articles[[#This Row],[Références]],'[2]Reporting consommation'!$A$8:$P$1189,16,FALSE)</f>
        <v>1</v>
      </c>
      <c r="M13" s="209">
        <f>IFERROR(VLOOKUP(Articles[[#This Row],[Références]],[2]!Tableau16[#All],2,FALSE),0)</f>
        <v>0</v>
      </c>
      <c r="N13" s="13">
        <f>IF(Articles[[#This Row],[Stocks]]&gt;Articles[[#This Row],[Stock max]],(IFERROR(Articles[[#This Row],[Stocks]]-Articles[[#This Row],[Stock max]],0)*Articles[[#This Row],[Valeur Uni]]),0)</f>
        <v>0</v>
      </c>
      <c r="O13" s="4" t="str">
        <f>IF(Articles[Stocks]&gt;Articles[[#This Row],[Stock mini]],"Stock suffisant","A Commander")</f>
        <v>A Commander</v>
      </c>
      <c r="P13" s="13"/>
      <c r="Q13" s="13"/>
    </row>
    <row r="14" spans="1:17" hidden="1" x14ac:dyDescent="0.25">
      <c r="B14" s="56" t="s">
        <v>875</v>
      </c>
      <c r="C14" s="85">
        <v>156</v>
      </c>
      <c r="D14" s="45" t="s">
        <v>484</v>
      </c>
      <c r="E14" s="56" t="s">
        <v>876</v>
      </c>
      <c r="F14" s="130">
        <v>1</v>
      </c>
      <c r="G14" s="13">
        <f>((Articles[[#This Row],[Temp Appro/Jrs]]+Articles[[#This Row],[Delai D.A]]+Articles[[#This Row],[couverture]])*Articles[[#This Row],[conso journaliére]])</f>
        <v>0</v>
      </c>
      <c r="H14" s="129">
        <f>Articles[[#This Row],[Stock mini]]*2</f>
        <v>0</v>
      </c>
      <c r="I14" s="13">
        <v>4</v>
      </c>
      <c r="J14" s="13">
        <v>3</v>
      </c>
      <c r="K14" s="129">
        <f>ROUNDUP(Articles[[#This Row],[Temp Appro/Jrs]]*0.25,0)</f>
        <v>1</v>
      </c>
      <c r="L14" s="13">
        <f>VLOOKUP(Articles[[#This Row],[Références]],'[2]Reporting consommation'!$A$8:$P$1189,16,FALSE)</f>
        <v>0</v>
      </c>
      <c r="M14" s="208">
        <f>IFERROR(VLOOKUP(Articles[[#This Row],[Références]],[2]!Tableau16[#All],2,FALSE),0)</f>
        <v>0</v>
      </c>
      <c r="N14" s="13">
        <f>IF(Articles[[#This Row],[Stocks]]&gt;Articles[[#This Row],[Stock max]],(IFERROR(Articles[[#This Row],[Stocks]]-Articles[[#This Row],[Stock max]],0)*Articles[[#This Row],[Valeur Uni]]),0)</f>
        <v>0</v>
      </c>
      <c r="O14" s="131" t="str">
        <f>IF(Articles[Stocks]&gt;Articles[[#This Row],[Stock mini]],"Stock suffisant","A Commander")</f>
        <v>Stock suffisant</v>
      </c>
      <c r="P14" s="13" t="s">
        <v>1047</v>
      </c>
      <c r="Q14" s="129"/>
    </row>
    <row r="15" spans="1:17" hidden="1" x14ac:dyDescent="0.25">
      <c r="B15" s="8" t="s">
        <v>799</v>
      </c>
      <c r="C15" s="83">
        <v>796</v>
      </c>
      <c r="D15" s="84" t="s">
        <v>491</v>
      </c>
      <c r="E15" s="8" t="s">
        <v>571</v>
      </c>
      <c r="F15" s="2">
        <v>0</v>
      </c>
      <c r="G15" s="13">
        <f>((Articles[[#This Row],[Temp Appro/Jrs]]+Articles[[#This Row],[Delai D.A]]+Articles[[#This Row],[couverture]])*Articles[[#This Row],[conso journaliére]])</f>
        <v>6</v>
      </c>
      <c r="H15" s="92">
        <f>Articles[[#This Row],[Stock mini]]*2</f>
        <v>12</v>
      </c>
      <c r="I15" s="13">
        <v>2</v>
      </c>
      <c r="J15" s="13">
        <v>3</v>
      </c>
      <c r="K15" s="92">
        <f>ROUNDUP(Articles[[#This Row],[Temp Appro/Jrs]]*0.25,0)</f>
        <v>1</v>
      </c>
      <c r="L15" s="13">
        <f>VLOOKUP(Articles[[#This Row],[Références]],'[2]Reporting consommation'!$A$8:$P$1189,16,FALSE)</f>
        <v>1</v>
      </c>
      <c r="M15" s="208">
        <f>IFERROR(VLOOKUP(Articles[[#This Row],[Références]],[2]!Tableau16[#All],2,FALSE),0)</f>
        <v>0</v>
      </c>
      <c r="N15" s="13">
        <f>IF(Articles[[#This Row],[Stocks]]&gt;Articles[[#This Row],[Stock max]],(IFERROR(Articles[[#This Row],[Stocks]]-Articles[[#This Row],[Stock max]],0)*Articles[[#This Row],[Valeur Uni]]),0)</f>
        <v>0</v>
      </c>
      <c r="O15" s="4" t="str">
        <f>IF(Articles[Stocks]&gt;Articles[[#This Row],[Stock mini]],"Stock suffisant","A Commander")</f>
        <v>A Commander</v>
      </c>
      <c r="P15" s="13" t="s">
        <v>1014</v>
      </c>
      <c r="Q15" s="13"/>
    </row>
    <row r="16" spans="1:17" hidden="1" x14ac:dyDescent="0.25">
      <c r="B16" s="56" t="s">
        <v>766</v>
      </c>
      <c r="C16" s="85">
        <v>171</v>
      </c>
      <c r="D16" s="84" t="s">
        <v>512</v>
      </c>
      <c r="E16" s="56" t="s">
        <v>413</v>
      </c>
      <c r="F16" s="2">
        <v>5</v>
      </c>
      <c r="G16" s="13">
        <f>((Articles[[#This Row],[Temp Appro/Jrs]]+Articles[[#This Row],[Delai D.A]]+Articles[[#This Row],[couverture]])*Articles[[#This Row],[conso journaliére]])</f>
        <v>0</v>
      </c>
      <c r="H16" s="13">
        <f>Articles[[#This Row],[Stock mini]]*2</f>
        <v>0</v>
      </c>
      <c r="I16" s="13">
        <v>3</v>
      </c>
      <c r="J16" s="13">
        <v>3</v>
      </c>
      <c r="K16" s="13">
        <f>ROUNDUP(Articles[[#This Row],[Temp Appro/Jrs]]*0.25,0)</f>
        <v>1</v>
      </c>
      <c r="L16" s="13">
        <f>VLOOKUP(Articles[[#This Row],[Références]],'[2]Reporting consommation'!$A$8:$P$1189,16,FALSE)</f>
        <v>0</v>
      </c>
      <c r="M16" s="208">
        <f>IFERROR(VLOOKUP(Articles[[#This Row],[Références]],[2]!Tableau16[#All],2,FALSE),0)</f>
        <v>0</v>
      </c>
      <c r="N16" s="13">
        <f>IF(Articles[[#This Row],[Stocks]]&gt;Articles[[#This Row],[Stock max]],(IFERROR(Articles[[#This Row],[Stocks]]-Articles[[#This Row],[Stock max]],0)*Articles[[#This Row],[Valeur Uni]]),0)</f>
        <v>0</v>
      </c>
      <c r="O16" s="53" t="str">
        <f>IF(Articles[Stocks]&gt;Articles[[#This Row],[Stock mini]],"Stock suffisant","A Commander")</f>
        <v>Stock suffisant</v>
      </c>
      <c r="P16" s="13"/>
      <c r="Q16" s="13"/>
    </row>
    <row r="17" spans="2:17" hidden="1" x14ac:dyDescent="0.25">
      <c r="B17" s="56" t="s">
        <v>765</v>
      </c>
      <c r="C17" s="85">
        <v>173</v>
      </c>
      <c r="D17" s="84" t="s">
        <v>512</v>
      </c>
      <c r="E17" s="56" t="s">
        <v>413</v>
      </c>
      <c r="F17" s="2">
        <v>8</v>
      </c>
      <c r="G17" s="13">
        <f>((Articles[[#This Row],[Temp Appro/Jrs]]+Articles[[#This Row],[Delai D.A]]+Articles[[#This Row],[couverture]])*Articles[[#This Row],[conso journaliére]])</f>
        <v>0</v>
      </c>
      <c r="H17" s="13">
        <f>Articles[[#This Row],[Stock mini]]*2</f>
        <v>0</v>
      </c>
      <c r="I17" s="13">
        <v>15</v>
      </c>
      <c r="J17" s="13">
        <v>3</v>
      </c>
      <c r="K17" s="13">
        <f>ROUNDUP(Articles[[#This Row],[Temp Appro/Jrs]]*0.25,0)</f>
        <v>4</v>
      </c>
      <c r="L17" s="13">
        <f>VLOOKUP(Articles[[#This Row],[Références]],'[2]Reporting consommation'!$A$8:$P$1189,16,FALSE)</f>
        <v>0</v>
      </c>
      <c r="M17" s="208">
        <f>IFERROR(VLOOKUP(Articles[[#This Row],[Références]],[2]!Tableau16[#All],2,FALSE),0)</f>
        <v>0</v>
      </c>
      <c r="N17" s="13">
        <f>IF(Articles[[#This Row],[Stocks]]&gt;Articles[[#This Row],[Stock max]],(IFERROR(Articles[[#This Row],[Stocks]]-Articles[[#This Row],[Stock max]],0)*Articles[[#This Row],[Valeur Uni]]),0)</f>
        <v>0</v>
      </c>
      <c r="O17" s="53" t="str">
        <f>IF(Articles[Stocks]&gt;Articles[[#This Row],[Stock mini]],"Stock suffisant","A Commander")</f>
        <v>Stock suffisant</v>
      </c>
      <c r="P17" s="13"/>
      <c r="Q17" s="13"/>
    </row>
    <row r="18" spans="2:17" hidden="1" x14ac:dyDescent="0.25">
      <c r="B18" s="8" t="s">
        <v>800</v>
      </c>
      <c r="C18" s="83">
        <v>797</v>
      </c>
      <c r="D18" s="71" t="s">
        <v>491</v>
      </c>
      <c r="E18" s="61" t="s">
        <v>571</v>
      </c>
      <c r="F18" s="2">
        <v>1</v>
      </c>
      <c r="G18" s="13">
        <f>((Articles[[#This Row],[Temp Appro/Jrs]]+Articles[[#This Row],[Delai D.A]]+Articles[[#This Row],[couverture]])*Articles[[#This Row],[conso journaliére]])</f>
        <v>8</v>
      </c>
      <c r="H18" s="92">
        <f>Articles[[#This Row],[Stock mini]]*2</f>
        <v>16</v>
      </c>
      <c r="I18" s="13">
        <v>4</v>
      </c>
      <c r="J18" s="13">
        <v>3</v>
      </c>
      <c r="K18" s="92">
        <f>ROUNDUP(Articles[[#This Row],[Temp Appro/Jrs]]*0.25,0)</f>
        <v>1</v>
      </c>
      <c r="L18" s="13">
        <f>VLOOKUP(Articles[[#This Row],[Références]],'[2]Reporting consommation'!$A$8:$P$1189,16,FALSE)</f>
        <v>1</v>
      </c>
      <c r="M18" s="208">
        <f>IFERROR(VLOOKUP(Articles[[#This Row],[Références]],[2]!Tableau16[#All],2,FALSE),0)</f>
        <v>0</v>
      </c>
      <c r="N18" s="13">
        <f>IF(Articles[[#This Row],[Stocks]]&gt;Articles[[#This Row],[Stock max]],(IFERROR(Articles[[#This Row],[Stocks]]-Articles[[#This Row],[Stock max]],0)*Articles[[#This Row],[Valeur Uni]]),0)</f>
        <v>0</v>
      </c>
      <c r="O18" s="4" t="str">
        <f>IF(Articles[Stocks]&gt;Articles[[#This Row],[Stock mini]],"Stock suffisant","A Commander")</f>
        <v>A Commander</v>
      </c>
      <c r="P18" s="13" t="s">
        <v>1014</v>
      </c>
      <c r="Q18" s="13"/>
    </row>
    <row r="19" spans="2:17" hidden="1" x14ac:dyDescent="0.25">
      <c r="B19" s="6" t="s">
        <v>374</v>
      </c>
      <c r="C19" s="83">
        <v>175</v>
      </c>
      <c r="D19" s="84" t="s">
        <v>480</v>
      </c>
      <c r="E19" s="61" t="s">
        <v>693</v>
      </c>
      <c r="F19" s="2">
        <v>39</v>
      </c>
      <c r="G19" s="13">
        <f>((Articles[[#This Row],[Temp Appro/Jrs]]+Articles[[#This Row],[Delai D.A]]+Articles[[#This Row],[couverture]])*Articles[[#This Row],[conso journaliére]])</f>
        <v>22</v>
      </c>
      <c r="H19" s="13">
        <f>Articles[[#This Row],[Stock mini]]*2</f>
        <v>44</v>
      </c>
      <c r="I19" s="13">
        <v>15</v>
      </c>
      <c r="J19" s="13">
        <v>3</v>
      </c>
      <c r="K19" s="13">
        <f>ROUNDUP(Articles[[#This Row],[Temp Appro/Jrs]]*0.25,0)</f>
        <v>4</v>
      </c>
      <c r="L19" s="13">
        <f>VLOOKUP(Articles[[#This Row],[Références]],'[2]Reporting consommation'!$A$8:$P$1189,16,FALSE)</f>
        <v>1</v>
      </c>
      <c r="M19" s="209">
        <f>IFERROR(VLOOKUP(Articles[[#This Row],[Références]],[2]!Tableau16[#All],2,FALSE),0)</f>
        <v>0</v>
      </c>
      <c r="N19" s="13">
        <f>IF(Articles[[#This Row],[Stocks]]&gt;Articles[[#This Row],[Stock max]],(IFERROR(Articles[[#This Row],[Stocks]]-Articles[[#This Row],[Stock max]],0)*Articles[[#This Row],[Valeur Uni]]),0)</f>
        <v>0</v>
      </c>
      <c r="O19" s="4" t="str">
        <f>IF(Articles[Stocks]&gt;Articles[[#This Row],[Stock mini]],"Stock suffisant","A Commander")</f>
        <v>Stock suffisant</v>
      </c>
      <c r="P19" s="13"/>
      <c r="Q19" s="13"/>
    </row>
    <row r="20" spans="2:17" hidden="1" x14ac:dyDescent="0.25">
      <c r="B20" s="6" t="s">
        <v>373</v>
      </c>
      <c r="C20" s="83">
        <v>177</v>
      </c>
      <c r="D20" s="71" t="s">
        <v>480</v>
      </c>
      <c r="E20" s="8" t="s">
        <v>813</v>
      </c>
      <c r="F20" s="2">
        <v>18</v>
      </c>
      <c r="G20" s="13">
        <f>((Articles[[#This Row],[Temp Appro/Jrs]]+Articles[[#This Row],[Delai D.A]]+Articles[[#This Row],[couverture]])*Articles[[#This Row],[conso journaliére]])</f>
        <v>6</v>
      </c>
      <c r="H20" s="13">
        <f>Articles[[#This Row],[Stock mini]]*2</f>
        <v>12</v>
      </c>
      <c r="I20" s="13">
        <v>2</v>
      </c>
      <c r="J20" s="13">
        <v>3</v>
      </c>
      <c r="K20" s="13">
        <f>ROUNDUP(Articles[[#This Row],[Temp Appro/Jrs]]*0.25,0)</f>
        <v>1</v>
      </c>
      <c r="L20" s="13">
        <f>VLOOKUP(Articles[[#This Row],[Références]],'[2]Reporting consommation'!$A$8:$P$1189,16,FALSE)</f>
        <v>1</v>
      </c>
      <c r="M20" s="209">
        <f>IFERROR(VLOOKUP(Articles[[#This Row],[Références]],[2]!Tableau16[#All],2,FALSE),0)</f>
        <v>0</v>
      </c>
      <c r="N20" s="13">
        <f>IF(Articles[[#This Row],[Stocks]]&gt;Articles[[#This Row],[Stock max]],(IFERROR(Articles[[#This Row],[Stocks]]-Articles[[#This Row],[Stock max]],0)*Articles[[#This Row],[Valeur Uni]]),0)</f>
        <v>0</v>
      </c>
      <c r="O20" s="4" t="str">
        <f>IF(Articles[Stocks]&gt;Articles[[#This Row],[Stock mini]],"Stock suffisant","A Commander")</f>
        <v>Stock suffisant</v>
      </c>
      <c r="P20" s="13"/>
      <c r="Q20" s="13"/>
    </row>
    <row r="21" spans="2:17" hidden="1" x14ac:dyDescent="0.25">
      <c r="B21" s="6" t="s">
        <v>372</v>
      </c>
      <c r="C21" s="83">
        <v>178</v>
      </c>
      <c r="D21" s="84" t="s">
        <v>480</v>
      </c>
      <c r="E21" s="61" t="s">
        <v>813</v>
      </c>
      <c r="F21" s="2">
        <v>15</v>
      </c>
      <c r="G21" s="13">
        <f>((Articles[[#This Row],[Temp Appro/Jrs]]+Articles[[#This Row],[Delai D.A]]+Articles[[#This Row],[couverture]])*Articles[[#This Row],[conso journaliére]])</f>
        <v>8</v>
      </c>
      <c r="H21" s="13">
        <f>Articles[[#This Row],[Stock mini]]*2</f>
        <v>16</v>
      </c>
      <c r="I21" s="13">
        <v>4</v>
      </c>
      <c r="J21" s="13">
        <v>3</v>
      </c>
      <c r="K21" s="13">
        <f>ROUNDUP(Articles[[#This Row],[Temp Appro/Jrs]]*0.25,0)</f>
        <v>1</v>
      </c>
      <c r="L21" s="13">
        <f>VLOOKUP(Articles[[#This Row],[Références]],'[2]Reporting consommation'!$A$8:$P$1189,16,FALSE)</f>
        <v>1</v>
      </c>
      <c r="M21" s="209">
        <f>IFERROR(VLOOKUP(Articles[[#This Row],[Références]],[2]!Tableau16[#All],2,FALSE),0)</f>
        <v>0</v>
      </c>
      <c r="N21" s="13">
        <f>IF(Articles[[#This Row],[Stocks]]&gt;Articles[[#This Row],[Stock max]],(IFERROR(Articles[[#This Row],[Stocks]]-Articles[[#This Row],[Stock max]],0)*Articles[[#This Row],[Valeur Uni]]),0)</f>
        <v>0</v>
      </c>
      <c r="O21" s="4" t="str">
        <f>IF(Articles[Stocks]&gt;Articles[[#This Row],[Stock mini]],"Stock suffisant","A Commander")</f>
        <v>Stock suffisant</v>
      </c>
      <c r="P21" s="13"/>
      <c r="Q21" s="13"/>
    </row>
    <row r="22" spans="2:17" hidden="1" x14ac:dyDescent="0.25">
      <c r="B22" s="7" t="s">
        <v>371</v>
      </c>
      <c r="C22" s="83">
        <v>180</v>
      </c>
      <c r="D22" s="71" t="s">
        <v>485</v>
      </c>
      <c r="E22" s="8" t="s">
        <v>432</v>
      </c>
      <c r="F22" s="2">
        <v>50</v>
      </c>
      <c r="G22" s="13">
        <f>((Articles[[#This Row],[Temp Appro/Jrs]]+Articles[[#This Row],[Delai D.A]]+Articles[[#This Row],[couverture]])*Articles[[#This Row],[conso journaliére]])</f>
        <v>6</v>
      </c>
      <c r="H22" s="13">
        <f>Articles[[#This Row],[Stock mini]]*2</f>
        <v>12</v>
      </c>
      <c r="I22" s="13"/>
      <c r="J22" s="13">
        <v>3</v>
      </c>
      <c r="K22" s="13">
        <f>ROUNDUP(Articles[[#This Row],[Temp Appro/Jrs]]*0.25,0)</f>
        <v>0</v>
      </c>
      <c r="L22" s="13">
        <f>VLOOKUP(Articles[[#This Row],[Références]],'[2]Reporting consommation'!$A$8:$P$1189,16,FALSE)</f>
        <v>2</v>
      </c>
      <c r="M22" s="209">
        <f>IFERROR(VLOOKUP(Articles[[#This Row],[Références]],[2]!Tableau16[#All],2,FALSE),0)</f>
        <v>0</v>
      </c>
      <c r="N22" s="13">
        <f>IF(Articles[[#This Row],[Stocks]]&gt;Articles[[#This Row],[Stock max]],(IFERROR(Articles[[#This Row],[Stocks]]-Articles[[#This Row],[Stock max]],0)*Articles[[#This Row],[Valeur Uni]]),0)</f>
        <v>0</v>
      </c>
      <c r="O22" s="4" t="str">
        <f>IF(Articles[Stocks]&gt;Articles[[#This Row],[Stock mini]],"Stock suffisant","A Commander")</f>
        <v>Stock suffisant</v>
      </c>
      <c r="P22" s="13"/>
      <c r="Q22" s="13"/>
    </row>
    <row r="23" spans="2:17" hidden="1" x14ac:dyDescent="0.25">
      <c r="B23" s="7" t="s">
        <v>370</v>
      </c>
      <c r="C23" s="83">
        <v>187</v>
      </c>
      <c r="D23" s="84" t="s">
        <v>483</v>
      </c>
      <c r="E23" s="61" t="s">
        <v>438</v>
      </c>
      <c r="F23" s="2">
        <v>200</v>
      </c>
      <c r="G23" s="13">
        <f>((Articles[[#This Row],[Temp Appro/Jrs]]+Articles[[#This Row],[Delai D.A]]+Articles[[#This Row],[couverture]])*Articles[[#This Row],[conso journaliére]])</f>
        <v>136</v>
      </c>
      <c r="H23" s="13">
        <f>Articles[[#This Row],[Stock mini]]*2</f>
        <v>272</v>
      </c>
      <c r="I23" s="13">
        <v>4</v>
      </c>
      <c r="J23" s="13">
        <v>3</v>
      </c>
      <c r="K23" s="13">
        <f>ROUNDUP(Articles[[#This Row],[Temp Appro/Jrs]]*0.25,0)</f>
        <v>1</v>
      </c>
      <c r="L23" s="13">
        <f>VLOOKUP(Articles[[#This Row],[Références]],'[2]Reporting consommation'!$A$8:$P$1189,16,FALSE)</f>
        <v>17</v>
      </c>
      <c r="M23" s="208">
        <f>IFERROR(VLOOKUP(Articles[[#This Row],[Références]],[2]!Tableau16[#All],2,FALSE),0)</f>
        <v>0</v>
      </c>
      <c r="N23" s="13">
        <f>IF(Articles[[#This Row],[Stocks]]&gt;Articles[[#This Row],[Stock max]],(IFERROR(Articles[[#This Row],[Stocks]]-Articles[[#This Row],[Stock max]],0)*Articles[[#This Row],[Valeur Uni]]),0)</f>
        <v>0</v>
      </c>
      <c r="O23" s="4" t="str">
        <f>IF(Articles[Stocks]&gt;Articles[[#This Row],[Stock mini]],"Stock suffisant","A Commander")</f>
        <v>Stock suffisant</v>
      </c>
      <c r="P23" s="13" t="s">
        <v>1047</v>
      </c>
      <c r="Q23" s="13"/>
    </row>
    <row r="24" spans="2:17" hidden="1" x14ac:dyDescent="0.25">
      <c r="B24" s="7" t="s">
        <v>369</v>
      </c>
      <c r="C24" s="83">
        <v>188</v>
      </c>
      <c r="D24" s="71" t="s">
        <v>483</v>
      </c>
      <c r="E24" s="8" t="s">
        <v>438</v>
      </c>
      <c r="F24" s="2">
        <v>800</v>
      </c>
      <c r="G24" s="13">
        <f>((Articles[[#This Row],[Temp Appro/Jrs]]+Articles[[#This Row],[Delai D.A]]+Articles[[#This Row],[couverture]])*Articles[[#This Row],[conso journaliére]])</f>
        <v>77</v>
      </c>
      <c r="H24" s="13">
        <f>Articles[[#This Row],[Stock mini]]*2</f>
        <v>154</v>
      </c>
      <c r="I24" s="13">
        <v>3</v>
      </c>
      <c r="J24" s="13">
        <v>3</v>
      </c>
      <c r="K24" s="13">
        <f>ROUNDUP(Articles[[#This Row],[Temp Appro/Jrs]]*0.25,0)</f>
        <v>1</v>
      </c>
      <c r="L24" s="13">
        <f>VLOOKUP(Articles[[#This Row],[Références]],'[2]Reporting consommation'!$A$8:$P$1189,16,FALSE)</f>
        <v>11</v>
      </c>
      <c r="M24" s="208">
        <f>IFERROR(VLOOKUP(Articles[[#This Row],[Références]],[2]!Tableau16[#All],2,FALSE),0)</f>
        <v>0</v>
      </c>
      <c r="N24" s="13">
        <f>IF(Articles[[#This Row],[Stocks]]&gt;Articles[[#This Row],[Stock max]],(IFERROR(Articles[[#This Row],[Stocks]]-Articles[[#This Row],[Stock max]],0)*Articles[[#This Row],[Valeur Uni]]),0)</f>
        <v>0</v>
      </c>
      <c r="O24" s="4" t="str">
        <f>IF(Articles[Stocks]&gt;Articles[[#This Row],[Stock mini]],"Stock suffisant","A Commander")</f>
        <v>Stock suffisant</v>
      </c>
      <c r="P24" s="13"/>
      <c r="Q24" s="13"/>
    </row>
    <row r="25" spans="2:17" hidden="1" x14ac:dyDescent="0.25">
      <c r="B25" s="7" t="s">
        <v>368</v>
      </c>
      <c r="C25" s="83">
        <v>189</v>
      </c>
      <c r="D25" s="84" t="s">
        <v>483</v>
      </c>
      <c r="E25" s="61" t="s">
        <v>438</v>
      </c>
      <c r="F25" s="2">
        <v>850</v>
      </c>
      <c r="G25" s="13">
        <f>((Articles[[#This Row],[Temp Appro/Jrs]]+Articles[[#This Row],[Delai D.A]]+Articles[[#This Row],[couverture]])*Articles[[#This Row],[conso journaliére]])</f>
        <v>48</v>
      </c>
      <c r="H25" s="13">
        <f>Articles[[#This Row],[Stock mini]]*2</f>
        <v>96</v>
      </c>
      <c r="I25" s="13">
        <v>4</v>
      </c>
      <c r="J25" s="13">
        <v>3</v>
      </c>
      <c r="K25" s="13">
        <f>ROUNDUP(Articles[[#This Row],[Temp Appro/Jrs]]*0.25,0)</f>
        <v>1</v>
      </c>
      <c r="L25" s="13">
        <f>VLOOKUP(Articles[[#This Row],[Références]],'[2]Reporting consommation'!$A$8:$P$1189,16,FALSE)</f>
        <v>6</v>
      </c>
      <c r="M25" s="208">
        <f>IFERROR(VLOOKUP(Articles[[#This Row],[Références]],[2]!Tableau16[#All],2,FALSE),0)</f>
        <v>0</v>
      </c>
      <c r="N25" s="13">
        <f>IF(Articles[[#This Row],[Stocks]]&gt;Articles[[#This Row],[Stock max]],(IFERROR(Articles[[#This Row],[Stocks]]-Articles[[#This Row],[Stock max]],0)*Articles[[#This Row],[Valeur Uni]]),0)</f>
        <v>0</v>
      </c>
      <c r="O25" s="4" t="str">
        <f>IF(Articles[Stocks]&gt;Articles[[#This Row],[Stock mini]],"Stock suffisant","A Commander")</f>
        <v>Stock suffisant</v>
      </c>
      <c r="P25" s="13"/>
      <c r="Q25" s="13"/>
    </row>
    <row r="26" spans="2:17" hidden="1" x14ac:dyDescent="0.25">
      <c r="B26" s="56" t="s">
        <v>722</v>
      </c>
      <c r="C26" s="85">
        <v>236</v>
      </c>
      <c r="D26" s="84" t="s">
        <v>505</v>
      </c>
      <c r="E26" s="56" t="s">
        <v>708</v>
      </c>
      <c r="F26" s="2">
        <v>2200</v>
      </c>
      <c r="G26" s="13">
        <f>((Articles[[#This Row],[Temp Appro/Jrs]]+Articles[[#This Row],[Delai D.A]]+Articles[[#This Row],[couverture]])*Articles[[#This Row],[conso journaliére]])</f>
        <v>144</v>
      </c>
      <c r="H26" s="13">
        <f>Articles[[#This Row],[Stock mini]]*2</f>
        <v>288</v>
      </c>
      <c r="I26" s="13">
        <v>2</v>
      </c>
      <c r="J26" s="13">
        <v>3</v>
      </c>
      <c r="K26" s="13">
        <f>ROUNDUP(Articles[[#This Row],[Temp Appro/Jrs]]*0.25,0)</f>
        <v>1</v>
      </c>
      <c r="L26" s="13">
        <f>VLOOKUP(Articles[[#This Row],[Références]],'[2]Reporting consommation'!$A$8:$P$1189,16,FALSE)</f>
        <v>24</v>
      </c>
      <c r="M26" s="208">
        <f>IFERROR(VLOOKUP(Articles[[#This Row],[Références]],[2]!Tableau16[#All],2,FALSE),0)</f>
        <v>0</v>
      </c>
      <c r="N26" s="13">
        <f>IF(Articles[[#This Row],[Stocks]]&gt;Articles[[#This Row],[Stock max]],(IFERROR(Articles[[#This Row],[Stocks]]-Articles[[#This Row],[Stock max]],0)*Articles[[#This Row],[Valeur Uni]]),0)</f>
        <v>0</v>
      </c>
      <c r="O26" s="53" t="str">
        <f>IF(Articles[Stocks]&gt;Articles[[#This Row],[Stock mini]],"Stock suffisant","A Commander")</f>
        <v>Stock suffisant</v>
      </c>
      <c r="P26" s="13" t="s">
        <v>897</v>
      </c>
      <c r="Q26" s="13"/>
    </row>
    <row r="27" spans="2:17" hidden="1" x14ac:dyDescent="0.25">
      <c r="B27" s="7" t="s">
        <v>367</v>
      </c>
      <c r="C27" s="83">
        <v>238</v>
      </c>
      <c r="D27" s="84" t="s">
        <v>480</v>
      </c>
      <c r="E27" s="61" t="s">
        <v>953</v>
      </c>
      <c r="F27" s="2">
        <v>1750</v>
      </c>
      <c r="G27" s="13">
        <f>((Articles[[#This Row],[Temp Appro/Jrs]]+Articles[[#This Row],[Delai D.A]]+Articles[[#This Row],[couverture]])*Articles[[#This Row],[conso journaliére]])</f>
        <v>90</v>
      </c>
      <c r="H27" s="13">
        <f>Articles[[#This Row],[Stock mini]]*2</f>
        <v>180</v>
      </c>
      <c r="I27" s="13">
        <v>5</v>
      </c>
      <c r="J27" s="13">
        <v>3</v>
      </c>
      <c r="K27" s="13">
        <f>ROUNDUP(Articles[[#This Row],[Temp Appro/Jrs]]*0.25,0)</f>
        <v>2</v>
      </c>
      <c r="L27" s="13">
        <f>VLOOKUP(Articles[[#This Row],[Références]],'[2]Reporting consommation'!$A$8:$P$1189,16,FALSE)</f>
        <v>9</v>
      </c>
      <c r="M27" s="208">
        <f>IFERROR(VLOOKUP(Articles[[#This Row],[Références]],[2]!Tableau16[#All],2,FALSE),0)</f>
        <v>0</v>
      </c>
      <c r="N27" s="13">
        <f>IF(Articles[[#This Row],[Stocks]]&gt;Articles[[#This Row],[Stock max]],(IFERROR(Articles[[#This Row],[Stocks]]-Articles[[#This Row],[Stock max]],0)*Articles[[#This Row],[Valeur Uni]]),0)</f>
        <v>0</v>
      </c>
      <c r="O27" s="4" t="str">
        <f>IF(Articles[Stocks]&gt;Articles[[#This Row],[Stock mini]],"Stock suffisant","A Commander")</f>
        <v>Stock suffisant</v>
      </c>
      <c r="P27" s="13"/>
      <c r="Q27" s="13"/>
    </row>
    <row r="28" spans="2:17" hidden="1" x14ac:dyDescent="0.25">
      <c r="B28" s="56" t="s">
        <v>654</v>
      </c>
      <c r="C28" s="85">
        <v>256</v>
      </c>
      <c r="D28" s="184"/>
      <c r="E28" s="186"/>
      <c r="F28" s="2">
        <v>10308</v>
      </c>
      <c r="G28" s="13">
        <f>((Articles[[#This Row],[Temp Appro/Jrs]]+Articles[[#This Row],[Delai D.A]]+Articles[[#This Row],[couverture]])*Articles[[#This Row],[conso journaliére]])</f>
        <v>33</v>
      </c>
      <c r="H28" s="13">
        <f>Articles[[#This Row],[Stock mini]]*2</f>
        <v>66</v>
      </c>
      <c r="I28" s="13">
        <v>6</v>
      </c>
      <c r="J28" s="13">
        <v>3</v>
      </c>
      <c r="K28" s="13">
        <f>ROUNDUP(Articles[[#This Row],[Temp Appro/Jrs]]*0.25,0)</f>
        <v>2</v>
      </c>
      <c r="L28" s="13">
        <f>VLOOKUP(Articles[[#This Row],[Références]],'[2]Reporting consommation'!$A$8:$P$1189,16,FALSE)</f>
        <v>3</v>
      </c>
      <c r="M28" s="210">
        <f>IFERROR(VLOOKUP(Articles[[#This Row],[Références]],[2]!Tableau16[#All],2,FALSE),0)</f>
        <v>0</v>
      </c>
      <c r="N28" s="13">
        <f>IF(Articles[[#This Row],[Stocks]]&gt;Articles[[#This Row],[Stock max]],(IFERROR(Articles[[#This Row],[Stocks]]-Articles[[#This Row],[Stock max]],0)*Articles[[#This Row],[Valeur Uni]]),0)</f>
        <v>0</v>
      </c>
      <c r="O28" s="55" t="str">
        <f>IF(Articles[Stocks]&gt;Articles[[#This Row],[Stock mini]],"Stock suffisant","A Commander")</f>
        <v>Stock suffisant</v>
      </c>
      <c r="P28" s="54"/>
      <c r="Q28" s="54"/>
    </row>
    <row r="29" spans="2:17" hidden="1" x14ac:dyDescent="0.25">
      <c r="B29" s="7" t="s">
        <v>366</v>
      </c>
      <c r="C29" s="83">
        <v>268</v>
      </c>
      <c r="D29" s="71" t="s">
        <v>480</v>
      </c>
      <c r="E29" s="61" t="s">
        <v>466</v>
      </c>
      <c r="F29" s="2">
        <v>24</v>
      </c>
      <c r="G29" s="13">
        <f>((Articles[[#This Row],[Temp Appro/Jrs]]+Articles[[#This Row],[Delai D.A]]+Articles[[#This Row],[couverture]])*Articles[[#This Row],[conso journaliére]])</f>
        <v>7</v>
      </c>
      <c r="H29" s="13">
        <f>Articles[[#This Row],[Stock mini]]*2</f>
        <v>14</v>
      </c>
      <c r="I29" s="13">
        <v>3</v>
      </c>
      <c r="J29" s="13">
        <v>3</v>
      </c>
      <c r="K29" s="13">
        <f>ROUNDUP(Articles[[#This Row],[Temp Appro/Jrs]]*0.25,0)</f>
        <v>1</v>
      </c>
      <c r="L29" s="13">
        <f>VLOOKUP(Articles[[#This Row],[Références]],'[2]Reporting consommation'!$A$8:$P$1189,16,FALSE)</f>
        <v>1</v>
      </c>
      <c r="M29" s="209">
        <f>IFERROR(VLOOKUP(Articles[[#This Row],[Références]],[2]!Tableau16[#All],2,FALSE),0)</f>
        <v>0</v>
      </c>
      <c r="N29" s="13">
        <f>IF(Articles[[#This Row],[Stocks]]&gt;Articles[[#This Row],[Stock max]],(IFERROR(Articles[[#This Row],[Stocks]]-Articles[[#This Row],[Stock max]],0)*Articles[[#This Row],[Valeur Uni]]),0)</f>
        <v>0</v>
      </c>
      <c r="O29" s="4" t="str">
        <f>IF(Articles[Stocks]&gt;Articles[[#This Row],[Stock mini]],"Stock suffisant","A Commander")</f>
        <v>Stock suffisant</v>
      </c>
      <c r="P29" s="13" t="s">
        <v>1030</v>
      </c>
      <c r="Q29" s="13"/>
    </row>
    <row r="30" spans="2:17" hidden="1" x14ac:dyDescent="0.25">
      <c r="B30" s="56" t="s">
        <v>723</v>
      </c>
      <c r="C30" s="85">
        <v>269</v>
      </c>
      <c r="D30" s="84" t="s">
        <v>505</v>
      </c>
      <c r="E30" s="56" t="s">
        <v>708</v>
      </c>
      <c r="F30" s="2">
        <v>160</v>
      </c>
      <c r="G30" s="13">
        <f>((Articles[[#This Row],[Temp Appro/Jrs]]+Articles[[#This Row],[Delai D.A]]+Articles[[#This Row],[couverture]])*Articles[[#This Row],[conso journaliére]])</f>
        <v>8</v>
      </c>
      <c r="H30" s="13">
        <f>Articles[[#This Row],[Stock mini]]*2</f>
        <v>16</v>
      </c>
      <c r="I30" s="13">
        <v>4</v>
      </c>
      <c r="J30" s="13">
        <v>3</v>
      </c>
      <c r="K30" s="13">
        <f>ROUNDUP(Articles[[#This Row],[Temp Appro/Jrs]]*0.25,0)</f>
        <v>1</v>
      </c>
      <c r="L30" s="13">
        <f>VLOOKUP(Articles[[#This Row],[Références]],'[2]Reporting consommation'!$A$8:$P$1189,16,FALSE)</f>
        <v>1</v>
      </c>
      <c r="M30" s="208">
        <f>IFERROR(VLOOKUP(Articles[[#This Row],[Références]],[2]!Tableau16[#All],2,FALSE),0)</f>
        <v>0</v>
      </c>
      <c r="N30" s="13">
        <f>IF(Articles[[#This Row],[Stocks]]&gt;Articles[[#This Row],[Stock max]],(IFERROR(Articles[[#This Row],[Stocks]]-Articles[[#This Row],[Stock max]],0)*Articles[[#This Row],[Valeur Uni]]),0)</f>
        <v>0</v>
      </c>
      <c r="O30" s="53" t="str">
        <f>IF(Articles[Stocks]&gt;Articles[[#This Row],[Stock mini]],"Stock suffisant","A Commander")</f>
        <v>Stock suffisant</v>
      </c>
      <c r="P30" s="13"/>
      <c r="Q30" s="13"/>
    </row>
    <row r="31" spans="2:17" hidden="1" x14ac:dyDescent="0.25">
      <c r="B31" s="56" t="s">
        <v>718</v>
      </c>
      <c r="C31" s="85">
        <v>274</v>
      </c>
      <c r="D31" s="45" t="s">
        <v>481</v>
      </c>
      <c r="E31" s="56" t="s">
        <v>708</v>
      </c>
      <c r="F31" s="2">
        <v>3000</v>
      </c>
      <c r="G31" s="13">
        <f>((Articles[[#This Row],[Temp Appro/Jrs]]+Articles[[#This Row],[Delai D.A]]+Articles[[#This Row],[couverture]])*Articles[[#This Row],[conso journaliére]])</f>
        <v>180</v>
      </c>
      <c r="H31" s="13">
        <f>Articles[[#This Row],[Stock mini]]*2</f>
        <v>360</v>
      </c>
      <c r="I31" s="13">
        <v>9</v>
      </c>
      <c r="J31" s="13">
        <v>3</v>
      </c>
      <c r="K31" s="13">
        <f>ROUNDUP(Articles[[#This Row],[Temp Appro/Jrs]]*0.25,0)</f>
        <v>3</v>
      </c>
      <c r="L31" s="13">
        <f>VLOOKUP(Articles[[#This Row],[Références]],'[2]Reporting consommation'!$A$8:$P$1189,16,FALSE)</f>
        <v>12</v>
      </c>
      <c r="M31" s="208">
        <f>IFERROR(VLOOKUP(Articles[[#This Row],[Références]],[2]!Tableau16[#All],2,FALSE),0)</f>
        <v>0</v>
      </c>
      <c r="N31" s="13">
        <f>IF(Articles[[#This Row],[Stocks]]&gt;Articles[[#This Row],[Stock max]],(IFERROR(Articles[[#This Row],[Stocks]]-Articles[[#This Row],[Stock max]],0)*Articles[[#This Row],[Valeur Uni]]),0)</f>
        <v>0</v>
      </c>
      <c r="O31" s="53" t="str">
        <f>IF(Articles[Stocks]&gt;Articles[[#This Row],[Stock mini]],"Stock suffisant","A Commander")</f>
        <v>Stock suffisant</v>
      </c>
      <c r="P31" s="13"/>
      <c r="Q31" s="13"/>
    </row>
    <row r="32" spans="2:17" hidden="1" x14ac:dyDescent="0.25">
      <c r="B32" s="7" t="s">
        <v>356</v>
      </c>
      <c r="C32" s="83">
        <v>276</v>
      </c>
      <c r="D32" s="71" t="s">
        <v>487</v>
      </c>
      <c r="E32" s="8" t="s">
        <v>409</v>
      </c>
      <c r="F32" s="2">
        <v>35</v>
      </c>
      <c r="G32" s="13">
        <f>((Articles[[#This Row],[Temp Appro/Jrs]]+Articles[[#This Row],[Delai D.A]]+Articles[[#This Row],[couverture]])*Articles[[#This Row],[conso journaliére]])</f>
        <v>6</v>
      </c>
      <c r="H32" s="13">
        <f>Articles[[#This Row],[Stock mini]]*2</f>
        <v>12</v>
      </c>
      <c r="I32" s="13">
        <v>2</v>
      </c>
      <c r="J32" s="13">
        <v>3</v>
      </c>
      <c r="K32" s="13">
        <f>ROUNDUP(Articles[[#This Row],[Temp Appro/Jrs]]*0.25,0)</f>
        <v>1</v>
      </c>
      <c r="L32" s="13">
        <f>VLOOKUP(Articles[[#This Row],[Références]],'[2]Reporting consommation'!$A$8:$P$1189,16,FALSE)</f>
        <v>1</v>
      </c>
      <c r="M32" s="209">
        <f>IFERROR(VLOOKUP(Articles[[#This Row],[Références]],[2]!Tableau16[#All],2,FALSE),0)</f>
        <v>0</v>
      </c>
      <c r="N32" s="13">
        <f>IF(Articles[[#This Row],[Stocks]]&gt;Articles[[#This Row],[Stock max]],(IFERROR(Articles[[#This Row],[Stocks]]-Articles[[#This Row],[Stock max]],0)*Articles[[#This Row],[Valeur Uni]]),0)</f>
        <v>0</v>
      </c>
      <c r="O32" s="4" t="str">
        <f>IF(Articles[Stocks]&gt;Articles[[#This Row],[Stock mini]],"Stock suffisant","A Commander")</f>
        <v>Stock suffisant</v>
      </c>
      <c r="P32" s="13"/>
      <c r="Q32" s="13"/>
    </row>
    <row r="33" spans="2:17" hidden="1" x14ac:dyDescent="0.25">
      <c r="B33" s="8" t="s">
        <v>801</v>
      </c>
      <c r="C33" s="83">
        <v>798</v>
      </c>
      <c r="D33" s="84" t="s">
        <v>491</v>
      </c>
      <c r="E33" s="8" t="s">
        <v>571</v>
      </c>
      <c r="F33" s="2">
        <v>0</v>
      </c>
      <c r="G33" s="13">
        <f>((Articles[[#This Row],[Temp Appro/Jrs]]+Articles[[#This Row],[Delai D.A]]+Articles[[#This Row],[couverture]])*Articles[[#This Row],[conso journaliére]])</f>
        <v>22</v>
      </c>
      <c r="H33" s="92">
        <f>Articles[[#This Row],[Stock mini]]*2</f>
        <v>44</v>
      </c>
      <c r="I33" s="13">
        <v>15</v>
      </c>
      <c r="J33" s="13">
        <v>3</v>
      </c>
      <c r="K33" s="92">
        <f>ROUNDUP(Articles[[#This Row],[Temp Appro/Jrs]]*0.25,0)</f>
        <v>4</v>
      </c>
      <c r="L33" s="13">
        <f>VLOOKUP(Articles[[#This Row],[Références]],'[2]Reporting consommation'!$A$8:$P$1189,16,FALSE)</f>
        <v>1</v>
      </c>
      <c r="M33" s="208">
        <f>IFERROR(VLOOKUP(Articles[[#This Row],[Références]],[2]!Tableau16[#All],2,FALSE),0)</f>
        <v>0</v>
      </c>
      <c r="N33" s="13">
        <f>IF(Articles[[#This Row],[Stocks]]&gt;Articles[[#This Row],[Stock max]],(IFERROR(Articles[[#This Row],[Stocks]]-Articles[[#This Row],[Stock max]],0)*Articles[[#This Row],[Valeur Uni]]),0)</f>
        <v>0</v>
      </c>
      <c r="O33" s="4" t="str">
        <f>IF(Articles[Stocks]&gt;Articles[[#This Row],[Stock mini]],"Stock suffisant","A Commander")</f>
        <v>A Commander</v>
      </c>
      <c r="P33" s="13" t="s">
        <v>1014</v>
      </c>
      <c r="Q33" s="13"/>
    </row>
    <row r="34" spans="2:17" hidden="1" x14ac:dyDescent="0.25">
      <c r="B34" s="7" t="s">
        <v>22</v>
      </c>
      <c r="C34" s="83">
        <v>290</v>
      </c>
      <c r="D34" s="71" t="s">
        <v>483</v>
      </c>
      <c r="E34" s="61" t="s">
        <v>618</v>
      </c>
      <c r="F34" s="2">
        <v>119</v>
      </c>
      <c r="G34" s="13">
        <f>((Articles[[#This Row],[Temp Appro/Jrs]]+Articles[[#This Row],[Delai D.A]]+Articles[[#This Row],[couverture]])*Articles[[#This Row],[conso journaliére]])</f>
        <v>0</v>
      </c>
      <c r="H34" s="13">
        <f>Articles[[#This Row],[Stock mini]]*2</f>
        <v>0</v>
      </c>
      <c r="I34" s="13">
        <v>2</v>
      </c>
      <c r="J34" s="13">
        <v>3</v>
      </c>
      <c r="K34" s="13">
        <f>ROUNDUP(Articles[[#This Row],[Temp Appro/Jrs]]*0.25,0)</f>
        <v>1</v>
      </c>
      <c r="L34" s="13">
        <f>VLOOKUP(Articles[[#This Row],[Références]],'[2]Reporting consommation'!$A$8:$P$1189,16,FALSE)</f>
        <v>0</v>
      </c>
      <c r="M34" s="208">
        <f>IFERROR(VLOOKUP(Articles[[#This Row],[Références]],[2]!Tableau16[#All],2,FALSE),0)</f>
        <v>0</v>
      </c>
      <c r="N34" s="13">
        <f>IF(Articles[[#This Row],[Stocks]]&gt;Articles[[#This Row],[Stock max]],(IFERROR(Articles[[#This Row],[Stocks]]-Articles[[#This Row],[Stock max]],0)*Articles[[#This Row],[Valeur Uni]]),0)</f>
        <v>0</v>
      </c>
      <c r="O34" s="4" t="str">
        <f>IF(Articles[Stocks]&gt;Articles[[#This Row],[Stock mini]],"Stock suffisant","A Commander")</f>
        <v>Stock suffisant</v>
      </c>
      <c r="P34" s="13"/>
      <c r="Q34" s="13"/>
    </row>
    <row r="35" spans="2:17" hidden="1" x14ac:dyDescent="0.25">
      <c r="B35" s="8" t="s">
        <v>802</v>
      </c>
      <c r="C35" s="83">
        <v>799</v>
      </c>
      <c r="D35" s="71" t="s">
        <v>491</v>
      </c>
      <c r="E35" s="61" t="s">
        <v>571</v>
      </c>
      <c r="F35" s="2">
        <v>4</v>
      </c>
      <c r="G35" s="13">
        <f>((Articles[[#This Row],[Temp Appro/Jrs]]+Articles[[#This Row],[Delai D.A]]+Articles[[#This Row],[couverture]])*Articles[[#This Row],[conso journaliére]])</f>
        <v>8</v>
      </c>
      <c r="H35" s="92">
        <f>Articles[[#This Row],[Stock mini]]*2</f>
        <v>16</v>
      </c>
      <c r="I35" s="13">
        <v>4</v>
      </c>
      <c r="J35" s="13">
        <v>3</v>
      </c>
      <c r="K35" s="92">
        <f>ROUNDUP(Articles[[#This Row],[Temp Appro/Jrs]]*0.25,0)</f>
        <v>1</v>
      </c>
      <c r="L35" s="13">
        <f>VLOOKUP(Articles[[#This Row],[Références]],'[2]Reporting consommation'!$A$8:$P$1189,16,FALSE)</f>
        <v>1</v>
      </c>
      <c r="M35" s="208">
        <f>IFERROR(VLOOKUP(Articles[[#This Row],[Références]],[2]!Tableau16[#All],2,FALSE),0)</f>
        <v>0</v>
      </c>
      <c r="N35" s="13">
        <f>IF(Articles[[#This Row],[Stocks]]&gt;Articles[[#This Row],[Stock max]],(IFERROR(Articles[[#This Row],[Stocks]]-Articles[[#This Row],[Stock max]],0)*Articles[[#This Row],[Valeur Uni]]),0)</f>
        <v>0</v>
      </c>
      <c r="O35" s="4" t="str">
        <f>IF(Articles[Stocks]&gt;Articles[[#This Row],[Stock mini]],"Stock suffisant","A Commander")</f>
        <v>A Commander</v>
      </c>
      <c r="P35" s="13"/>
      <c r="Q35" s="13"/>
    </row>
    <row r="36" spans="2:17" hidden="1" x14ac:dyDescent="0.25">
      <c r="B36" s="7" t="s">
        <v>353</v>
      </c>
      <c r="C36" s="83">
        <v>304</v>
      </c>
      <c r="D36" s="84" t="s">
        <v>505</v>
      </c>
      <c r="E36" s="61" t="s">
        <v>434</v>
      </c>
      <c r="F36" s="2">
        <v>44</v>
      </c>
      <c r="G36" s="13">
        <f>((Articles[[#This Row],[Temp Appro/Jrs]]+Articles[[#This Row],[Delai D.A]]+Articles[[#This Row],[couverture]])*Articles[[#This Row],[conso journaliére]])</f>
        <v>8</v>
      </c>
      <c r="H36" s="13">
        <f>Articles[[#This Row],[Stock mini]]*2</f>
        <v>16</v>
      </c>
      <c r="I36" s="13">
        <v>4</v>
      </c>
      <c r="J36" s="13">
        <v>3</v>
      </c>
      <c r="K36" s="13">
        <f>ROUNDUP(Articles[[#This Row],[Temp Appro/Jrs]]*0.25,0)</f>
        <v>1</v>
      </c>
      <c r="L36" s="13">
        <f>VLOOKUP(Articles[[#This Row],[Références]],'[2]Reporting consommation'!$A$8:$P$1189,16,FALSE)</f>
        <v>1</v>
      </c>
      <c r="M36" s="208">
        <f>IFERROR(VLOOKUP(Articles[[#This Row],[Références]],[2]!Tableau16[#All],2,FALSE),0)</f>
        <v>0</v>
      </c>
      <c r="N36" s="13">
        <f>IF(Articles[[#This Row],[Stocks]]&gt;Articles[[#This Row],[Stock max]],(IFERROR(Articles[[#This Row],[Stocks]]-Articles[[#This Row],[Stock max]],0)*Articles[[#This Row],[Valeur Uni]]),0)</f>
        <v>0</v>
      </c>
      <c r="O36" s="4" t="str">
        <f>IF(Articles[Stocks]&gt;Articles[[#This Row],[Stock mini]],"Stock suffisant","A Commander")</f>
        <v>Stock suffisant</v>
      </c>
      <c r="P36" s="13"/>
      <c r="Q36" s="13"/>
    </row>
    <row r="37" spans="2:17" hidden="1" x14ac:dyDescent="0.25">
      <c r="B37" s="7" t="s">
        <v>352</v>
      </c>
      <c r="C37" s="83">
        <v>305</v>
      </c>
      <c r="D37" s="71" t="s">
        <v>503</v>
      </c>
      <c r="E37" s="8" t="s">
        <v>758</v>
      </c>
      <c r="F37" s="2">
        <v>150</v>
      </c>
      <c r="G37" s="13">
        <f>((Articles[[#This Row],[Temp Appro/Jrs]]+Articles[[#This Row],[Delai D.A]]+Articles[[#This Row],[couverture]])*Articles[[#This Row],[conso journaliére]])</f>
        <v>64</v>
      </c>
      <c r="H37" s="13">
        <f>Articles[[#This Row],[Stock mini]]*2</f>
        <v>128</v>
      </c>
      <c r="I37" s="13">
        <v>4</v>
      </c>
      <c r="J37" s="13">
        <v>3</v>
      </c>
      <c r="K37" s="13">
        <f>ROUNDUP(Articles[[#This Row],[Temp Appro/Jrs]]*0.25,0)</f>
        <v>1</v>
      </c>
      <c r="L37" s="13">
        <f>VLOOKUP(Articles[[#This Row],[Références]],'[2]Reporting consommation'!$A$8:$P$1189,16,FALSE)</f>
        <v>8</v>
      </c>
      <c r="M37" s="208">
        <f>IFERROR(VLOOKUP(Articles[[#This Row],[Références]],[2]!Tableau16[#All],2,FALSE),0)</f>
        <v>0</v>
      </c>
      <c r="N37" s="13">
        <f>IF(Articles[[#This Row],[Stocks]]&gt;Articles[[#This Row],[Stock max]],(IFERROR(Articles[[#This Row],[Stocks]]-Articles[[#This Row],[Stock max]],0)*Articles[[#This Row],[Valeur Uni]]),0)</f>
        <v>0</v>
      </c>
      <c r="O37" s="4" t="str">
        <f>IF(Articles[Stocks]&gt;Articles[[#This Row],[Stock mini]],"Stock suffisant","A Commander")</f>
        <v>Stock suffisant</v>
      </c>
      <c r="P37" s="13" t="s">
        <v>1052</v>
      </c>
      <c r="Q37" s="128"/>
    </row>
    <row r="38" spans="2:17" hidden="1" x14ac:dyDescent="0.25">
      <c r="B38" s="8" t="s">
        <v>803</v>
      </c>
      <c r="C38" s="83">
        <v>800</v>
      </c>
      <c r="D38" s="84" t="s">
        <v>491</v>
      </c>
      <c r="E38" s="8" t="s">
        <v>571</v>
      </c>
      <c r="F38" s="2">
        <v>4</v>
      </c>
      <c r="G38" s="13">
        <f>((Articles[[#This Row],[Temp Appro/Jrs]]+Articles[[#This Row],[Delai D.A]]+Articles[[#This Row],[couverture]])*Articles[[#This Row],[conso journaliére]])</f>
        <v>8</v>
      </c>
      <c r="H38" s="92">
        <f>Articles[[#This Row],[Stock mini]]*2</f>
        <v>16</v>
      </c>
      <c r="I38" s="13">
        <v>4</v>
      </c>
      <c r="J38" s="13">
        <v>3</v>
      </c>
      <c r="K38" s="92">
        <f>ROUNDUP(Articles[[#This Row],[Temp Appro/Jrs]]*0.25,0)</f>
        <v>1</v>
      </c>
      <c r="L38" s="13">
        <f>VLOOKUP(Articles[[#This Row],[Références]],'[2]Reporting consommation'!$A$8:$P$1189,16,FALSE)</f>
        <v>1</v>
      </c>
      <c r="M38" s="208">
        <f>IFERROR(VLOOKUP(Articles[[#This Row],[Références]],[2]!Tableau16[#All],2,FALSE),0)</f>
        <v>0</v>
      </c>
      <c r="N38" s="13">
        <f>IF(Articles[[#This Row],[Stocks]]&gt;Articles[[#This Row],[Stock max]],(IFERROR(Articles[[#This Row],[Stocks]]-Articles[[#This Row],[Stock max]],0)*Articles[[#This Row],[Valeur Uni]]),0)</f>
        <v>0</v>
      </c>
      <c r="O38" s="4" t="str">
        <f>IF(Articles[Stocks]&gt;Articles[[#This Row],[Stock mini]],"Stock suffisant","A Commander")</f>
        <v>A Commander</v>
      </c>
      <c r="P38" s="13"/>
      <c r="Q38" s="13"/>
    </row>
    <row r="39" spans="2:17" hidden="1" x14ac:dyDescent="0.25">
      <c r="B39" s="6" t="s">
        <v>291</v>
      </c>
      <c r="C39" s="83">
        <v>808</v>
      </c>
      <c r="D39" s="71" t="s">
        <v>491</v>
      </c>
      <c r="E39" s="61" t="s">
        <v>405</v>
      </c>
      <c r="F39" s="2">
        <v>8</v>
      </c>
      <c r="G39" s="13">
        <f>((Articles[[#This Row],[Temp Appro/Jrs]]+Articles[[#This Row],[Delai D.A]]+Articles[[#This Row],[couverture]])*Articles[[#This Row],[conso journaliére]])</f>
        <v>30</v>
      </c>
      <c r="H39" s="92">
        <f>Articles[[#This Row],[Stock mini]]*2</f>
        <v>60</v>
      </c>
      <c r="I39" s="92">
        <v>21</v>
      </c>
      <c r="J39" s="13">
        <v>3</v>
      </c>
      <c r="K39" s="92">
        <f>ROUNDUP(Articles[[#This Row],[Temp Appro/Jrs]]*0.25,0)</f>
        <v>6</v>
      </c>
      <c r="L39" s="13">
        <f>VLOOKUP(Articles[[#This Row],[Références]],'[2]Reporting consommation'!$A$8:$P$1189,16,FALSE)</f>
        <v>1</v>
      </c>
      <c r="M39" s="209">
        <f>IFERROR(VLOOKUP(Articles[[#This Row],[Références]],[2]!Tableau16[#All],2,FALSE),0)</f>
        <v>0</v>
      </c>
      <c r="N39" s="13">
        <f>IF(Articles[[#This Row],[Stocks]]&gt;Articles[[#This Row],[Stock max]],(IFERROR(Articles[[#This Row],[Stocks]]-Articles[[#This Row],[Stock max]],0)*Articles[[#This Row],[Valeur Uni]]),0)</f>
        <v>0</v>
      </c>
      <c r="O39" s="4" t="str">
        <f>IF(Articles[Stocks]&gt;Articles[[#This Row],[Stock mini]],"Stock suffisant","A Commander")</f>
        <v>A Commander</v>
      </c>
      <c r="P39" s="13"/>
      <c r="Q39" s="13"/>
    </row>
    <row r="40" spans="2:17" hidden="1" x14ac:dyDescent="0.25">
      <c r="B40" s="7" t="s">
        <v>349</v>
      </c>
      <c r="C40" s="83">
        <v>312</v>
      </c>
      <c r="D40" s="84" t="s">
        <v>498</v>
      </c>
      <c r="E40" s="61"/>
      <c r="F40" s="2">
        <v>1</v>
      </c>
      <c r="G40" s="13">
        <f>((Articles[[#This Row],[Temp Appro/Jrs]]+Articles[[#This Row],[Delai D.A]]+Articles[[#This Row],[couverture]])*Articles[[#This Row],[conso journaliére]])</f>
        <v>0</v>
      </c>
      <c r="H40" s="13">
        <f>Articles[[#This Row],[Stock mini]]*2</f>
        <v>0</v>
      </c>
      <c r="I40" s="13">
        <v>31</v>
      </c>
      <c r="J40" s="13">
        <v>3</v>
      </c>
      <c r="K40" s="13">
        <f>ROUNDUP(Articles[[#This Row],[Temp Appro/Jrs]]*0.25,0)</f>
        <v>8</v>
      </c>
      <c r="L40" s="13">
        <f>VLOOKUP(Articles[[#This Row],[Références]],'[2]Reporting consommation'!$A$8:$P$1189,16,FALSE)</f>
        <v>0</v>
      </c>
      <c r="M40" s="208">
        <f>IFERROR(VLOOKUP(Articles[[#This Row],[Références]],[2]!Tableau16[#All],2,FALSE),0)</f>
        <v>0</v>
      </c>
      <c r="N40" s="13">
        <f>IF(Articles[[#This Row],[Stocks]]&gt;Articles[[#This Row],[Stock max]],(IFERROR(Articles[[#This Row],[Stocks]]-Articles[[#This Row],[Stock max]],0)*Articles[[#This Row],[Valeur Uni]]),0)</f>
        <v>0</v>
      </c>
      <c r="O40" s="4" t="str">
        <f>IF(Articles[Stocks]&gt;Articles[[#This Row],[Stock mini]],"Stock suffisant","A Commander")</f>
        <v>Stock suffisant</v>
      </c>
      <c r="P40" s="13"/>
      <c r="Q40" s="13"/>
    </row>
    <row r="41" spans="2:17" hidden="1" x14ac:dyDescent="0.25">
      <c r="B41" s="56" t="s">
        <v>695</v>
      </c>
      <c r="C41" s="85">
        <v>7988</v>
      </c>
      <c r="D41" s="45" t="s">
        <v>491</v>
      </c>
      <c r="E41" s="56" t="s">
        <v>575</v>
      </c>
      <c r="F41" s="2">
        <v>6</v>
      </c>
      <c r="G41" s="13">
        <f>((Articles[[#This Row],[Temp Appro/Jrs]]+Articles[[#This Row],[Delai D.A]]+Articles[[#This Row],[couverture]])*Articles[[#This Row],[conso journaliére]])</f>
        <v>7</v>
      </c>
      <c r="H41" s="13">
        <f>Articles[[#This Row],[Stock mini]]*2</f>
        <v>14</v>
      </c>
      <c r="I41" s="13">
        <v>3</v>
      </c>
      <c r="J41" s="13">
        <v>3</v>
      </c>
      <c r="K41" s="13">
        <f>ROUNDUP(Articles[[#This Row],[Temp Appro/Jrs]]*0.25,0)</f>
        <v>1</v>
      </c>
      <c r="L41" s="13">
        <f>VLOOKUP(Articles[[#This Row],[Références]],'[2]Reporting consommation'!$A$8:$P$1189,16,FALSE)</f>
        <v>1</v>
      </c>
      <c r="M41" s="208">
        <f>IFERROR(VLOOKUP(Articles[[#This Row],[Références]],[2]!Tableau16[#All],2,FALSE),0)</f>
        <v>0</v>
      </c>
      <c r="N41" s="13">
        <f>IF(Articles[[#This Row],[Stocks]]&gt;Articles[[#This Row],[Stock max]],(IFERROR(Articles[[#This Row],[Stocks]]-Articles[[#This Row],[Stock max]],0)*Articles[[#This Row],[Valeur Uni]]),0)</f>
        <v>0</v>
      </c>
      <c r="O41" s="53" t="str">
        <f>IF(Articles[Stocks]&gt;Articles[[#This Row],[Stock mini]],"Stock suffisant","A Commander")</f>
        <v>A Commander</v>
      </c>
      <c r="P41" s="13"/>
      <c r="Q41" s="13"/>
    </row>
    <row r="42" spans="2:17" hidden="1" x14ac:dyDescent="0.25">
      <c r="B42" s="7" t="s">
        <v>347</v>
      </c>
      <c r="C42" s="83">
        <v>332</v>
      </c>
      <c r="D42" s="71" t="s">
        <v>502</v>
      </c>
      <c r="E42" s="61" t="s">
        <v>450</v>
      </c>
      <c r="F42" s="2">
        <v>46</v>
      </c>
      <c r="G42" s="13">
        <f>((Articles[[#This Row],[Temp Appro/Jrs]]+Articles[[#This Row],[Delai D.A]]+Articles[[#This Row],[couverture]])*Articles[[#This Row],[conso journaliére]])</f>
        <v>8</v>
      </c>
      <c r="H42" s="13">
        <f>Articles[[#This Row],[Stock mini]]*2</f>
        <v>16</v>
      </c>
      <c r="I42" s="13">
        <v>4</v>
      </c>
      <c r="J42" s="13">
        <v>3</v>
      </c>
      <c r="K42" s="13">
        <f>ROUNDUP(Articles[[#This Row],[Temp Appro/Jrs]]*0.25,0)</f>
        <v>1</v>
      </c>
      <c r="L42" s="13">
        <f>VLOOKUP(Articles[[#This Row],[Références]],'[2]Reporting consommation'!$A$8:$P$1189,16,FALSE)</f>
        <v>1</v>
      </c>
      <c r="M42" s="208">
        <f>IFERROR(VLOOKUP(Articles[[#This Row],[Références]],[2]!Tableau16[#All],2,FALSE),0)</f>
        <v>0</v>
      </c>
      <c r="N42" s="13">
        <f>IF(Articles[[#This Row],[Stocks]]&gt;Articles[[#This Row],[Stock max]],(IFERROR(Articles[[#This Row],[Stocks]]-Articles[[#This Row],[Stock max]],0)*Articles[[#This Row],[Valeur Uni]]),0)</f>
        <v>0</v>
      </c>
      <c r="O42" s="4" t="str">
        <f>IF(Articles[Stocks]&gt;Articles[[#This Row],[Stock mini]],"Stock suffisant","A Commander")</f>
        <v>Stock suffisant</v>
      </c>
      <c r="P42" s="13" t="s">
        <v>1045</v>
      </c>
      <c r="Q42" s="13"/>
    </row>
    <row r="43" spans="2:17" hidden="1" x14ac:dyDescent="0.25">
      <c r="B43" s="7" t="s">
        <v>346</v>
      </c>
      <c r="C43" s="83">
        <v>333</v>
      </c>
      <c r="D43" s="71" t="s">
        <v>502</v>
      </c>
      <c r="E43" s="8" t="s">
        <v>450</v>
      </c>
      <c r="F43" s="2">
        <v>64</v>
      </c>
      <c r="G43" s="13">
        <f>((Articles[[#This Row],[Temp Appro/Jrs]]+Articles[[#This Row],[Delai D.A]]+Articles[[#This Row],[couverture]])*Articles[[#This Row],[conso journaliére]])</f>
        <v>8</v>
      </c>
      <c r="H43" s="13">
        <f>Articles[[#This Row],[Stock mini]]*2</f>
        <v>16</v>
      </c>
      <c r="I43" s="13">
        <v>4</v>
      </c>
      <c r="J43" s="13">
        <v>3</v>
      </c>
      <c r="K43" s="13">
        <f>ROUNDUP(Articles[[#This Row],[Temp Appro/Jrs]]*0.25,0)</f>
        <v>1</v>
      </c>
      <c r="L43" s="13">
        <f>VLOOKUP(Articles[[#This Row],[Références]],'[2]Reporting consommation'!$A$8:$P$1189,16,FALSE)</f>
        <v>1</v>
      </c>
      <c r="M43" s="208">
        <f>IFERROR(VLOOKUP(Articles[[#This Row],[Références]],[2]!Tableau16[#All],2,FALSE),0)</f>
        <v>0</v>
      </c>
      <c r="N43" s="13">
        <f>IF(Articles[[#This Row],[Stocks]]&gt;Articles[[#This Row],[Stock max]],(IFERROR(Articles[[#This Row],[Stocks]]-Articles[[#This Row],[Stock max]],0)*Articles[[#This Row],[Valeur Uni]]),0)</f>
        <v>0</v>
      </c>
      <c r="O43" s="4" t="str">
        <f>IF(Articles[Stocks]&gt;Articles[[#This Row],[Stock mini]],"Stock suffisant","A Commander")</f>
        <v>Stock suffisant</v>
      </c>
      <c r="P43" s="13" t="s">
        <v>1045</v>
      </c>
      <c r="Q43" s="13"/>
    </row>
    <row r="44" spans="2:17" hidden="1" x14ac:dyDescent="0.25">
      <c r="B44" s="7" t="s">
        <v>345</v>
      </c>
      <c r="C44" s="83">
        <v>334</v>
      </c>
      <c r="D44" s="71" t="s">
        <v>502</v>
      </c>
      <c r="E44" s="61" t="s">
        <v>450</v>
      </c>
      <c r="F44" s="2">
        <v>45</v>
      </c>
      <c r="G44" s="13">
        <f>((Articles[[#This Row],[Temp Appro/Jrs]]+Articles[[#This Row],[Delai D.A]]+Articles[[#This Row],[couverture]])*Articles[[#This Row],[conso journaliére]])</f>
        <v>6</v>
      </c>
      <c r="H44" s="13">
        <f>Articles[[#This Row],[Stock mini]]*2</f>
        <v>12</v>
      </c>
      <c r="I44" s="13">
        <v>2</v>
      </c>
      <c r="J44" s="13">
        <v>3</v>
      </c>
      <c r="K44" s="13">
        <f>ROUNDUP(Articles[[#This Row],[Temp Appro/Jrs]]*0.25,0)</f>
        <v>1</v>
      </c>
      <c r="L44" s="13">
        <f>VLOOKUP(Articles[[#This Row],[Références]],'[2]Reporting consommation'!$A$8:$P$1189,16,FALSE)</f>
        <v>1</v>
      </c>
      <c r="M44" s="208">
        <f>IFERROR(VLOOKUP(Articles[[#This Row],[Références]],[2]!Tableau16[#All],2,FALSE),0)</f>
        <v>0</v>
      </c>
      <c r="N44" s="13">
        <f>IF(Articles[[#This Row],[Stocks]]&gt;Articles[[#This Row],[Stock max]],(IFERROR(Articles[[#This Row],[Stocks]]-Articles[[#This Row],[Stock max]],0)*Articles[[#This Row],[Valeur Uni]]),0)</f>
        <v>0</v>
      </c>
      <c r="O44" s="4" t="str">
        <f>IF(Articles[Stocks]&gt;Articles[[#This Row],[Stock mini]],"Stock suffisant","A Commander")</f>
        <v>Stock suffisant</v>
      </c>
      <c r="P44" s="13" t="s">
        <v>1045</v>
      </c>
      <c r="Q44" s="13"/>
    </row>
    <row r="45" spans="2:17" hidden="1" x14ac:dyDescent="0.25">
      <c r="B45" s="56" t="s">
        <v>948</v>
      </c>
      <c r="C45" s="85">
        <v>345</v>
      </c>
      <c r="D45" s="45" t="s">
        <v>947</v>
      </c>
      <c r="E45" s="56" t="s">
        <v>413</v>
      </c>
      <c r="F45" s="2">
        <v>250</v>
      </c>
      <c r="G45" s="13">
        <f>((Articles[[#This Row],[Temp Appro/Jrs]]+Articles[[#This Row],[Delai D.A]]+Articles[[#This Row],[couverture]])*Articles[[#This Row],[conso journaliére]])</f>
        <v>0</v>
      </c>
      <c r="H45" s="13">
        <f>Articles[[#This Row],[Stock mini]]*2</f>
        <v>0</v>
      </c>
      <c r="I45" s="13">
        <v>5</v>
      </c>
      <c r="J45" s="13">
        <v>3</v>
      </c>
      <c r="K45" s="13">
        <f>ROUNDUP(Articles[[#This Row],[Temp Appro/Jrs]]*0.25,0)</f>
        <v>2</v>
      </c>
      <c r="L45" s="13">
        <f>VLOOKUP(Articles[[#This Row],[Références]],'[2]Reporting consommation'!$A$8:$P$1189,16,FALSE)</f>
        <v>0</v>
      </c>
      <c r="M45" s="208">
        <f>IFERROR(VLOOKUP(Articles[[#This Row],[Références]],[2]!Tableau16[#All],2,FALSE),0)</f>
        <v>0</v>
      </c>
      <c r="N45" s="13">
        <f>IF(Articles[[#This Row],[Stocks]]&gt;Articles[[#This Row],[Stock max]],(IFERROR(Articles[[#This Row],[Stocks]]-Articles[[#This Row],[Stock max]],0)*Articles[[#This Row],[Valeur Uni]]),0)</f>
        <v>0</v>
      </c>
      <c r="O45" s="53" t="str">
        <f>IF(Articles[Stocks]&gt;Articles[[#This Row],[Stock mini]],"Stock suffisant","A Commander")</f>
        <v>Stock suffisant</v>
      </c>
      <c r="P45" s="13"/>
      <c r="Q45" s="13"/>
    </row>
    <row r="46" spans="2:17" hidden="1" x14ac:dyDescent="0.25">
      <c r="B46" s="56" t="s">
        <v>757</v>
      </c>
      <c r="C46" s="85">
        <v>360</v>
      </c>
      <c r="D46" s="45"/>
      <c r="E46" s="56" t="s">
        <v>446</v>
      </c>
      <c r="F46" s="2">
        <v>2</v>
      </c>
      <c r="G46" s="13">
        <f>((Articles[[#This Row],[Temp Appro/Jrs]]+Articles[[#This Row],[Delai D.A]]+Articles[[#This Row],[couverture]])*Articles[[#This Row],[conso journaliére]])</f>
        <v>0</v>
      </c>
      <c r="H46" s="13">
        <f>Articles[[#This Row],[Stock mini]]*2</f>
        <v>0</v>
      </c>
      <c r="I46" s="13">
        <v>2</v>
      </c>
      <c r="J46" s="13">
        <v>3</v>
      </c>
      <c r="K46" s="13">
        <f>ROUNDUP(Articles[[#This Row],[Temp Appro/Jrs]]*0.25,0)</f>
        <v>1</v>
      </c>
      <c r="L46" s="13">
        <f>VLOOKUP(Articles[[#This Row],[Références]],'[2]Reporting consommation'!$A$8:$P$1189,16,FALSE)</f>
        <v>0</v>
      </c>
      <c r="M46" s="208">
        <f>IFERROR(VLOOKUP(Articles[[#This Row],[Références]],[2]!Tableau16[#All],2,FALSE),0)</f>
        <v>0</v>
      </c>
      <c r="N46" s="13">
        <f>IF(Articles[[#This Row],[Stocks]]&gt;Articles[[#This Row],[Stock max]],(IFERROR(Articles[[#This Row],[Stocks]]-Articles[[#This Row],[Stock max]],0)*Articles[[#This Row],[Valeur Uni]]),0)</f>
        <v>0</v>
      </c>
      <c r="O46" s="53" t="str">
        <f>IF(Articles[Stocks]&gt;Articles[[#This Row],[Stock mini]],"Stock suffisant","A Commander")</f>
        <v>Stock suffisant</v>
      </c>
      <c r="P46" s="13"/>
      <c r="Q46" s="13"/>
    </row>
    <row r="47" spans="2:17" hidden="1" x14ac:dyDescent="0.25">
      <c r="B47" s="56" t="s">
        <v>664</v>
      </c>
      <c r="C47" s="85">
        <v>364</v>
      </c>
      <c r="D47" s="45" t="s">
        <v>505</v>
      </c>
      <c r="E47" s="56" t="s">
        <v>708</v>
      </c>
      <c r="F47" s="2">
        <v>1530</v>
      </c>
      <c r="G47" s="13">
        <f>((Articles[[#This Row],[Temp Appro/Jrs]]+Articles[[#This Row],[Delai D.A]]+Articles[[#This Row],[couverture]])*Articles[[#This Row],[conso journaliére]])</f>
        <v>12</v>
      </c>
      <c r="H47" s="13">
        <f>Articles[[#This Row],[Stock mini]]*2</f>
        <v>24</v>
      </c>
      <c r="I47" s="13">
        <v>2</v>
      </c>
      <c r="J47" s="13">
        <v>3</v>
      </c>
      <c r="K47" s="13">
        <f>ROUNDUP(Articles[[#This Row],[Temp Appro/Jrs]]*0.25,0)</f>
        <v>1</v>
      </c>
      <c r="L47" s="13">
        <f>VLOOKUP(Articles[[#This Row],[Références]],'[2]Reporting consommation'!$A$8:$P$1189,16,FALSE)</f>
        <v>2</v>
      </c>
      <c r="M47" s="208">
        <f>IFERROR(VLOOKUP(Articles[[#This Row],[Références]],[2]!Tableau16[#All],2,FALSE),0)</f>
        <v>0</v>
      </c>
      <c r="N47" s="13">
        <f>IF(Articles[[#This Row],[Stocks]]&gt;Articles[[#This Row],[Stock max]],(IFERROR(Articles[[#This Row],[Stocks]]-Articles[[#This Row],[Stock max]],0)*Articles[[#This Row],[Valeur Uni]]),0)</f>
        <v>0</v>
      </c>
      <c r="O47" s="53" t="str">
        <f>IF(Articles[Stocks]&gt;Articles[[#This Row],[Stock mini]],"Stock suffisant","A Commander")</f>
        <v>Stock suffisant</v>
      </c>
      <c r="P47" s="13"/>
      <c r="Q47" s="13"/>
    </row>
    <row r="48" spans="2:17" hidden="1" x14ac:dyDescent="0.25">
      <c r="B48" s="56" t="s">
        <v>665</v>
      </c>
      <c r="C48" s="85">
        <v>365</v>
      </c>
      <c r="D48" s="84" t="s">
        <v>505</v>
      </c>
      <c r="E48" s="56" t="s">
        <v>708</v>
      </c>
      <c r="F48" s="2">
        <v>297</v>
      </c>
      <c r="G48" s="13">
        <f>((Articles[[#This Row],[Temp Appro/Jrs]]+Articles[[#This Row],[Delai D.A]]+Articles[[#This Row],[couverture]])*Articles[[#This Row],[conso journaliére]])</f>
        <v>66</v>
      </c>
      <c r="H48" s="13">
        <f>Articles[[#This Row],[Stock mini]]*2</f>
        <v>132</v>
      </c>
      <c r="I48" s="13">
        <v>6</v>
      </c>
      <c r="J48" s="13">
        <v>3</v>
      </c>
      <c r="K48" s="13">
        <f>ROUNDUP(Articles[[#This Row],[Temp Appro/Jrs]]*0.25,0)</f>
        <v>2</v>
      </c>
      <c r="L48" s="13">
        <f>VLOOKUP(Articles[[#This Row],[Références]],'[2]Reporting consommation'!$A$8:$P$1189,16,FALSE)</f>
        <v>6</v>
      </c>
      <c r="M48" s="208">
        <f>IFERROR(VLOOKUP(Articles[[#This Row],[Références]],[2]!Tableau16[#All],2,FALSE),0)</f>
        <v>0</v>
      </c>
      <c r="N48" s="13">
        <f>IF(Articles[[#This Row],[Stocks]]&gt;Articles[[#This Row],[Stock max]],(IFERROR(Articles[[#This Row],[Stocks]]-Articles[[#This Row],[Stock max]],0)*Articles[[#This Row],[Valeur Uni]]),0)</f>
        <v>0</v>
      </c>
      <c r="O48" s="53" t="str">
        <f>IF(Articles[Stocks]&gt;Articles[[#This Row],[Stock mini]],"Stock suffisant","A Commander")</f>
        <v>Stock suffisant</v>
      </c>
      <c r="P48" s="13" t="s">
        <v>968</v>
      </c>
      <c r="Q48" s="13"/>
    </row>
    <row r="49" spans="2:17" hidden="1" x14ac:dyDescent="0.25">
      <c r="B49" s="56" t="s">
        <v>663</v>
      </c>
      <c r="C49" s="85">
        <v>366</v>
      </c>
      <c r="D49" s="84" t="s">
        <v>505</v>
      </c>
      <c r="E49" s="56" t="s">
        <v>708</v>
      </c>
      <c r="F49" s="2">
        <v>1292</v>
      </c>
      <c r="G49" s="13">
        <f>((Articles[[#This Row],[Temp Appro/Jrs]]+Articles[[#This Row],[Delai D.A]]+Articles[[#This Row],[couverture]])*Articles[[#This Row],[conso journaliére]])</f>
        <v>24</v>
      </c>
      <c r="H49" s="13">
        <f>Articles[[#This Row],[Stock mini]]*2</f>
        <v>48</v>
      </c>
      <c r="I49" s="13">
        <v>4</v>
      </c>
      <c r="J49" s="13">
        <v>3</v>
      </c>
      <c r="K49" s="13">
        <f>ROUNDUP(Articles[[#This Row],[Temp Appro/Jrs]]*0.25,0)</f>
        <v>1</v>
      </c>
      <c r="L49" s="13">
        <f>VLOOKUP(Articles[[#This Row],[Références]],'[2]Reporting consommation'!$A$8:$P$1189,16,FALSE)</f>
        <v>3</v>
      </c>
      <c r="M49" s="208">
        <f>IFERROR(VLOOKUP(Articles[[#This Row],[Références]],[2]!Tableau16[#All],2,FALSE),0)</f>
        <v>0</v>
      </c>
      <c r="N49" s="13">
        <f>IF(Articles[[#This Row],[Stocks]]&gt;Articles[[#This Row],[Stock max]],(IFERROR(Articles[[#This Row],[Stocks]]-Articles[[#This Row],[Stock max]],0)*Articles[[#This Row],[Valeur Uni]]),0)</f>
        <v>0</v>
      </c>
      <c r="O49" s="53" t="str">
        <f>IF(Articles[Stocks]&gt;Articles[[#This Row],[Stock mini]],"Stock suffisant","A Commander")</f>
        <v>Stock suffisant</v>
      </c>
      <c r="P49" s="13"/>
      <c r="Q49" s="13"/>
    </row>
    <row r="50" spans="2:17" hidden="1" x14ac:dyDescent="0.25">
      <c r="B50" s="56" t="s">
        <v>714</v>
      </c>
      <c r="C50" s="85">
        <v>367</v>
      </c>
      <c r="D50" s="84" t="s">
        <v>505</v>
      </c>
      <c r="E50" s="56" t="s">
        <v>708</v>
      </c>
      <c r="F50" s="2">
        <v>307</v>
      </c>
      <c r="G50" s="13">
        <f>((Articles[[#This Row],[Temp Appro/Jrs]]+Articles[[#This Row],[Delai D.A]]+Articles[[#This Row],[couverture]])*Articles[[#This Row],[conso journaliére]])</f>
        <v>32</v>
      </c>
      <c r="H50" s="13">
        <f>Articles[[#This Row],[Stock mini]]*2</f>
        <v>64</v>
      </c>
      <c r="I50" s="13">
        <v>4</v>
      </c>
      <c r="J50" s="13">
        <v>3</v>
      </c>
      <c r="K50" s="13">
        <f>ROUNDUP(Articles[[#This Row],[Temp Appro/Jrs]]*0.25,0)</f>
        <v>1</v>
      </c>
      <c r="L50" s="13">
        <f>VLOOKUP(Articles[[#This Row],[Références]],'[2]Reporting consommation'!$A$8:$P$1189,16,FALSE)</f>
        <v>4</v>
      </c>
      <c r="M50" s="208">
        <f>IFERROR(VLOOKUP(Articles[[#This Row],[Références]],[2]!Tableau16[#All],2,FALSE),0)</f>
        <v>0</v>
      </c>
      <c r="N50" s="13">
        <f>IF(Articles[[#This Row],[Stocks]]&gt;Articles[[#This Row],[Stock max]],(IFERROR(Articles[[#This Row],[Stocks]]-Articles[[#This Row],[Stock max]],0)*Articles[[#This Row],[Valeur Uni]]),0)</f>
        <v>0</v>
      </c>
      <c r="O50" s="53" t="str">
        <f>IF(Articles[Stocks]&gt;Articles[[#This Row],[Stock mini]],"Stock suffisant","A Commander")</f>
        <v>Stock suffisant</v>
      </c>
      <c r="P50" s="13"/>
      <c r="Q50" s="136"/>
    </row>
    <row r="51" spans="2:17" hidden="1" x14ac:dyDescent="0.25">
      <c r="B51" s="56" t="s">
        <v>715</v>
      </c>
      <c r="C51" s="85">
        <v>369</v>
      </c>
      <c r="D51" s="45" t="s">
        <v>505</v>
      </c>
      <c r="E51" s="56" t="s">
        <v>708</v>
      </c>
      <c r="F51" s="2">
        <v>170</v>
      </c>
      <c r="G51" s="13">
        <f>((Articles[[#This Row],[Temp Appro/Jrs]]+Articles[[#This Row],[Delai D.A]]+Articles[[#This Row],[couverture]])*Articles[[#This Row],[conso journaliére]])</f>
        <v>12</v>
      </c>
      <c r="H51" s="13">
        <f>Articles[[#This Row],[Stock mini]]*2</f>
        <v>24</v>
      </c>
      <c r="I51" s="13">
        <v>2</v>
      </c>
      <c r="J51" s="13">
        <v>3</v>
      </c>
      <c r="K51" s="13">
        <f>ROUNDUP(Articles[[#This Row],[Temp Appro/Jrs]]*0.25,0)</f>
        <v>1</v>
      </c>
      <c r="L51" s="13">
        <f>VLOOKUP(Articles[[#This Row],[Références]],'[2]Reporting consommation'!$A$8:$P$1189,16,FALSE)</f>
        <v>2</v>
      </c>
      <c r="M51" s="208">
        <f>IFERROR(VLOOKUP(Articles[[#This Row],[Références]],[2]!Tableau16[#All],2,FALSE),0)</f>
        <v>0</v>
      </c>
      <c r="N51" s="13">
        <f>IF(Articles[[#This Row],[Stocks]]&gt;Articles[[#This Row],[Stock max]],(IFERROR(Articles[[#This Row],[Stocks]]-Articles[[#This Row],[Stock max]],0)*Articles[[#This Row],[Valeur Uni]]),0)</f>
        <v>0</v>
      </c>
      <c r="O51" s="53" t="str">
        <f>IF(Articles[Stocks]&gt;Articles[[#This Row],[Stock mini]],"Stock suffisant","A Commander")</f>
        <v>Stock suffisant</v>
      </c>
      <c r="P51" s="13"/>
      <c r="Q51" s="13"/>
    </row>
    <row r="52" spans="2:17" hidden="1" x14ac:dyDescent="0.25">
      <c r="B52" s="56" t="s">
        <v>709</v>
      </c>
      <c r="C52" s="85">
        <v>371</v>
      </c>
      <c r="D52" s="84" t="s">
        <v>505</v>
      </c>
      <c r="E52" s="56" t="s">
        <v>708</v>
      </c>
      <c r="F52" s="2">
        <v>2400</v>
      </c>
      <c r="G52" s="13">
        <f>((Articles[[#This Row],[Temp Appro/Jrs]]+Articles[[#This Row],[Delai D.A]]+Articles[[#This Row],[couverture]])*Articles[[#This Row],[conso journaliére]])</f>
        <v>152</v>
      </c>
      <c r="H52" s="13">
        <f>Articles[[#This Row],[Stock mini]]*2</f>
        <v>304</v>
      </c>
      <c r="I52" s="13">
        <v>4</v>
      </c>
      <c r="J52" s="13">
        <v>3</v>
      </c>
      <c r="K52" s="13">
        <f>ROUNDUP(Articles[[#This Row],[Temp Appro/Jrs]]*0.25,0)</f>
        <v>1</v>
      </c>
      <c r="L52" s="13">
        <f>VLOOKUP(Articles[[#This Row],[Références]],'[2]Reporting consommation'!$A$8:$P$1189,16,FALSE)</f>
        <v>19</v>
      </c>
      <c r="M52" s="208">
        <f>IFERROR(VLOOKUP(Articles[[#This Row],[Références]],[2]!Tableau16[#All],2,FALSE),0)</f>
        <v>0</v>
      </c>
      <c r="N52" s="13">
        <f>IF(Articles[[#This Row],[Stocks]]&gt;Articles[[#This Row],[Stock max]],(IFERROR(Articles[[#This Row],[Stocks]]-Articles[[#This Row],[Stock max]],0)*Articles[[#This Row],[Valeur Uni]]),0)</f>
        <v>0</v>
      </c>
      <c r="O52" s="53" t="str">
        <f>IF(Articles[Stocks]&gt;Articles[[#This Row],[Stock mini]],"Stock suffisant","A Commander")</f>
        <v>Stock suffisant</v>
      </c>
      <c r="P52" s="13"/>
      <c r="Q52" s="13"/>
    </row>
    <row r="53" spans="2:17" hidden="1" x14ac:dyDescent="0.25">
      <c r="B53" s="56" t="s">
        <v>710</v>
      </c>
      <c r="C53" s="85">
        <v>372</v>
      </c>
      <c r="D53" s="45" t="s">
        <v>481</v>
      </c>
      <c r="E53" s="56" t="s">
        <v>708</v>
      </c>
      <c r="F53" s="2">
        <v>2950</v>
      </c>
      <c r="G53" s="13">
        <f>((Articles[[#This Row],[Temp Appro/Jrs]]+Articles[[#This Row],[Delai D.A]]+Articles[[#This Row],[couverture]])*Articles[[#This Row],[conso journaliére]])</f>
        <v>72</v>
      </c>
      <c r="H53" s="13">
        <f>Articles[[#This Row],[Stock mini]]*2</f>
        <v>144</v>
      </c>
      <c r="I53" s="13">
        <v>4</v>
      </c>
      <c r="J53" s="13">
        <v>3</v>
      </c>
      <c r="K53" s="13">
        <f>ROUNDUP(Articles[[#This Row],[Temp Appro/Jrs]]*0.25,0)</f>
        <v>1</v>
      </c>
      <c r="L53" s="13">
        <f>VLOOKUP(Articles[[#This Row],[Références]],'[2]Reporting consommation'!$A$8:$P$1189,16,FALSE)</f>
        <v>9</v>
      </c>
      <c r="M53" s="208">
        <f>IFERROR(VLOOKUP(Articles[[#This Row],[Références]],[2]!Tableau16[#All],2,FALSE),0)</f>
        <v>0</v>
      </c>
      <c r="N53" s="13">
        <f>IF(Articles[[#This Row],[Stocks]]&gt;Articles[[#This Row],[Stock max]],(IFERROR(Articles[[#This Row],[Stocks]]-Articles[[#This Row],[Stock max]],0)*Articles[[#This Row],[Valeur Uni]]),0)</f>
        <v>0</v>
      </c>
      <c r="O53" s="53" t="str">
        <f>IF(Articles[Stocks]&gt;Articles[[#This Row],[Stock mini]],"Stock suffisant","A Commander")</f>
        <v>Stock suffisant</v>
      </c>
      <c r="P53" s="13"/>
      <c r="Q53" s="13"/>
    </row>
    <row r="54" spans="2:17" hidden="1" x14ac:dyDescent="0.25">
      <c r="B54" s="56" t="s">
        <v>728</v>
      </c>
      <c r="C54" s="85">
        <v>374</v>
      </c>
      <c r="D54" s="84" t="s">
        <v>505</v>
      </c>
      <c r="E54" s="56" t="s">
        <v>708</v>
      </c>
      <c r="F54" s="2">
        <v>2710</v>
      </c>
      <c r="G54" s="13">
        <f>((Articles[[#This Row],[Temp Appro/Jrs]]+Articles[[#This Row],[Delai D.A]]+Articles[[#This Row],[couverture]])*Articles[[#This Row],[conso journaliére]])</f>
        <v>152</v>
      </c>
      <c r="H54" s="13">
        <f>Articles[[#This Row],[Stock mini]]*2</f>
        <v>304</v>
      </c>
      <c r="I54" s="13">
        <v>4</v>
      </c>
      <c r="J54" s="13">
        <v>3</v>
      </c>
      <c r="K54" s="13">
        <f>ROUNDUP(Articles[[#This Row],[Temp Appro/Jrs]]*0.25,0)</f>
        <v>1</v>
      </c>
      <c r="L54" s="13">
        <f>VLOOKUP(Articles[[#This Row],[Références]],'[2]Reporting consommation'!$A$8:$P$1189,16,FALSE)</f>
        <v>19</v>
      </c>
      <c r="M54" s="208">
        <f>IFERROR(VLOOKUP(Articles[[#This Row],[Références]],[2]!Tableau16[#All],2,FALSE),0)</f>
        <v>0</v>
      </c>
      <c r="N54" s="13">
        <f>IF(Articles[[#This Row],[Stocks]]&gt;Articles[[#This Row],[Stock max]],(IFERROR(Articles[[#This Row],[Stocks]]-Articles[[#This Row],[Stock max]],0)*Articles[[#This Row],[Valeur Uni]]),0)</f>
        <v>0</v>
      </c>
      <c r="O54" s="53" t="str">
        <f>IF(Articles[Stocks]&gt;Articles[[#This Row],[Stock mini]],"Stock suffisant","A Commander")</f>
        <v>Stock suffisant</v>
      </c>
      <c r="P54" s="13"/>
      <c r="Q54" s="13"/>
    </row>
    <row r="55" spans="2:17" hidden="1" x14ac:dyDescent="0.25">
      <c r="B55" s="7" t="s">
        <v>336</v>
      </c>
      <c r="C55" s="83">
        <v>462</v>
      </c>
      <c r="D55" s="84" t="s">
        <v>505</v>
      </c>
      <c r="E55" s="61" t="s">
        <v>405</v>
      </c>
      <c r="F55" s="2">
        <v>9</v>
      </c>
      <c r="G55" s="13">
        <f>((Articles[[#This Row],[Temp Appro/Jrs]]+Articles[[#This Row],[Delai D.A]]+Articles[[#This Row],[couverture]])*Articles[[#This Row],[conso journaliére]])</f>
        <v>32</v>
      </c>
      <c r="H55" s="13">
        <f>Articles[[#This Row],[Stock mini]]*2</f>
        <v>64</v>
      </c>
      <c r="I55" s="92">
        <v>23</v>
      </c>
      <c r="J55" s="13">
        <v>3</v>
      </c>
      <c r="K55" s="13">
        <f>ROUNDUP(Articles[[#This Row],[Temp Appro/Jrs]]*0.25,0)</f>
        <v>6</v>
      </c>
      <c r="L55" s="13">
        <f>VLOOKUP(Articles[[#This Row],[Références]],'[2]Reporting consommation'!$A$8:$P$1189,16,FALSE)</f>
        <v>1</v>
      </c>
      <c r="M55" s="208">
        <f>IFERROR(VLOOKUP(Articles[[#This Row],[Références]],[2]!Tableau16[#All],2,FALSE),0)</f>
        <v>0</v>
      </c>
      <c r="N55" s="13">
        <f>IF(Articles[[#This Row],[Stocks]]&gt;Articles[[#This Row],[Stock max]],(IFERROR(Articles[[#This Row],[Stocks]]-Articles[[#This Row],[Stock max]],0)*Articles[[#This Row],[Valeur Uni]]),0)</f>
        <v>0</v>
      </c>
      <c r="O55" s="4" t="str">
        <f>IF(Articles[Stocks]&gt;Articles[[#This Row],[Stock mini]],"Stock suffisant","A Commander")</f>
        <v>A Commander</v>
      </c>
      <c r="P55" s="13"/>
      <c r="Q55" s="13"/>
    </row>
    <row r="56" spans="2:17" hidden="1" x14ac:dyDescent="0.25">
      <c r="B56" s="7" t="s">
        <v>344</v>
      </c>
      <c r="C56" s="83">
        <v>392</v>
      </c>
      <c r="D56" s="84" t="s">
        <v>480</v>
      </c>
      <c r="E56" s="61" t="s">
        <v>451</v>
      </c>
      <c r="F56" s="2">
        <v>13</v>
      </c>
      <c r="G56" s="13">
        <f>((Articles[[#This Row],[Temp Appro/Jrs]]+Articles[[#This Row],[Delai D.A]]+Articles[[#This Row],[couverture]])*Articles[[#This Row],[conso journaliére]])</f>
        <v>6</v>
      </c>
      <c r="H56" s="13">
        <f>Articles[[#This Row],[Stock mini]]*2</f>
        <v>12</v>
      </c>
      <c r="I56" s="92">
        <v>2</v>
      </c>
      <c r="J56" s="13">
        <v>3</v>
      </c>
      <c r="K56" s="13">
        <f>ROUNDUP(Articles[[#This Row],[Temp Appro/Jrs]]*0.25,0)</f>
        <v>1</v>
      </c>
      <c r="L56" s="13">
        <f>VLOOKUP(Articles[[#This Row],[Références]],'[2]Reporting consommation'!$A$8:$P$1189,16,FALSE)</f>
        <v>1</v>
      </c>
      <c r="M56" s="208">
        <f>IFERROR(VLOOKUP(Articles[[#This Row],[Références]],[2]!Tableau16[#All],2,FALSE),0)</f>
        <v>0</v>
      </c>
      <c r="N56" s="13">
        <f>IF(Articles[[#This Row],[Stocks]]&gt;Articles[[#This Row],[Stock max]],(IFERROR(Articles[[#This Row],[Stocks]]-Articles[[#This Row],[Stock max]],0)*Articles[[#This Row],[Valeur Uni]]),0)</f>
        <v>0</v>
      </c>
      <c r="O56" s="4" t="str">
        <f>IF(Articles[Stocks]&gt;Articles[[#This Row],[Stock mini]],"Stock suffisant","A Commander")</f>
        <v>Stock suffisant</v>
      </c>
      <c r="P56" s="13"/>
      <c r="Q56" s="13"/>
    </row>
    <row r="57" spans="2:17" hidden="1" x14ac:dyDescent="0.25">
      <c r="B57" s="7" t="s">
        <v>343</v>
      </c>
      <c r="C57" s="83">
        <v>400</v>
      </c>
      <c r="D57" s="71" t="s">
        <v>502</v>
      </c>
      <c r="E57" s="8" t="s">
        <v>655</v>
      </c>
      <c r="F57" s="2">
        <v>2</v>
      </c>
      <c r="G57" s="13">
        <f>((Articles[[#This Row],[Temp Appro/Jrs]]+Articles[[#This Row],[Delai D.A]]+Articles[[#This Row],[couverture]])*Articles[[#This Row],[conso journaliére]])</f>
        <v>0</v>
      </c>
      <c r="H57" s="13">
        <f>Articles[[#This Row],[Stock mini]]*2</f>
        <v>0</v>
      </c>
      <c r="I57" s="13">
        <v>31</v>
      </c>
      <c r="J57" s="13">
        <v>3</v>
      </c>
      <c r="K57" s="13">
        <f>ROUNDUP(Articles[[#This Row],[Temp Appro/Jrs]]*0.25,0)</f>
        <v>8</v>
      </c>
      <c r="L57" s="13">
        <f>VLOOKUP(Articles[[#This Row],[Références]],'[2]Reporting consommation'!$A$8:$P$1189,16,FALSE)</f>
        <v>0</v>
      </c>
      <c r="M57" s="208">
        <f>IFERROR(VLOOKUP(Articles[[#This Row],[Références]],[2]!Tableau16[#All],2,FALSE),0)</f>
        <v>0</v>
      </c>
      <c r="N57" s="13">
        <f>IF(Articles[[#This Row],[Stocks]]&gt;Articles[[#This Row],[Stock max]],(IFERROR(Articles[[#This Row],[Stocks]]-Articles[[#This Row],[Stock max]],0)*Articles[[#This Row],[Valeur Uni]]),0)</f>
        <v>0</v>
      </c>
      <c r="O57" s="4" t="str">
        <f>IF(Articles[Stocks]&gt;Articles[[#This Row],[Stock mini]],"Stock suffisant","A Commander")</f>
        <v>Stock suffisant</v>
      </c>
      <c r="P57" s="13" t="s">
        <v>1030</v>
      </c>
      <c r="Q57" s="13"/>
    </row>
    <row r="58" spans="2:17" hidden="1" x14ac:dyDescent="0.25">
      <c r="B58" s="6" t="s">
        <v>150</v>
      </c>
      <c r="C58" s="83">
        <v>4233</v>
      </c>
      <c r="D58" s="71" t="s">
        <v>505</v>
      </c>
      <c r="E58" s="8" t="s">
        <v>568</v>
      </c>
      <c r="F58" s="2">
        <v>4</v>
      </c>
      <c r="G58" s="13">
        <f>((Articles[[#This Row],[Temp Appro/Jrs]]+Articles[[#This Row],[Delai D.A]]+Articles[[#This Row],[couverture]])*Articles[[#This Row],[conso journaliére]])</f>
        <v>42</v>
      </c>
      <c r="H58" s="92">
        <f>Articles[[#This Row],[Stock mini]]*2</f>
        <v>84</v>
      </c>
      <c r="I58" s="13">
        <v>2</v>
      </c>
      <c r="J58" s="13">
        <v>3</v>
      </c>
      <c r="K58" s="92">
        <f>ROUNDUP(Articles[[#This Row],[Temp Appro/Jrs]]*0.25,0)</f>
        <v>1</v>
      </c>
      <c r="L58" s="13">
        <f>VLOOKUP(Articles[[#This Row],[Références]],'[2]Reporting consommation'!$A$8:$P$1189,16,FALSE)</f>
        <v>7</v>
      </c>
      <c r="M58" s="209">
        <f>IFERROR(VLOOKUP(Articles[[#This Row],[Références]],[2]!Tableau16[#All],2,FALSE),0)</f>
        <v>0</v>
      </c>
      <c r="N58" s="13">
        <f>IF(Articles[[#This Row],[Stocks]]&gt;Articles[[#This Row],[Stock max]],(IFERROR(Articles[[#This Row],[Stocks]]-Articles[[#This Row],[Stock max]],0)*Articles[[#This Row],[Valeur Uni]]),0)</f>
        <v>0</v>
      </c>
      <c r="O58" s="4" t="str">
        <f>IF(Articles[Stocks]&gt;Articles[[#This Row],[Stock mini]],"Stock suffisant","A Commander")</f>
        <v>A Commander</v>
      </c>
      <c r="P58" s="13"/>
      <c r="Q58" s="13"/>
    </row>
    <row r="59" spans="2:17" hidden="1" x14ac:dyDescent="0.25">
      <c r="B59" s="7" t="s">
        <v>65</v>
      </c>
      <c r="C59" s="83">
        <v>8464</v>
      </c>
      <c r="D59" s="71" t="s">
        <v>505</v>
      </c>
      <c r="E59" s="8" t="s">
        <v>580</v>
      </c>
      <c r="F59" s="2">
        <v>42</v>
      </c>
      <c r="G59" s="13">
        <f>((Articles[[#This Row],[Temp Appro/Jrs]]+Articles[[#This Row],[Delai D.A]]+Articles[[#This Row],[couverture]])*Articles[[#This Row],[conso journaliére]])</f>
        <v>73</v>
      </c>
      <c r="H59" s="92">
        <f>Articles[[#This Row],[Stock mini]]*2</f>
        <v>146</v>
      </c>
      <c r="I59" s="51">
        <v>56</v>
      </c>
      <c r="J59" s="13">
        <v>3</v>
      </c>
      <c r="K59" s="92">
        <f>ROUNDUP(Articles[[#This Row],[Temp Appro/Jrs]]*0.25,0)</f>
        <v>14</v>
      </c>
      <c r="L59" s="13">
        <f>VLOOKUP(Articles[[#This Row],[Références]],'[2]Reporting consommation'!$A$8:$P$1189,16,FALSE)</f>
        <v>1</v>
      </c>
      <c r="M59" s="209">
        <f>IFERROR(VLOOKUP(Articles[[#This Row],[Références]],[2]!Tableau16[#All],2,FALSE),0)</f>
        <v>0</v>
      </c>
      <c r="N59" s="13">
        <f>IF(Articles[[#This Row],[Stocks]]&gt;Articles[[#This Row],[Stock max]],(IFERROR(Articles[[#This Row],[Stocks]]-Articles[[#This Row],[Stock max]],0)*Articles[[#This Row],[Valeur Uni]]),0)</f>
        <v>0</v>
      </c>
      <c r="O59" s="4" t="str">
        <f>IF(Articles[Stocks]&gt;Articles[[#This Row],[Stock mini]],"Stock suffisant","A Commander")</f>
        <v>A Commander</v>
      </c>
      <c r="P59" s="13"/>
      <c r="Q59" s="13"/>
    </row>
    <row r="60" spans="2:17" hidden="1" x14ac:dyDescent="0.25">
      <c r="B60" s="6" t="s">
        <v>64</v>
      </c>
      <c r="C60" s="83">
        <v>8465</v>
      </c>
      <c r="D60" s="71" t="s">
        <v>505</v>
      </c>
      <c r="E60" s="61" t="s">
        <v>425</v>
      </c>
      <c r="F60" s="2">
        <v>3</v>
      </c>
      <c r="G60" s="13">
        <f>((Articles[[#This Row],[Temp Appro/Jrs]]+Articles[[#This Row],[Delai D.A]]+Articles[[#This Row],[couverture]])*Articles[[#This Row],[conso journaliére]])</f>
        <v>30</v>
      </c>
      <c r="H60" s="92">
        <f>Articles[[#This Row],[Stock mini]]*2</f>
        <v>60</v>
      </c>
      <c r="I60" s="51">
        <v>2</v>
      </c>
      <c r="J60" s="13">
        <v>3</v>
      </c>
      <c r="K60" s="92">
        <f>ROUNDUP(Articles[[#This Row],[Temp Appro/Jrs]]*0.25,0)</f>
        <v>1</v>
      </c>
      <c r="L60" s="13">
        <f>VLOOKUP(Articles[[#This Row],[Références]],'[2]Reporting consommation'!$A$8:$P$1189,16,FALSE)</f>
        <v>5</v>
      </c>
      <c r="M60" s="209">
        <f>IFERROR(VLOOKUP(Articles[[#This Row],[Références]],[2]!Tableau16[#All],2,FALSE),0)</f>
        <v>0</v>
      </c>
      <c r="N60" s="13">
        <f>IF(Articles[[#This Row],[Stocks]]&gt;Articles[[#This Row],[Stock max]],(IFERROR(Articles[[#This Row],[Stocks]]-Articles[[#This Row],[Stock max]],0)*Articles[[#This Row],[Valeur Uni]]),0)</f>
        <v>0</v>
      </c>
      <c r="O60" s="4" t="str">
        <f>IF(Articles[Stocks]&gt;Articles[[#This Row],[Stock mini]],"Stock suffisant","A Commander")</f>
        <v>A Commander</v>
      </c>
      <c r="P60" s="13"/>
      <c r="Q60" s="13"/>
    </row>
    <row r="61" spans="2:17" hidden="1" x14ac:dyDescent="0.25">
      <c r="B61" s="56" t="s">
        <v>566</v>
      </c>
      <c r="C61" s="85">
        <v>425</v>
      </c>
      <c r="D61" s="45" t="s">
        <v>480</v>
      </c>
      <c r="E61" s="56" t="s">
        <v>464</v>
      </c>
      <c r="F61" s="47">
        <v>48</v>
      </c>
      <c r="G61" s="13">
        <f>((Articles[[#This Row],[Temp Appro/Jrs]]+Articles[[#This Row],[Delai D.A]]+Articles[[#This Row],[couverture]])*Articles[[#This Row],[conso journaliére]])</f>
        <v>6</v>
      </c>
      <c r="H61" s="46">
        <f>Articles[[#This Row],[Stock mini]]*2</f>
        <v>12</v>
      </c>
      <c r="I61" s="13">
        <v>2</v>
      </c>
      <c r="J61" s="13">
        <v>3</v>
      </c>
      <c r="K61" s="46">
        <f>ROUNDUP(Articles[[#This Row],[Temp Appro/Jrs]]*0.25,0)</f>
        <v>1</v>
      </c>
      <c r="L61" s="13">
        <f>VLOOKUP(Articles[[#This Row],[Références]],'[2]Reporting consommation'!$A$8:$P$1189,16,FALSE)</f>
        <v>1</v>
      </c>
      <c r="M61" s="209">
        <f>IFERROR(VLOOKUP(Articles[[#This Row],[Références]],[2]!Tableau16[#All],2,FALSE),0)</f>
        <v>0</v>
      </c>
      <c r="N61" s="13">
        <f>IF(Articles[[#This Row],[Stocks]]&gt;Articles[[#This Row],[Stock max]],(IFERROR(Articles[[#This Row],[Stocks]]-Articles[[#This Row],[Stock max]],0)*Articles[[#This Row],[Valeur Uni]]),0)</f>
        <v>0</v>
      </c>
      <c r="O61" s="4" t="str">
        <f>IF(Articles[Stocks]&gt;Articles[[#This Row],[Stock mini]],"Stock suffisant","A Commander")</f>
        <v>Stock suffisant</v>
      </c>
      <c r="P61" s="46"/>
      <c r="Q61" s="46"/>
    </row>
    <row r="62" spans="2:17" hidden="1" x14ac:dyDescent="0.25">
      <c r="B62" s="7" t="s">
        <v>340</v>
      </c>
      <c r="C62" s="83">
        <v>426</v>
      </c>
      <c r="D62" s="84" t="s">
        <v>514</v>
      </c>
      <c r="E62" s="80" t="s">
        <v>463</v>
      </c>
      <c r="F62" s="2">
        <v>13</v>
      </c>
      <c r="G62" s="13">
        <f>((Articles[[#This Row],[Temp Appro/Jrs]]+Articles[[#This Row],[Delai D.A]]+Articles[[#This Row],[couverture]])*Articles[[#This Row],[conso journaliére]])</f>
        <v>8</v>
      </c>
      <c r="H62" s="13">
        <f>Articles[[#This Row],[Stock mini]]*2</f>
        <v>16</v>
      </c>
      <c r="I62" s="13">
        <v>4</v>
      </c>
      <c r="J62" s="13">
        <v>3</v>
      </c>
      <c r="K62" s="13">
        <f>ROUNDUP(Articles[[#This Row],[Temp Appro/Jrs]]*0.25,0)</f>
        <v>1</v>
      </c>
      <c r="L62" s="13">
        <f>VLOOKUP(Articles[[#This Row],[Références]],'[2]Reporting consommation'!$A$8:$P$1189,16,FALSE)</f>
        <v>1</v>
      </c>
      <c r="M62" s="208">
        <f>IFERROR(VLOOKUP(Articles[[#This Row],[Références]],[2]!Tableau16[#All],2,FALSE),0)</f>
        <v>0</v>
      </c>
      <c r="N62" s="13">
        <f>IF(Articles[[#This Row],[Stocks]]&gt;Articles[[#This Row],[Stock max]],(IFERROR(Articles[[#This Row],[Stocks]]-Articles[[#This Row],[Stock max]],0)*Articles[[#This Row],[Valeur Uni]]),0)</f>
        <v>0</v>
      </c>
      <c r="O62" s="4" t="str">
        <f>IF(Articles[Stocks]&gt;Articles[[#This Row],[Stock mini]],"Stock suffisant","A Commander")</f>
        <v>Stock suffisant</v>
      </c>
      <c r="P62" s="13"/>
      <c r="Q62" s="13"/>
    </row>
    <row r="63" spans="2:17" hidden="1" x14ac:dyDescent="0.25">
      <c r="B63" s="8" t="s">
        <v>339</v>
      </c>
      <c r="C63" s="83">
        <v>433</v>
      </c>
      <c r="D63" s="71" t="s">
        <v>480</v>
      </c>
      <c r="E63" s="8" t="s">
        <v>437</v>
      </c>
      <c r="F63" s="2">
        <v>9</v>
      </c>
      <c r="G63" s="13">
        <f>((Articles[[#This Row],[Temp Appro/Jrs]]+Articles[[#This Row],[Delai D.A]]+Articles[[#This Row],[couverture]])*Articles[[#This Row],[conso journaliére]])</f>
        <v>8</v>
      </c>
      <c r="H63" s="13">
        <f>Articles[[#This Row],[Stock mini]]*2</f>
        <v>16</v>
      </c>
      <c r="I63" s="13">
        <v>4</v>
      </c>
      <c r="J63" s="13">
        <v>3</v>
      </c>
      <c r="K63" s="13">
        <f>ROUNDUP(Articles[[#This Row],[Temp Appro/Jrs]]*0.25,0)</f>
        <v>1</v>
      </c>
      <c r="L63" s="13">
        <f>VLOOKUP(Articles[[#This Row],[Références]],'[2]Reporting consommation'!$A$8:$P$1189,16,FALSE)</f>
        <v>1</v>
      </c>
      <c r="M63" s="208">
        <f>IFERROR(VLOOKUP(Articles[[#This Row],[Références]],[2]!Tableau16[#All],2,FALSE),0)</f>
        <v>0</v>
      </c>
      <c r="N63" s="13">
        <f>IF(Articles[[#This Row],[Stocks]]&gt;Articles[[#This Row],[Stock max]],(IFERROR(Articles[[#This Row],[Stocks]]-Articles[[#This Row],[Stock max]],0)*Articles[[#This Row],[Valeur Uni]]),0)</f>
        <v>0</v>
      </c>
      <c r="O63" s="4" t="str">
        <f>IF(Articles[Stocks]&gt;Articles[[#This Row],[Stock mini]],"Stock suffisant","A Commander")</f>
        <v>Stock suffisant</v>
      </c>
      <c r="P63" s="13"/>
      <c r="Q63" s="13"/>
    </row>
    <row r="64" spans="2:17" hidden="1" x14ac:dyDescent="0.25">
      <c r="B64" s="7" t="s">
        <v>289</v>
      </c>
      <c r="C64" s="83">
        <v>820</v>
      </c>
      <c r="D64" s="71" t="s">
        <v>478</v>
      </c>
      <c r="E64" s="61" t="s">
        <v>413</v>
      </c>
      <c r="F64" s="2">
        <v>2</v>
      </c>
      <c r="G64" s="13">
        <f>((Articles[[#This Row],[Temp Appro/Jrs]]+Articles[[#This Row],[Delai D.A]]+Articles[[#This Row],[couverture]])*Articles[[#This Row],[conso journaliére]])</f>
        <v>6</v>
      </c>
      <c r="H64" s="92">
        <f>Articles[[#This Row],[Stock mini]]*2</f>
        <v>12</v>
      </c>
      <c r="I64" s="13">
        <v>2</v>
      </c>
      <c r="J64" s="13">
        <v>3</v>
      </c>
      <c r="K64" s="92">
        <f>ROUNDUP(Articles[[#This Row],[Temp Appro/Jrs]]*0.25,0)</f>
        <v>1</v>
      </c>
      <c r="L64" s="13">
        <f>VLOOKUP(Articles[[#This Row],[Références]],'[2]Reporting consommation'!$A$8:$P$1189,16,FALSE)</f>
        <v>1</v>
      </c>
      <c r="M64" s="209">
        <f>IFERROR(VLOOKUP(Articles[[#This Row],[Références]],[2]!Tableau16[#All],2,FALSE),0)</f>
        <v>0</v>
      </c>
      <c r="N64" s="13">
        <f>IF(Articles[[#This Row],[Stocks]]&gt;Articles[[#This Row],[Stock max]],(IFERROR(Articles[[#This Row],[Stocks]]-Articles[[#This Row],[Stock max]],0)*Articles[[#This Row],[Valeur Uni]]),0)</f>
        <v>0</v>
      </c>
      <c r="O64" s="4" t="str">
        <f>IF(Articles[Stocks]&gt;Articles[[#This Row],[Stock mini]],"Stock suffisant","A Commander")</f>
        <v>A Commander</v>
      </c>
      <c r="P64" s="13"/>
      <c r="Q64" s="13"/>
    </row>
    <row r="65" spans="2:17" hidden="1" x14ac:dyDescent="0.25">
      <c r="B65" s="56" t="s">
        <v>785</v>
      </c>
      <c r="C65" s="85">
        <v>445</v>
      </c>
      <c r="D65" s="45"/>
      <c r="E65" s="56" t="s">
        <v>571</v>
      </c>
      <c r="F65" s="103">
        <v>290</v>
      </c>
      <c r="G65" s="13">
        <f>((Articles[[#This Row],[Temp Appro/Jrs]]+Articles[[#This Row],[Delai D.A]]+Articles[[#This Row],[couverture]])*Articles[[#This Row],[conso journaliére]])</f>
        <v>32</v>
      </c>
      <c r="H65" s="102">
        <f>Articles[[#This Row],[Stock mini]]*2</f>
        <v>64</v>
      </c>
      <c r="I65" s="92">
        <v>23</v>
      </c>
      <c r="J65" s="13">
        <v>3</v>
      </c>
      <c r="K65" s="102">
        <f>ROUNDUP(Articles[[#This Row],[Temp Appro/Jrs]]*0.25,0)</f>
        <v>6</v>
      </c>
      <c r="L65" s="13">
        <f>VLOOKUP(Articles[[#This Row],[Références]],'[2]Reporting consommation'!$A$8:$P$1189,16,FALSE)</f>
        <v>1</v>
      </c>
      <c r="M65" s="208">
        <f>IFERROR(VLOOKUP(Articles[[#This Row],[Références]],[2]!Tableau16[#All],2,FALSE),0)</f>
        <v>0</v>
      </c>
      <c r="N65" s="13">
        <f>IF(Articles[[#This Row],[Stocks]]&gt;Articles[[#This Row],[Stock max]],(IFERROR(Articles[[#This Row],[Stocks]]-Articles[[#This Row],[Stock max]],0)*Articles[[#This Row],[Valeur Uni]]),0)</f>
        <v>0</v>
      </c>
      <c r="O65" s="104" t="str">
        <f>IF(Articles[Stocks]&gt;Articles[[#This Row],[Stock mini]],"Stock suffisant","A Commander")</f>
        <v>Stock suffisant</v>
      </c>
      <c r="P65" s="102"/>
      <c r="Q65" s="102"/>
    </row>
    <row r="66" spans="2:17" hidden="1" x14ac:dyDescent="0.25">
      <c r="B66" s="7" t="s">
        <v>337</v>
      </c>
      <c r="C66" s="83">
        <v>450</v>
      </c>
      <c r="D66" s="71" t="s">
        <v>496</v>
      </c>
      <c r="E66" s="8" t="s">
        <v>464</v>
      </c>
      <c r="F66" s="2">
        <v>78</v>
      </c>
      <c r="G66" s="13">
        <f>((Articles[[#This Row],[Temp Appro/Jrs]]+Articles[[#This Row],[Delai D.A]]+Articles[[#This Row],[couverture]])*Articles[[#This Row],[conso journaliére]])</f>
        <v>32</v>
      </c>
      <c r="H66" s="13">
        <f>Articles[[#This Row],[Stock mini]]*2</f>
        <v>64</v>
      </c>
      <c r="I66" s="92">
        <v>23</v>
      </c>
      <c r="J66" s="13">
        <v>3</v>
      </c>
      <c r="K66" s="13">
        <f>ROUNDUP(Articles[[#This Row],[Temp Appro/Jrs]]*0.25,0)</f>
        <v>6</v>
      </c>
      <c r="L66" s="13">
        <f>VLOOKUP(Articles[[#This Row],[Références]],'[2]Reporting consommation'!$A$8:$P$1189,16,FALSE)</f>
        <v>1</v>
      </c>
      <c r="M66" s="209">
        <f>IFERROR(VLOOKUP(Articles[[#This Row],[Références]],[2]!Tableau16[#All],2,FALSE),0)</f>
        <v>0</v>
      </c>
      <c r="N66" s="13">
        <f>IF(Articles[[#This Row],[Stocks]]&gt;Articles[[#This Row],[Stock max]],(IFERROR(Articles[[#This Row],[Stocks]]-Articles[[#This Row],[Stock max]],0)*Articles[[#This Row],[Valeur Uni]]),0)</f>
        <v>0</v>
      </c>
      <c r="O66" s="4" t="str">
        <f>IF(Articles[Stocks]&gt;Articles[[#This Row],[Stock mini]],"Stock suffisant","A Commander")</f>
        <v>Stock suffisant</v>
      </c>
      <c r="P66" s="13"/>
      <c r="Q66" s="13"/>
    </row>
    <row r="67" spans="2:17" hidden="1" x14ac:dyDescent="0.25">
      <c r="B67" s="7" t="s">
        <v>188</v>
      </c>
      <c r="C67" s="83">
        <v>1910</v>
      </c>
      <c r="D67" s="84" t="s">
        <v>478</v>
      </c>
      <c r="E67" s="87" t="s">
        <v>413</v>
      </c>
      <c r="F67" s="2">
        <v>0</v>
      </c>
      <c r="G67" s="13">
        <f>((Articles[[#This Row],[Temp Appro/Jrs]]+Articles[[#This Row],[Delai D.A]]+Articles[[#This Row],[couverture]])*Articles[[#This Row],[conso journaliére]])</f>
        <v>0</v>
      </c>
      <c r="H67" s="92">
        <f>Articles[[#This Row],[Stock mini]]*2</f>
        <v>0</v>
      </c>
      <c r="I67" s="13">
        <v>4</v>
      </c>
      <c r="J67" s="13">
        <v>3</v>
      </c>
      <c r="K67" s="92">
        <f>ROUNDUP(Articles[[#This Row],[Temp Appro/Jrs]]*0.25,0)</f>
        <v>1</v>
      </c>
      <c r="L67" s="13">
        <f>VLOOKUP(Articles[[#This Row],[Références]],'[2]Reporting consommation'!$A$8:$P$1189,16,FALSE)</f>
        <v>0</v>
      </c>
      <c r="M67" s="209">
        <f>IFERROR(VLOOKUP(Articles[[#This Row],[Références]],[2]!Tableau16[#All],2,FALSE),0)</f>
        <v>0</v>
      </c>
      <c r="N67" s="13">
        <f>IF(Articles[[#This Row],[Stocks]]&gt;Articles[[#This Row],[Stock max]],(IFERROR(Articles[[#This Row],[Stocks]]-Articles[[#This Row],[Stock max]],0)*Articles[[#This Row],[Valeur Uni]]),0)</f>
        <v>0</v>
      </c>
      <c r="O67" s="4" t="str">
        <f>IF(Articles[Stocks]&gt;Articles[[#This Row],[Stock mini]],"Stock suffisant","A Commander")</f>
        <v>A Commander</v>
      </c>
      <c r="P67" s="13"/>
      <c r="Q67" s="13"/>
    </row>
    <row r="68" spans="2:17" hidden="1" x14ac:dyDescent="0.25">
      <c r="B68" s="7" t="s">
        <v>182</v>
      </c>
      <c r="C68" s="83">
        <v>2126</v>
      </c>
      <c r="D68" s="84" t="s">
        <v>478</v>
      </c>
      <c r="E68" s="8" t="s">
        <v>413</v>
      </c>
      <c r="F68" s="2">
        <v>0</v>
      </c>
      <c r="G68" s="13">
        <f>((Articles[[#This Row],[Temp Appro/Jrs]]+Articles[[#This Row],[Delai D.A]]+Articles[[#This Row],[couverture]])*Articles[[#This Row],[conso journaliére]])</f>
        <v>0</v>
      </c>
      <c r="H68" s="92">
        <f>Articles[[#This Row],[Stock mini]]*2</f>
        <v>0</v>
      </c>
      <c r="I68" s="13">
        <v>4</v>
      </c>
      <c r="J68" s="13">
        <v>3</v>
      </c>
      <c r="K68" s="92">
        <f>ROUNDUP(Articles[[#This Row],[Temp Appro/Jrs]]*0.25,0)</f>
        <v>1</v>
      </c>
      <c r="L68" s="13">
        <f>VLOOKUP(Articles[[#This Row],[Références]],'[2]Reporting consommation'!$A$8:$P$1189,16,FALSE)</f>
        <v>0</v>
      </c>
      <c r="M68" s="209">
        <f>IFERROR(VLOOKUP(Articles[[#This Row],[Références]],[2]!Tableau16[#All],2,FALSE),0)</f>
        <v>0</v>
      </c>
      <c r="N68" s="13">
        <f>IF(Articles[[#This Row],[Stocks]]&gt;Articles[[#This Row],[Stock max]],(IFERROR(Articles[[#This Row],[Stocks]]-Articles[[#This Row],[Stock max]],0)*Articles[[#This Row],[Valeur Uni]]),0)</f>
        <v>0</v>
      </c>
      <c r="O68" s="4" t="str">
        <f>IF(Articles[Stocks]&gt;Articles[[#This Row],[Stock mini]],"Stock suffisant","A Commander")</f>
        <v>A Commander</v>
      </c>
      <c r="P68" s="13"/>
      <c r="Q68" s="13"/>
    </row>
    <row r="69" spans="2:17" hidden="1" x14ac:dyDescent="0.25">
      <c r="B69" s="7" t="s">
        <v>335</v>
      </c>
      <c r="C69" s="83">
        <v>470</v>
      </c>
      <c r="D69" s="71" t="s">
        <v>506</v>
      </c>
      <c r="E69" s="8" t="s">
        <v>412</v>
      </c>
      <c r="F69" s="2">
        <v>56</v>
      </c>
      <c r="G69" s="13">
        <f>((Articles[[#This Row],[Temp Appro/Jrs]]+Articles[[#This Row],[Delai D.A]]+Articles[[#This Row],[couverture]])*Articles[[#This Row],[conso journaliére]])</f>
        <v>0</v>
      </c>
      <c r="H69" s="13">
        <f>Articles[[#This Row],[Stock mini]]*2</f>
        <v>0</v>
      </c>
      <c r="I69" s="13">
        <v>15</v>
      </c>
      <c r="J69" s="13">
        <v>3</v>
      </c>
      <c r="K69" s="13">
        <f>ROUNDUP(Articles[[#This Row],[Temp Appro/Jrs]]*0.25,0)</f>
        <v>4</v>
      </c>
      <c r="L69" s="13">
        <f>VLOOKUP(Articles[[#This Row],[Références]],'[2]Reporting consommation'!$A$8:$P$1189,16,FALSE)</f>
        <v>0</v>
      </c>
      <c r="M69" s="208">
        <f>IFERROR(VLOOKUP(Articles[[#This Row],[Références]],[2]!Tableau16[#All],2,FALSE),0)</f>
        <v>0</v>
      </c>
      <c r="N69" s="13">
        <f>IF(Articles[[#This Row],[Stocks]]&gt;Articles[[#This Row],[Stock max]],(IFERROR(Articles[[#This Row],[Stocks]]-Articles[[#This Row],[Stock max]],0)*Articles[[#This Row],[Valeur Uni]]),0)</f>
        <v>0</v>
      </c>
      <c r="O69" s="4" t="str">
        <f>IF(Articles[Stocks]&gt;Articles[[#This Row],[Stock mini]],"Stock suffisant","A Commander")</f>
        <v>Stock suffisant</v>
      </c>
      <c r="P69" s="13"/>
      <c r="Q69" s="13"/>
    </row>
    <row r="70" spans="2:17" hidden="1" x14ac:dyDescent="0.25">
      <c r="B70" s="7" t="s">
        <v>334</v>
      </c>
      <c r="C70" s="83">
        <v>471</v>
      </c>
      <c r="D70" s="84" t="s">
        <v>506</v>
      </c>
      <c r="E70" s="61" t="s">
        <v>412</v>
      </c>
      <c r="F70" s="2">
        <v>45</v>
      </c>
      <c r="G70" s="13">
        <f>((Articles[[#This Row],[Temp Appro/Jrs]]+Articles[[#This Row],[Delai D.A]]+Articles[[#This Row],[couverture]])*Articles[[#This Row],[conso journaliére]])</f>
        <v>0</v>
      </c>
      <c r="H70" s="13">
        <f>Articles[[#This Row],[Stock mini]]*2</f>
        <v>0</v>
      </c>
      <c r="I70" s="92">
        <v>2</v>
      </c>
      <c r="J70" s="13">
        <v>3</v>
      </c>
      <c r="K70" s="13">
        <f>ROUNDUP(Articles[[#This Row],[Temp Appro/Jrs]]*0.25,0)</f>
        <v>1</v>
      </c>
      <c r="L70" s="13">
        <f>VLOOKUP(Articles[[#This Row],[Références]],'[2]Reporting consommation'!$A$8:$P$1189,16,FALSE)</f>
        <v>0</v>
      </c>
      <c r="M70" s="208">
        <f>IFERROR(VLOOKUP(Articles[[#This Row],[Références]],[2]!Tableau16[#All],2,FALSE),0)</f>
        <v>0</v>
      </c>
      <c r="N70" s="13">
        <f>IF(Articles[[#This Row],[Stocks]]&gt;Articles[[#This Row],[Stock max]],(IFERROR(Articles[[#This Row],[Stocks]]-Articles[[#This Row],[Stock max]],0)*Articles[[#This Row],[Valeur Uni]]),0)</f>
        <v>0</v>
      </c>
      <c r="O70" s="4" t="str">
        <f>IF(Articles[Stocks]&gt;Articles[[#This Row],[Stock mini]],"Stock suffisant","A Commander")</f>
        <v>Stock suffisant</v>
      </c>
      <c r="P70" s="13"/>
      <c r="Q70" s="13"/>
    </row>
    <row r="71" spans="2:17" hidden="1" x14ac:dyDescent="0.25">
      <c r="B71" s="7" t="s">
        <v>333</v>
      </c>
      <c r="C71" s="83">
        <v>473</v>
      </c>
      <c r="D71" s="71" t="s">
        <v>503</v>
      </c>
      <c r="E71" s="8" t="s">
        <v>411</v>
      </c>
      <c r="F71" s="2">
        <v>200</v>
      </c>
      <c r="G71" s="13">
        <f>((Articles[[#This Row],[Temp Appro/Jrs]]+Articles[[#This Row],[Delai D.A]]+Articles[[#This Row],[couverture]])*Articles[[#This Row],[conso journaliére]])</f>
        <v>6</v>
      </c>
      <c r="H71" s="13">
        <f>Articles[[#This Row],[Stock mini]]*2</f>
        <v>12</v>
      </c>
      <c r="I71" s="13">
        <v>2</v>
      </c>
      <c r="J71" s="13">
        <v>3</v>
      </c>
      <c r="K71" s="13">
        <f>ROUNDUP(Articles[[#This Row],[Temp Appro/Jrs]]*0.25,0)</f>
        <v>1</v>
      </c>
      <c r="L71" s="13">
        <f>VLOOKUP(Articles[[#This Row],[Références]],'[2]Reporting consommation'!$A$8:$P$1189,16,FALSE)</f>
        <v>1</v>
      </c>
      <c r="M71" s="209">
        <f>IFERROR(VLOOKUP(Articles[[#This Row],[Références]],[2]!Tableau16[#All],2,FALSE),0)</f>
        <v>0</v>
      </c>
      <c r="N71" s="13">
        <f>IF(Articles[[#This Row],[Stocks]]&gt;Articles[[#This Row],[Stock max]],(IFERROR(Articles[[#This Row],[Stocks]]-Articles[[#This Row],[Stock max]],0)*Articles[[#This Row],[Valeur Uni]]),0)</f>
        <v>0</v>
      </c>
      <c r="O71" s="4" t="str">
        <f>IF(Articles[Stocks]&gt;Articles[[#This Row],[Stock mini]],"Stock suffisant","A Commander")</f>
        <v>Stock suffisant</v>
      </c>
      <c r="P71" s="13"/>
      <c r="Q71" s="13"/>
    </row>
    <row r="72" spans="2:17" hidden="1" x14ac:dyDescent="0.25">
      <c r="B72" s="7" t="s">
        <v>332</v>
      </c>
      <c r="C72" s="83">
        <v>476</v>
      </c>
      <c r="D72" s="84" t="s">
        <v>480</v>
      </c>
      <c r="E72" s="61" t="s">
        <v>466</v>
      </c>
      <c r="F72" s="2">
        <v>63</v>
      </c>
      <c r="G72" s="13">
        <f>((Articles[[#This Row],[Temp Appro/Jrs]]+Articles[[#This Row],[Delai D.A]]+Articles[[#This Row],[couverture]])*Articles[[#This Row],[conso journaliére]])</f>
        <v>6</v>
      </c>
      <c r="H72" s="13">
        <f>Articles[[#This Row],[Stock mini]]*2</f>
        <v>12</v>
      </c>
      <c r="I72" s="13">
        <v>2</v>
      </c>
      <c r="J72" s="13">
        <v>3</v>
      </c>
      <c r="K72" s="13">
        <f>ROUNDUP(Articles[[#This Row],[Temp Appro/Jrs]]*0.25,0)</f>
        <v>1</v>
      </c>
      <c r="L72" s="13">
        <f>VLOOKUP(Articles[[#This Row],[Références]],'[2]Reporting consommation'!$A$8:$P$1189,16,FALSE)</f>
        <v>1</v>
      </c>
      <c r="M72" s="208">
        <f>IFERROR(VLOOKUP(Articles[[#This Row],[Références]],[2]!Tableau16[#All],2,FALSE),0)</f>
        <v>0</v>
      </c>
      <c r="N72" s="13">
        <f>IF(Articles[[#This Row],[Stocks]]&gt;Articles[[#This Row],[Stock max]],(IFERROR(Articles[[#This Row],[Stocks]]-Articles[[#This Row],[Stock max]],0)*Articles[[#This Row],[Valeur Uni]]),0)</f>
        <v>0</v>
      </c>
      <c r="O72" s="4" t="str">
        <f>IF(Articles[Stocks]&gt;Articles[[#This Row],[Stock mini]],"Stock suffisant","A Commander")</f>
        <v>Stock suffisant</v>
      </c>
      <c r="P72" s="13"/>
      <c r="Q72" s="13"/>
    </row>
    <row r="73" spans="2:17" hidden="1" x14ac:dyDescent="0.25">
      <c r="B73" s="7" t="s">
        <v>135</v>
      </c>
      <c r="C73" s="83">
        <v>4858</v>
      </c>
      <c r="D73" s="71" t="s">
        <v>478</v>
      </c>
      <c r="E73" s="61" t="s">
        <v>413</v>
      </c>
      <c r="F73" s="2">
        <v>1</v>
      </c>
      <c r="G73" s="13">
        <f>((Articles[[#This Row],[Temp Appro/Jrs]]+Articles[[#This Row],[Delai D.A]]+Articles[[#This Row],[couverture]])*Articles[[#This Row],[conso journaliére]])</f>
        <v>7</v>
      </c>
      <c r="H73" s="92">
        <f>Articles[[#This Row],[Stock mini]]*2</f>
        <v>14</v>
      </c>
      <c r="I73" s="13">
        <v>3</v>
      </c>
      <c r="J73" s="13">
        <v>3</v>
      </c>
      <c r="K73" s="92">
        <f>ROUNDUP(Articles[[#This Row],[Temp Appro/Jrs]]*0.25,0)</f>
        <v>1</v>
      </c>
      <c r="L73" s="13">
        <f>VLOOKUP(Articles[[#This Row],[Références]],'[2]Reporting consommation'!$A$8:$P$1189,16,FALSE)</f>
        <v>1</v>
      </c>
      <c r="M73" s="208">
        <f>IFERROR(VLOOKUP(Articles[[#This Row],[Références]],[2]!Tableau16[#All],2,FALSE),0)</f>
        <v>0</v>
      </c>
      <c r="N73" s="13">
        <f>IF(Articles[[#This Row],[Stocks]]&gt;Articles[[#This Row],[Stock max]],(IFERROR(Articles[[#This Row],[Stocks]]-Articles[[#This Row],[Stock max]],0)*Articles[[#This Row],[Valeur Uni]]),0)</f>
        <v>0</v>
      </c>
      <c r="O73" s="4" t="str">
        <f>IF(Articles[Stocks]&gt;Articles[[#This Row],[Stock mini]],"Stock suffisant","A Commander")</f>
        <v>A Commander</v>
      </c>
      <c r="P73" s="13"/>
      <c r="Q73" s="13"/>
    </row>
    <row r="74" spans="2:17" hidden="1" x14ac:dyDescent="0.25">
      <c r="B74" s="56" t="s">
        <v>956</v>
      </c>
      <c r="C74" s="85">
        <v>519</v>
      </c>
      <c r="D74" s="45" t="s">
        <v>485</v>
      </c>
      <c r="E74" s="56" t="s">
        <v>473</v>
      </c>
      <c r="F74" s="2">
        <v>6</v>
      </c>
      <c r="G74" s="13">
        <f>((Articles[[#This Row],[Temp Appro/Jrs]]+Articles[[#This Row],[Delai D.A]]+Articles[[#This Row],[couverture]])*Articles[[#This Row],[conso journaliére]])</f>
        <v>0</v>
      </c>
      <c r="H74" s="13">
        <f>Articles[[#This Row],[Stock mini]]*2</f>
        <v>0</v>
      </c>
      <c r="I74" s="13">
        <v>2</v>
      </c>
      <c r="J74" s="13">
        <v>3</v>
      </c>
      <c r="K74" s="13">
        <f>ROUNDUP(Articles[[#This Row],[Temp Appro/Jrs]]*0.25,0)</f>
        <v>1</v>
      </c>
      <c r="L74" s="13">
        <f>VLOOKUP(Articles[[#This Row],[Références]],'[2]Reporting consommation'!$A$8:$P$1189,16,FALSE)</f>
        <v>0</v>
      </c>
      <c r="M74" s="208">
        <f>IFERROR(VLOOKUP(Articles[[#This Row],[Références]],[2]!Tableau16[#All],2,FALSE),0)</f>
        <v>0</v>
      </c>
      <c r="N74" s="13">
        <f>IF(Articles[[#This Row],[Stocks]]&gt;Articles[[#This Row],[Stock max]],(IFERROR(Articles[[#This Row],[Stocks]]-Articles[[#This Row],[Stock max]],0)*Articles[[#This Row],[Valeur Uni]]),0)</f>
        <v>0</v>
      </c>
      <c r="O74" s="53" t="str">
        <f>IF(Articles[Stocks]&gt;Articles[[#This Row],[Stock mini]],"Stock suffisant","A Commander")</f>
        <v>Stock suffisant</v>
      </c>
      <c r="P74" s="13"/>
      <c r="Q74" s="13"/>
    </row>
    <row r="75" spans="2:17" hidden="1" x14ac:dyDescent="0.25">
      <c r="B75" s="7" t="s">
        <v>330</v>
      </c>
      <c r="C75" s="83">
        <v>520</v>
      </c>
      <c r="D75" s="84" t="s">
        <v>496</v>
      </c>
      <c r="E75" s="61" t="s">
        <v>629</v>
      </c>
      <c r="F75" s="2">
        <v>34</v>
      </c>
      <c r="G75" s="13">
        <f>((Articles[[#This Row],[Temp Appro/Jrs]]+Articles[[#This Row],[Delai D.A]]+Articles[[#This Row],[couverture]])*Articles[[#This Row],[conso journaliére]])</f>
        <v>6</v>
      </c>
      <c r="H75" s="13">
        <f>Articles[[#This Row],[Stock mini]]*2</f>
        <v>12</v>
      </c>
      <c r="I75" s="13">
        <v>2</v>
      </c>
      <c r="J75" s="13">
        <v>3</v>
      </c>
      <c r="K75" s="13">
        <f>ROUNDUP(Articles[[#This Row],[Temp Appro/Jrs]]*0.25,0)</f>
        <v>1</v>
      </c>
      <c r="L75" s="13">
        <f>VLOOKUP(Articles[[#This Row],[Références]],'[2]Reporting consommation'!$A$8:$P$1189,16,FALSE)</f>
        <v>1</v>
      </c>
      <c r="M75" s="208">
        <f>IFERROR(VLOOKUP(Articles[[#This Row],[Références]],[2]!Tableau16[#All],2,FALSE),0)</f>
        <v>0</v>
      </c>
      <c r="N75" s="13">
        <f>IF(Articles[[#This Row],[Stocks]]&gt;Articles[[#This Row],[Stock max]],(IFERROR(Articles[[#This Row],[Stocks]]-Articles[[#This Row],[Stock max]],0)*Articles[[#This Row],[Valeur Uni]]),0)</f>
        <v>0</v>
      </c>
      <c r="O75" s="4" t="str">
        <f>IF(Articles[Stocks]&gt;Articles[[#This Row],[Stock mini]],"Stock suffisant","A Commander")</f>
        <v>Stock suffisant</v>
      </c>
      <c r="P75" s="13"/>
      <c r="Q75" s="13"/>
    </row>
    <row r="76" spans="2:17" hidden="1" x14ac:dyDescent="0.25">
      <c r="B76" s="7" t="s">
        <v>133</v>
      </c>
      <c r="C76" s="83">
        <v>4860</v>
      </c>
      <c r="D76" s="71" t="s">
        <v>478</v>
      </c>
      <c r="E76" s="61" t="s">
        <v>413</v>
      </c>
      <c r="F76" s="2">
        <v>3</v>
      </c>
      <c r="G76" s="13">
        <f>((Articles[[#This Row],[Temp Appro/Jrs]]+Articles[[#This Row],[Delai D.A]]+Articles[[#This Row],[couverture]])*Articles[[#This Row],[conso journaliére]])</f>
        <v>7</v>
      </c>
      <c r="H76" s="92">
        <f>Articles[[#This Row],[Stock mini]]*2</f>
        <v>14</v>
      </c>
      <c r="I76" s="13">
        <v>3</v>
      </c>
      <c r="J76" s="13">
        <v>3</v>
      </c>
      <c r="K76" s="92">
        <f>ROUNDUP(Articles[[#This Row],[Temp Appro/Jrs]]*0.25,0)</f>
        <v>1</v>
      </c>
      <c r="L76" s="13">
        <f>VLOOKUP(Articles[[#This Row],[Références]],'[2]Reporting consommation'!$A$8:$P$1189,16,FALSE)</f>
        <v>1</v>
      </c>
      <c r="M76" s="209">
        <f>IFERROR(VLOOKUP(Articles[[#This Row],[Références]],[2]!Tableau16[#All],2,FALSE),0)</f>
        <v>0</v>
      </c>
      <c r="N76" s="13">
        <f>IF(Articles[[#This Row],[Stocks]]&gt;Articles[[#This Row],[Stock max]],(IFERROR(Articles[[#This Row],[Stocks]]-Articles[[#This Row],[Stock max]],0)*Articles[[#This Row],[Valeur Uni]]),0)</f>
        <v>0</v>
      </c>
      <c r="O76" s="4" t="str">
        <f>IF(Articles[Stocks]&gt;Articles[[#This Row],[Stock mini]],"Stock suffisant","A Commander")</f>
        <v>A Commander</v>
      </c>
      <c r="P76" s="13"/>
      <c r="Q76" s="13"/>
    </row>
    <row r="77" spans="2:17" hidden="1" x14ac:dyDescent="0.25">
      <c r="B77" s="7" t="s">
        <v>328</v>
      </c>
      <c r="C77" s="83">
        <v>533</v>
      </c>
      <c r="D77" s="84" t="s">
        <v>480</v>
      </c>
      <c r="E77" s="61" t="s">
        <v>463</v>
      </c>
      <c r="F77" s="2">
        <v>5</v>
      </c>
      <c r="G77" s="13">
        <f>((Articles[[#This Row],[Temp Appro/Jrs]]+Articles[[#This Row],[Delai D.A]]+Articles[[#This Row],[couverture]])*Articles[[#This Row],[conso journaliére]])</f>
        <v>0</v>
      </c>
      <c r="H77" s="92">
        <f>Articles[[#This Row],[Stock mini]]*2</f>
        <v>0</v>
      </c>
      <c r="I77" s="13">
        <v>2</v>
      </c>
      <c r="J77" s="13">
        <v>3</v>
      </c>
      <c r="K77" s="92">
        <f>ROUNDUP(Articles[[#This Row],[Temp Appro/Jrs]]*0.25,0)</f>
        <v>1</v>
      </c>
      <c r="L77" s="13">
        <f>VLOOKUP(Articles[[#This Row],[Références]],'[2]Reporting consommation'!$A$8:$P$1189,16,FALSE)</f>
        <v>0</v>
      </c>
      <c r="M77" s="209">
        <f>IFERROR(VLOOKUP(Articles[[#This Row],[Références]],[2]!Tableau16[#All],2,FALSE),0)</f>
        <v>0</v>
      </c>
      <c r="N77" s="13">
        <f>IF(Articles[[#This Row],[Stocks]]&gt;Articles[[#This Row],[Stock max]],(IFERROR(Articles[[#This Row],[Stocks]]-Articles[[#This Row],[Stock max]],0)*Articles[[#This Row],[Valeur Uni]]),0)</f>
        <v>0</v>
      </c>
      <c r="O77" s="4" t="str">
        <f>IF(Articles[Stocks]&gt;Articles[[#This Row],[Stock mini]],"Stock suffisant","A Commander")</f>
        <v>Stock suffisant</v>
      </c>
      <c r="P77" s="13"/>
      <c r="Q77" s="13"/>
    </row>
    <row r="78" spans="2:17" hidden="1" x14ac:dyDescent="0.25">
      <c r="B78" s="56" t="s">
        <v>585</v>
      </c>
      <c r="C78" s="85">
        <v>8271</v>
      </c>
      <c r="D78" s="45" t="s">
        <v>478</v>
      </c>
      <c r="E78" s="56" t="s">
        <v>413</v>
      </c>
      <c r="F78" s="2">
        <v>1</v>
      </c>
      <c r="G78" s="13">
        <f>((Articles[[#This Row],[Temp Appro/Jrs]]+Articles[[#This Row],[Delai D.A]]+Articles[[#This Row],[couverture]])*Articles[[#This Row],[conso journaliére]])</f>
        <v>8</v>
      </c>
      <c r="H78" s="13">
        <f>Articles[[#This Row],[Stock mini]]*2</f>
        <v>16</v>
      </c>
      <c r="I78" s="13">
        <v>4</v>
      </c>
      <c r="J78" s="13">
        <v>3</v>
      </c>
      <c r="K78" s="13">
        <f>ROUNDUP(Articles[[#This Row],[Temp Appro/Jrs]]*0.25,0)</f>
        <v>1</v>
      </c>
      <c r="L78" s="13">
        <f>VLOOKUP(Articles[[#This Row],[Références]],'[2]Reporting consommation'!$A$8:$P$1189,16,FALSE)</f>
        <v>1</v>
      </c>
      <c r="M78" s="208">
        <f>IFERROR(VLOOKUP(Articles[[#This Row],[Références]],[2]!Tableau16[#All],2,FALSE),0)</f>
        <v>0</v>
      </c>
      <c r="N78" s="13">
        <f>IF(Articles[[#This Row],[Stocks]]&gt;Articles[[#This Row],[Stock max]],(IFERROR(Articles[[#This Row],[Stocks]]-Articles[[#This Row],[Stock max]],0)*Articles[[#This Row],[Valeur Uni]]),0)</f>
        <v>0</v>
      </c>
      <c r="O78" s="53" t="str">
        <f>IF(Articles[Stocks]&gt;Articles[[#This Row],[Stock mini]],"Stock suffisant","A Commander")</f>
        <v>A Commander</v>
      </c>
      <c r="P78" s="13"/>
      <c r="Q78" s="13"/>
    </row>
    <row r="79" spans="2:17" hidden="1" x14ac:dyDescent="0.25">
      <c r="B79" s="7" t="s">
        <v>326</v>
      </c>
      <c r="C79" s="83">
        <v>537</v>
      </c>
      <c r="D79" s="84" t="s">
        <v>512</v>
      </c>
      <c r="E79" s="61" t="s">
        <v>468</v>
      </c>
      <c r="F79" s="2">
        <v>16</v>
      </c>
      <c r="G79" s="13">
        <f>((Articles[[#This Row],[Temp Appro/Jrs]]+Articles[[#This Row],[Delai D.A]]+Articles[[#This Row],[couverture]])*Articles[[#This Row],[conso journaliére]])</f>
        <v>6</v>
      </c>
      <c r="H79" s="92">
        <f>Articles[[#This Row],[Stock mini]]*2</f>
        <v>12</v>
      </c>
      <c r="I79" s="13">
        <v>2</v>
      </c>
      <c r="J79" s="13">
        <v>3</v>
      </c>
      <c r="K79" s="92">
        <f>ROUNDUP(Articles[[#This Row],[Temp Appro/Jrs]]*0.25,0)</f>
        <v>1</v>
      </c>
      <c r="L79" s="13">
        <f>VLOOKUP(Articles[[#This Row],[Références]],'[2]Reporting consommation'!$A$8:$P$1189,16,FALSE)</f>
        <v>1</v>
      </c>
      <c r="M79" s="209">
        <f>IFERROR(VLOOKUP(Articles[[#This Row],[Références]],[2]!Tableau16[#All],2,FALSE),0)</f>
        <v>0</v>
      </c>
      <c r="N79" s="13">
        <f>IF(Articles[[#This Row],[Stocks]]&gt;Articles[[#This Row],[Stock max]],(IFERROR(Articles[[#This Row],[Stocks]]-Articles[[#This Row],[Stock max]],0)*Articles[[#This Row],[Valeur Uni]]),0)</f>
        <v>0</v>
      </c>
      <c r="O79" s="4" t="str">
        <f>IF(Articles[Stocks]&gt;Articles[[#This Row],[Stock mini]],"Stock suffisant","A Commander")</f>
        <v>Stock suffisant</v>
      </c>
      <c r="P79" s="13"/>
      <c r="Q79" s="13"/>
    </row>
    <row r="80" spans="2:17" hidden="1" x14ac:dyDescent="0.25">
      <c r="B80" s="7" t="s">
        <v>63</v>
      </c>
      <c r="C80" s="83">
        <v>8563</v>
      </c>
      <c r="D80" s="71" t="s">
        <v>478</v>
      </c>
      <c r="E80" s="8" t="s">
        <v>413</v>
      </c>
      <c r="F80" s="2">
        <v>6</v>
      </c>
      <c r="G80" s="13">
        <f>((Articles[[#This Row],[Temp Appro/Jrs]]+Articles[[#This Row],[Delai D.A]]+Articles[[#This Row],[couverture]])*Articles[[#This Row],[conso journaliére]])</f>
        <v>6</v>
      </c>
      <c r="H80" s="92">
        <f>Articles[[#This Row],[Stock mini]]*2</f>
        <v>12</v>
      </c>
      <c r="I80" s="51">
        <v>2</v>
      </c>
      <c r="J80" s="13">
        <v>3</v>
      </c>
      <c r="K80" s="92">
        <f>ROUNDUP(Articles[[#This Row],[Temp Appro/Jrs]]*0.25,0)</f>
        <v>1</v>
      </c>
      <c r="L80" s="13">
        <f>VLOOKUP(Articles[[#This Row],[Références]],'[2]Reporting consommation'!$A$8:$P$1189,16,FALSE)</f>
        <v>1</v>
      </c>
      <c r="M80" s="209">
        <f>IFERROR(VLOOKUP(Articles[[#This Row],[Références]],[2]!Tableau16[#All],2,FALSE),0)</f>
        <v>0</v>
      </c>
      <c r="N80" s="13">
        <f>IF(Articles[[#This Row],[Stocks]]&gt;Articles[[#This Row],[Stock max]],(IFERROR(Articles[[#This Row],[Stocks]]-Articles[[#This Row],[Stock max]],0)*Articles[[#This Row],[Valeur Uni]]),0)</f>
        <v>0</v>
      </c>
      <c r="O80" s="4" t="str">
        <f>IF(Articles[Stocks]&gt;Articles[[#This Row],[Stock mini]],"Stock suffisant","A Commander")</f>
        <v>A Commander</v>
      </c>
      <c r="P80" s="13"/>
      <c r="Q80" s="13"/>
    </row>
    <row r="81" spans="2:17" hidden="1" x14ac:dyDescent="0.25">
      <c r="B81" s="7" t="s">
        <v>164</v>
      </c>
      <c r="C81" s="83">
        <v>3001</v>
      </c>
      <c r="D81" s="84" t="s">
        <v>499</v>
      </c>
      <c r="E81" s="8" t="s">
        <v>612</v>
      </c>
      <c r="F81" s="2">
        <v>7</v>
      </c>
      <c r="G81" s="13">
        <f>((Articles[[#This Row],[Temp Appro/Jrs]]+Articles[[#This Row],[Delai D.A]]+Articles[[#This Row],[couverture]])*Articles[[#This Row],[conso journaliére]])</f>
        <v>10</v>
      </c>
      <c r="H81" s="92">
        <f>Articles[[#This Row],[Stock mini]]*2</f>
        <v>20</v>
      </c>
      <c r="I81" s="13">
        <v>5</v>
      </c>
      <c r="J81" s="13">
        <v>3</v>
      </c>
      <c r="K81" s="92">
        <f>ROUNDUP(Articles[[#This Row],[Temp Appro/Jrs]]*0.25,0)</f>
        <v>2</v>
      </c>
      <c r="L81" s="13">
        <f>VLOOKUP(Articles[[#This Row],[Références]],'[2]Reporting consommation'!$A$8:$P$1189,16,FALSE)</f>
        <v>1</v>
      </c>
      <c r="M81" s="209">
        <f>IFERROR(VLOOKUP(Articles[[#This Row],[Références]],[2]!Tableau16[#All],2,FALSE),0)</f>
        <v>0</v>
      </c>
      <c r="N81" s="13">
        <f>IF(Articles[[#This Row],[Stocks]]&gt;Articles[[#This Row],[Stock max]],(IFERROR(Articles[[#This Row],[Stocks]]-Articles[[#This Row],[Stock max]],0)*Articles[[#This Row],[Valeur Uni]]),0)</f>
        <v>0</v>
      </c>
      <c r="O81" s="4" t="str">
        <f>IF(Articles[Stocks]&gt;Articles[[#This Row],[Stock mini]],"Stock suffisant","A Commander")</f>
        <v>A Commander</v>
      </c>
      <c r="P81" s="13"/>
      <c r="Q81" s="13"/>
    </row>
    <row r="82" spans="2:17" hidden="1" x14ac:dyDescent="0.25">
      <c r="B82" s="7" t="s">
        <v>323</v>
      </c>
      <c r="C82" s="83">
        <v>573</v>
      </c>
      <c r="D82" s="71" t="s">
        <v>506</v>
      </c>
      <c r="E82" s="8" t="s">
        <v>411</v>
      </c>
      <c r="F82" s="2">
        <v>80</v>
      </c>
      <c r="G82" s="13">
        <f>((Articles[[#This Row],[Temp Appro/Jrs]]+Articles[[#This Row],[Delai D.A]]+Articles[[#This Row],[couverture]])*Articles[[#This Row],[conso journaliére]])</f>
        <v>40</v>
      </c>
      <c r="H82" s="92">
        <f>Articles[[#This Row],[Stock mini]]*2</f>
        <v>80</v>
      </c>
      <c r="I82" s="92">
        <v>29</v>
      </c>
      <c r="J82" s="13">
        <v>3</v>
      </c>
      <c r="K82" s="92">
        <f>ROUNDUP(Articles[[#This Row],[Temp Appro/Jrs]]*0.25,0)</f>
        <v>8</v>
      </c>
      <c r="L82" s="13">
        <f>VLOOKUP(Articles[[#This Row],[Références]],'[2]Reporting consommation'!$A$8:$P$1189,16,FALSE)</f>
        <v>1</v>
      </c>
      <c r="M82" s="209">
        <f>IFERROR(VLOOKUP(Articles[[#This Row],[Références]],[2]!Tableau16[#All],2,FALSE),0)</f>
        <v>0</v>
      </c>
      <c r="N82" s="13">
        <f>IF(Articles[[#This Row],[Stocks]]&gt;Articles[[#This Row],[Stock max]],(IFERROR(Articles[[#This Row],[Stocks]]-Articles[[#This Row],[Stock max]],0)*Articles[[#This Row],[Valeur Uni]]),0)</f>
        <v>0</v>
      </c>
      <c r="O82" s="4" t="str">
        <f>IF(Articles[Stocks]&gt;Articles[[#This Row],[Stock mini]],"Stock suffisant","A Commander")</f>
        <v>Stock suffisant</v>
      </c>
      <c r="P82" s="13"/>
      <c r="Q82" s="13"/>
    </row>
    <row r="83" spans="2:17" hidden="1" x14ac:dyDescent="0.25">
      <c r="B83" s="7" t="s">
        <v>322</v>
      </c>
      <c r="C83" s="83">
        <v>577</v>
      </c>
      <c r="D83" s="84" t="s">
        <v>506</v>
      </c>
      <c r="E83" s="61" t="s">
        <v>412</v>
      </c>
      <c r="F83" s="2">
        <v>873</v>
      </c>
      <c r="G83" s="13">
        <f>((Articles[[#This Row],[Temp Appro/Jrs]]+Articles[[#This Row],[Delai D.A]]+Articles[[#This Row],[couverture]])*Articles[[#This Row],[conso journaliére]])</f>
        <v>0</v>
      </c>
      <c r="H83" s="92">
        <f>Articles[[#This Row],[Stock mini]]*2</f>
        <v>0</v>
      </c>
      <c r="I83" s="13">
        <v>3</v>
      </c>
      <c r="J83" s="13">
        <v>3</v>
      </c>
      <c r="K83" s="92">
        <f>ROUNDUP(Articles[[#This Row],[Temp Appro/Jrs]]*0.25,0)</f>
        <v>1</v>
      </c>
      <c r="L83" s="13">
        <f>VLOOKUP(Articles[[#This Row],[Références]],'[2]Reporting consommation'!$A$8:$P$1189,16,FALSE)</f>
        <v>0</v>
      </c>
      <c r="M83" s="208">
        <f>IFERROR(VLOOKUP(Articles[[#This Row],[Références]],[2]!Tableau16[#All],2,FALSE),0)</f>
        <v>0</v>
      </c>
      <c r="N83" s="13">
        <f>IF(Articles[[#This Row],[Stocks]]&gt;Articles[[#This Row],[Stock max]],(IFERROR(Articles[[#This Row],[Stocks]]-Articles[[#This Row],[Stock max]],0)*Articles[[#This Row],[Valeur Uni]]),0)</f>
        <v>0</v>
      </c>
      <c r="O83" s="4" t="str">
        <f>IF(Articles[Stocks]&gt;Articles[[#This Row],[Stock mini]],"Stock suffisant","A Commander")</f>
        <v>Stock suffisant</v>
      </c>
      <c r="P83" s="13"/>
      <c r="Q83" s="13"/>
    </row>
    <row r="84" spans="2:17" hidden="1" x14ac:dyDescent="0.25">
      <c r="B84" s="7" t="s">
        <v>321</v>
      </c>
      <c r="C84" s="83">
        <v>579</v>
      </c>
      <c r="D84" s="90" t="s">
        <v>506</v>
      </c>
      <c r="E84" s="8" t="s">
        <v>412</v>
      </c>
      <c r="F84" s="2">
        <v>350</v>
      </c>
      <c r="G84" s="13">
        <f>((Articles[[#This Row],[Temp Appro/Jrs]]+Articles[[#This Row],[Delai D.A]]+Articles[[#This Row],[couverture]])*Articles[[#This Row],[conso journaliére]])</f>
        <v>42</v>
      </c>
      <c r="H84" s="92">
        <f>Articles[[#This Row],[Stock mini]]*2</f>
        <v>84</v>
      </c>
      <c r="I84" s="13">
        <v>31</v>
      </c>
      <c r="J84" s="13">
        <v>3</v>
      </c>
      <c r="K84" s="92">
        <f>ROUNDUP(Articles[[#This Row],[Temp Appro/Jrs]]*0.25,0)</f>
        <v>8</v>
      </c>
      <c r="L84" s="13">
        <f>VLOOKUP(Articles[[#This Row],[Références]],'[2]Reporting consommation'!$A$8:$P$1189,16,FALSE)</f>
        <v>1</v>
      </c>
      <c r="M84" s="208">
        <f>IFERROR(VLOOKUP(Articles[[#This Row],[Références]],[2]!Tableau16[#All],2,FALSE),0)</f>
        <v>0</v>
      </c>
      <c r="N84" s="13">
        <f>IF(Articles[[#This Row],[Stocks]]&gt;Articles[[#This Row],[Stock max]],(IFERROR(Articles[[#This Row],[Stocks]]-Articles[[#This Row],[Stock max]],0)*Articles[[#This Row],[Valeur Uni]]),0)</f>
        <v>0</v>
      </c>
      <c r="O84" s="4" t="str">
        <f>IF(Articles[Stocks]&gt;Articles[[#This Row],[Stock mini]],"Stock suffisant","A Commander")</f>
        <v>Stock suffisant</v>
      </c>
      <c r="P84" s="13"/>
      <c r="Q84" s="13"/>
    </row>
    <row r="85" spans="2:17" hidden="1" x14ac:dyDescent="0.25">
      <c r="B85" s="7" t="s">
        <v>320</v>
      </c>
      <c r="C85" s="83">
        <v>580</v>
      </c>
      <c r="D85" s="84" t="s">
        <v>506</v>
      </c>
      <c r="E85" s="8" t="s">
        <v>412</v>
      </c>
      <c r="F85" s="2">
        <v>100</v>
      </c>
      <c r="G85" s="13">
        <f>((Articles[[#This Row],[Temp Appro/Jrs]]+Articles[[#This Row],[Delai D.A]]+Articles[[#This Row],[couverture]])*Articles[[#This Row],[conso journaliére]])</f>
        <v>84</v>
      </c>
      <c r="H85" s="92">
        <f>Articles[[#This Row],[Stock mini]]*2</f>
        <v>168</v>
      </c>
      <c r="I85" s="13">
        <v>31</v>
      </c>
      <c r="J85" s="13">
        <v>3</v>
      </c>
      <c r="K85" s="92">
        <f>ROUNDUP(Articles[[#This Row],[Temp Appro/Jrs]]*0.25,0)</f>
        <v>8</v>
      </c>
      <c r="L85" s="13">
        <f>VLOOKUP(Articles[[#This Row],[Références]],'[2]Reporting consommation'!$A$8:$P$1189,16,FALSE)</f>
        <v>2</v>
      </c>
      <c r="M85" s="208">
        <f>IFERROR(VLOOKUP(Articles[[#This Row],[Références]],[2]!Tableau16[#All],2,FALSE),0)</f>
        <v>0</v>
      </c>
      <c r="N85" s="13">
        <f>IF(Articles[[#This Row],[Stocks]]&gt;Articles[[#This Row],[Stock max]],(IFERROR(Articles[[#This Row],[Stocks]]-Articles[[#This Row],[Stock max]],0)*Articles[[#This Row],[Valeur Uni]]),0)</f>
        <v>0</v>
      </c>
      <c r="O85" s="4" t="str">
        <f>IF(Articles[Stocks]&gt;Articles[[#This Row],[Stock mini]],"Stock suffisant","A Commander")</f>
        <v>Stock suffisant</v>
      </c>
      <c r="P85" s="13" t="s">
        <v>1052</v>
      </c>
      <c r="Q85" s="13"/>
    </row>
    <row r="86" spans="2:17" hidden="1" x14ac:dyDescent="0.25">
      <c r="B86" s="56" t="s">
        <v>702</v>
      </c>
      <c r="C86" s="85">
        <v>4787</v>
      </c>
      <c r="D86" s="45" t="s">
        <v>703</v>
      </c>
      <c r="E86" s="56" t="s">
        <v>441</v>
      </c>
      <c r="F86" s="2">
        <v>4</v>
      </c>
      <c r="G86" s="13">
        <f>((Articles[[#This Row],[Temp Appro/Jrs]]+Articles[[#This Row],[Delai D.A]]+Articles[[#This Row],[couverture]])*Articles[[#This Row],[conso journaliére]])</f>
        <v>7</v>
      </c>
      <c r="H86" s="13">
        <f>Articles[[#This Row],[Stock mini]]*2</f>
        <v>14</v>
      </c>
      <c r="I86" s="13">
        <v>3</v>
      </c>
      <c r="J86" s="13">
        <v>3</v>
      </c>
      <c r="K86" s="13">
        <f>ROUNDUP(Articles[[#This Row],[Temp Appro/Jrs]]*0.25,0)</f>
        <v>1</v>
      </c>
      <c r="L86" s="13">
        <f>VLOOKUP(Articles[[#This Row],[Références]],'[2]Reporting consommation'!$A$8:$P$1189,16,FALSE)</f>
        <v>1</v>
      </c>
      <c r="M86" s="209">
        <f>IFERROR(VLOOKUP(Articles[[#This Row],[Références]],[2]!Tableau16[#All],2,FALSE),0)</f>
        <v>0</v>
      </c>
      <c r="N86" s="13">
        <f>IF(Articles[[#This Row],[Stocks]]&gt;Articles[[#This Row],[Stock max]],(IFERROR(Articles[[#This Row],[Stocks]]-Articles[[#This Row],[Stock max]],0)*Articles[[#This Row],[Valeur Uni]]),0)</f>
        <v>0</v>
      </c>
      <c r="O86" s="53" t="str">
        <f>IF(Articles[Stocks]&gt;Articles[[#This Row],[Stock mini]],"Stock suffisant","A Commander")</f>
        <v>A Commander</v>
      </c>
      <c r="P86" s="13"/>
      <c r="Q86" s="13"/>
    </row>
    <row r="87" spans="2:17" hidden="1" x14ac:dyDescent="0.25">
      <c r="B87" s="7" t="s">
        <v>318</v>
      </c>
      <c r="C87" s="83">
        <v>608</v>
      </c>
      <c r="D87" s="71" t="s">
        <v>512</v>
      </c>
      <c r="E87" s="8" t="s">
        <v>468</v>
      </c>
      <c r="F87" s="2">
        <v>29</v>
      </c>
      <c r="G87" s="13">
        <f>((Articles[[#This Row],[Temp Appro/Jrs]]+Articles[[#This Row],[Delai D.A]]+Articles[[#This Row],[couverture]])*Articles[[#This Row],[conso journaliére]])</f>
        <v>6</v>
      </c>
      <c r="H87" s="92">
        <f>Articles[[#This Row],[Stock mini]]*2</f>
        <v>12</v>
      </c>
      <c r="I87" s="92">
        <v>2</v>
      </c>
      <c r="J87" s="13">
        <v>3</v>
      </c>
      <c r="K87" s="92">
        <f>ROUNDUP(Articles[[#This Row],[Temp Appro/Jrs]]*0.25,0)</f>
        <v>1</v>
      </c>
      <c r="L87" s="13">
        <f>VLOOKUP(Articles[[#This Row],[Références]],'[2]Reporting consommation'!$A$8:$P$1189,16,FALSE)</f>
        <v>1</v>
      </c>
      <c r="M87" s="209">
        <f>IFERROR(VLOOKUP(Articles[[#This Row],[Références]],[2]!Tableau16[#All],2,FALSE),0)</f>
        <v>0</v>
      </c>
      <c r="N87" s="13">
        <f>IF(Articles[[#This Row],[Stocks]]&gt;Articles[[#This Row],[Stock max]],(IFERROR(Articles[[#This Row],[Stocks]]-Articles[[#This Row],[Stock max]],0)*Articles[[#This Row],[Valeur Uni]]),0)</f>
        <v>0</v>
      </c>
      <c r="O87" s="4" t="str">
        <f>IF(Articles[Stocks]&gt;Articles[[#This Row],[Stock mini]],"Stock suffisant","A Commander")</f>
        <v>Stock suffisant</v>
      </c>
      <c r="P87" s="13" t="s">
        <v>1052</v>
      </c>
      <c r="Q87" s="13"/>
    </row>
    <row r="88" spans="2:17" hidden="1" x14ac:dyDescent="0.25">
      <c r="B88" s="7" t="s">
        <v>317</v>
      </c>
      <c r="C88" s="83">
        <v>609</v>
      </c>
      <c r="D88" s="84" t="s">
        <v>512</v>
      </c>
      <c r="E88" s="61" t="s">
        <v>467</v>
      </c>
      <c r="F88" s="2">
        <v>37</v>
      </c>
      <c r="G88" s="13">
        <f>((Articles[[#This Row],[Temp Appro/Jrs]]+Articles[[#This Row],[Delai D.A]]+Articles[[#This Row],[couverture]])*Articles[[#This Row],[conso journaliére]])</f>
        <v>8</v>
      </c>
      <c r="H88" s="92">
        <f>Articles[[#This Row],[Stock mini]]*2</f>
        <v>16</v>
      </c>
      <c r="I88" s="13">
        <v>4</v>
      </c>
      <c r="J88" s="13">
        <v>3</v>
      </c>
      <c r="K88" s="92">
        <f>ROUNDUP(Articles[[#This Row],[Temp Appro/Jrs]]*0.25,0)</f>
        <v>1</v>
      </c>
      <c r="L88" s="13">
        <f>VLOOKUP(Articles[[#This Row],[Références]],'[2]Reporting consommation'!$A$8:$P$1189,16,FALSE)</f>
        <v>1</v>
      </c>
      <c r="M88" s="209">
        <f>IFERROR(VLOOKUP(Articles[[#This Row],[Références]],[2]!Tableau16[#All],2,FALSE),0)</f>
        <v>0</v>
      </c>
      <c r="N88" s="13">
        <f>IF(Articles[[#This Row],[Stocks]]&gt;Articles[[#This Row],[Stock max]],(IFERROR(Articles[[#This Row],[Stocks]]-Articles[[#This Row],[Stock max]],0)*Articles[[#This Row],[Valeur Uni]]),0)</f>
        <v>0</v>
      </c>
      <c r="O88" s="4" t="str">
        <f>IF(Articles[Stocks]&gt;Articles[[#This Row],[Stock mini]],"Stock suffisant","A Commander")</f>
        <v>Stock suffisant</v>
      </c>
      <c r="P88" s="13"/>
      <c r="Q88" s="13"/>
    </row>
    <row r="89" spans="2:17" hidden="1" x14ac:dyDescent="0.25">
      <c r="B89" s="7" t="s">
        <v>316</v>
      </c>
      <c r="C89" s="83">
        <v>610</v>
      </c>
      <c r="D89" s="71" t="s">
        <v>512</v>
      </c>
      <c r="E89" s="61" t="s">
        <v>467</v>
      </c>
      <c r="F89" s="2">
        <v>29</v>
      </c>
      <c r="G89" s="13">
        <f>((Articles[[#This Row],[Temp Appro/Jrs]]+Articles[[#This Row],[Delai D.A]]+Articles[[#This Row],[couverture]])*Articles[[#This Row],[conso journaliére]])</f>
        <v>22</v>
      </c>
      <c r="H89" s="92">
        <f>Articles[[#This Row],[Stock mini]]*2</f>
        <v>44</v>
      </c>
      <c r="I89" s="13">
        <v>15</v>
      </c>
      <c r="J89" s="13">
        <v>3</v>
      </c>
      <c r="K89" s="92">
        <f>ROUNDUP(Articles[[#This Row],[Temp Appro/Jrs]]*0.25,0)</f>
        <v>4</v>
      </c>
      <c r="L89" s="13">
        <f>VLOOKUP(Articles[[#This Row],[Références]],'[2]Reporting consommation'!$A$8:$P$1189,16,FALSE)</f>
        <v>1</v>
      </c>
      <c r="M89" s="209">
        <f>IFERROR(VLOOKUP(Articles[[#This Row],[Références]],[2]!Tableau16[#All],2,FALSE),0)</f>
        <v>0</v>
      </c>
      <c r="N89" s="13">
        <f>IF(Articles[[#This Row],[Stocks]]&gt;Articles[[#This Row],[Stock max]],(IFERROR(Articles[[#This Row],[Stocks]]-Articles[[#This Row],[Stock max]],0)*Articles[[#This Row],[Valeur Uni]]),0)</f>
        <v>0</v>
      </c>
      <c r="O89" s="4" t="str">
        <f>IF(Articles[Stocks]&gt;Articles[[#This Row],[Stock mini]],"Stock suffisant","A Commander")</f>
        <v>Stock suffisant</v>
      </c>
      <c r="P89" s="13" t="s">
        <v>1052</v>
      </c>
      <c r="Q89" s="13"/>
    </row>
    <row r="90" spans="2:17" hidden="1" x14ac:dyDescent="0.25">
      <c r="B90" s="7" t="s">
        <v>315</v>
      </c>
      <c r="C90" s="83">
        <v>611</v>
      </c>
      <c r="D90" s="84" t="s">
        <v>512</v>
      </c>
      <c r="E90" s="61" t="s">
        <v>467</v>
      </c>
      <c r="F90" s="2">
        <v>60</v>
      </c>
      <c r="G90" s="13">
        <f>((Articles[[#This Row],[Temp Appro/Jrs]]+Articles[[#This Row],[Delai D.A]]+Articles[[#This Row],[couverture]])*Articles[[#This Row],[conso journaliére]])</f>
        <v>8</v>
      </c>
      <c r="H90" s="92">
        <f>Articles[[#This Row],[Stock mini]]*2</f>
        <v>16</v>
      </c>
      <c r="I90" s="13">
        <v>4</v>
      </c>
      <c r="J90" s="13">
        <v>3</v>
      </c>
      <c r="K90" s="92">
        <f>ROUNDUP(Articles[[#This Row],[Temp Appro/Jrs]]*0.25,0)</f>
        <v>1</v>
      </c>
      <c r="L90" s="13">
        <f>VLOOKUP(Articles[[#This Row],[Références]],'[2]Reporting consommation'!$A$8:$P$1189,16,FALSE)</f>
        <v>1</v>
      </c>
      <c r="M90" s="209">
        <f>IFERROR(VLOOKUP(Articles[[#This Row],[Références]],[2]!Tableau16[#All],2,FALSE),0)</f>
        <v>0</v>
      </c>
      <c r="N90" s="13">
        <f>IF(Articles[[#This Row],[Stocks]]&gt;Articles[[#This Row],[Stock max]],(IFERROR(Articles[[#This Row],[Stocks]]-Articles[[#This Row],[Stock max]],0)*Articles[[#This Row],[Valeur Uni]]),0)</f>
        <v>0</v>
      </c>
      <c r="O90" s="4" t="str">
        <f>IF(Articles[Stocks]&gt;Articles[[#This Row],[Stock mini]],"Stock suffisant","A Commander")</f>
        <v>Stock suffisant</v>
      </c>
      <c r="P90" s="13"/>
      <c r="Q90" s="13"/>
    </row>
    <row r="91" spans="2:17" hidden="1" x14ac:dyDescent="0.25">
      <c r="B91" s="56" t="s">
        <v>767</v>
      </c>
      <c r="C91" s="85">
        <v>615</v>
      </c>
      <c r="D91" s="84" t="s">
        <v>512</v>
      </c>
      <c r="E91" s="56" t="s">
        <v>413</v>
      </c>
      <c r="F91" s="2">
        <v>19</v>
      </c>
      <c r="G91" s="13">
        <f>((Articles[[#This Row],[Temp Appro/Jrs]]+Articles[[#This Row],[Delai D.A]]+Articles[[#This Row],[couverture]])*Articles[[#This Row],[conso journaliére]])</f>
        <v>8</v>
      </c>
      <c r="H91" s="13">
        <f>Articles[[#This Row],[Stock mini]]*2</f>
        <v>16</v>
      </c>
      <c r="I91" s="13">
        <v>4</v>
      </c>
      <c r="J91" s="13">
        <v>3</v>
      </c>
      <c r="K91" s="13">
        <f>ROUNDUP(Articles[[#This Row],[Temp Appro/Jrs]]*0.25,0)</f>
        <v>1</v>
      </c>
      <c r="L91" s="13">
        <f>VLOOKUP(Articles[[#This Row],[Références]],'[2]Reporting consommation'!$A$8:$P$1189,16,FALSE)</f>
        <v>1</v>
      </c>
      <c r="M91" s="208">
        <f>IFERROR(VLOOKUP(Articles[[#This Row],[Références]],[2]!Tableau16[#All],2,FALSE),0)</f>
        <v>0</v>
      </c>
      <c r="N91" s="13">
        <f>IF(Articles[[#This Row],[Stocks]]&gt;Articles[[#This Row],[Stock max]],(IFERROR(Articles[[#This Row],[Stocks]]-Articles[[#This Row],[Stock max]],0)*Articles[[#This Row],[Valeur Uni]]),0)</f>
        <v>0</v>
      </c>
      <c r="O91" s="53" t="str">
        <f>IF(Articles[Stocks]&gt;Articles[[#This Row],[Stock mini]],"Stock suffisant","A Commander")</f>
        <v>Stock suffisant</v>
      </c>
      <c r="P91" s="13"/>
      <c r="Q91" s="13"/>
    </row>
    <row r="92" spans="2:17" hidden="1" x14ac:dyDescent="0.25">
      <c r="B92" s="7" t="s">
        <v>314</v>
      </c>
      <c r="C92" s="83">
        <v>616</v>
      </c>
      <c r="D92" s="71" t="s">
        <v>504</v>
      </c>
      <c r="E92" s="8" t="s">
        <v>417</v>
      </c>
      <c r="F92" s="2">
        <v>48</v>
      </c>
      <c r="G92" s="13">
        <f>((Articles[[#This Row],[Temp Appro/Jrs]]+Articles[[#This Row],[Delai D.A]]+Articles[[#This Row],[couverture]])*Articles[[#This Row],[conso journaliére]])</f>
        <v>8</v>
      </c>
      <c r="H92" s="92">
        <f>Articles[[#This Row],[Stock mini]]*2</f>
        <v>16</v>
      </c>
      <c r="I92" s="13">
        <v>4</v>
      </c>
      <c r="J92" s="13">
        <v>3</v>
      </c>
      <c r="K92" s="92">
        <f>ROUNDUP(Articles[[#This Row],[Temp Appro/Jrs]]*0.25,0)</f>
        <v>1</v>
      </c>
      <c r="L92" s="13">
        <f>VLOOKUP(Articles[[#This Row],[Références]],'[2]Reporting consommation'!$A$8:$P$1189,16,FALSE)</f>
        <v>1</v>
      </c>
      <c r="M92" s="209">
        <f>IFERROR(VLOOKUP(Articles[[#This Row],[Références]],[2]!Tableau16[#All],2,FALSE),0)</f>
        <v>0</v>
      </c>
      <c r="N92" s="13">
        <f>IF(Articles[[#This Row],[Stocks]]&gt;Articles[[#This Row],[Stock max]],(IFERROR(Articles[[#This Row],[Stocks]]-Articles[[#This Row],[Stock max]],0)*Articles[[#This Row],[Valeur Uni]]),0)</f>
        <v>0</v>
      </c>
      <c r="O92" s="4" t="str">
        <f>IF(Articles[Stocks]&gt;Articles[[#This Row],[Stock mini]],"Stock suffisant","A Commander")</f>
        <v>Stock suffisant</v>
      </c>
      <c r="P92" s="13"/>
      <c r="Q92" s="13"/>
    </row>
    <row r="93" spans="2:17" hidden="1" x14ac:dyDescent="0.25">
      <c r="B93" s="7" t="s">
        <v>351</v>
      </c>
      <c r="C93" s="83">
        <v>308</v>
      </c>
      <c r="D93" s="84" t="s">
        <v>485</v>
      </c>
      <c r="E93" s="61" t="s">
        <v>409</v>
      </c>
      <c r="F93" s="2">
        <v>7</v>
      </c>
      <c r="G93" s="13">
        <f>((Articles[[#This Row],[Temp Appro/Jrs]]+Articles[[#This Row],[Delai D.A]]+Articles[[#This Row],[couverture]])*Articles[[#This Row],[conso journaliére]])</f>
        <v>30</v>
      </c>
      <c r="H93" s="13">
        <f>Articles[[#This Row],[Stock mini]]*2</f>
        <v>60</v>
      </c>
      <c r="I93" s="13">
        <v>2</v>
      </c>
      <c r="J93" s="13">
        <v>3</v>
      </c>
      <c r="K93" s="13">
        <f>ROUNDUP(Articles[[#This Row],[Temp Appro/Jrs]]*0.25,0)</f>
        <v>1</v>
      </c>
      <c r="L93" s="13">
        <f>VLOOKUP(Articles[[#This Row],[Références]],'[2]Reporting consommation'!$A$8:$P$1189,16,FALSE)</f>
        <v>5</v>
      </c>
      <c r="M93" s="209">
        <f>IFERROR(VLOOKUP(Articles[[#This Row],[Références]],[2]!Tableau16[#All],2,FALSE),0)</f>
        <v>0</v>
      </c>
      <c r="N93" s="13">
        <f>IF(Articles[[#This Row],[Stocks]]&gt;Articles[[#This Row],[Stock max]],(IFERROR(Articles[[#This Row],[Stocks]]-Articles[[#This Row],[Stock max]],0)*Articles[[#This Row],[Valeur Uni]]),0)</f>
        <v>0</v>
      </c>
      <c r="O93" s="4" t="str">
        <f>IF(Articles[Stocks]&gt;Articles[[#This Row],[Stock mini]],"Stock suffisant","A Commander")</f>
        <v>A Commander</v>
      </c>
      <c r="P93" s="13"/>
      <c r="Q93" s="13"/>
    </row>
    <row r="94" spans="2:17" hidden="1" x14ac:dyDescent="0.25">
      <c r="B94" s="56" t="s">
        <v>769</v>
      </c>
      <c r="C94" s="85">
        <v>643</v>
      </c>
      <c r="D94" s="45" t="s">
        <v>770</v>
      </c>
      <c r="E94" s="56" t="s">
        <v>413</v>
      </c>
      <c r="F94" s="2">
        <v>48</v>
      </c>
      <c r="G94" s="13">
        <f>((Articles[[#This Row],[Temp Appro/Jrs]]+Articles[[#This Row],[Delai D.A]]+Articles[[#This Row],[couverture]])*Articles[[#This Row],[conso journaliére]])</f>
        <v>8</v>
      </c>
      <c r="H94" s="13">
        <f>Articles[[#This Row],[Stock mini]]*2</f>
        <v>16</v>
      </c>
      <c r="I94" s="92">
        <v>4</v>
      </c>
      <c r="J94" s="13">
        <v>3</v>
      </c>
      <c r="K94" s="13">
        <f>ROUNDUP(Articles[[#This Row],[Temp Appro/Jrs]]*0.25,0)</f>
        <v>1</v>
      </c>
      <c r="L94" s="13">
        <f>VLOOKUP(Articles[[#This Row],[Références]],'[2]Reporting consommation'!$A$8:$P$1189,16,FALSE)</f>
        <v>1</v>
      </c>
      <c r="M94" s="208">
        <f>IFERROR(VLOOKUP(Articles[[#This Row],[Références]],[2]!Tableau16[#All],2,FALSE),0)</f>
        <v>0</v>
      </c>
      <c r="N94" s="13">
        <f>IF(Articles[[#This Row],[Stocks]]&gt;Articles[[#This Row],[Stock max]],(IFERROR(Articles[[#This Row],[Stocks]]-Articles[[#This Row],[Stock max]],0)*Articles[[#This Row],[Valeur Uni]]),0)</f>
        <v>0</v>
      </c>
      <c r="O94" s="53" t="str">
        <f>IF(Articles[Stocks]&gt;Articles[[#This Row],[Stock mini]],"Stock suffisant","A Commander")</f>
        <v>Stock suffisant</v>
      </c>
      <c r="P94" s="13"/>
      <c r="Q94" s="13"/>
    </row>
    <row r="95" spans="2:17" hidden="1" x14ac:dyDescent="0.25">
      <c r="B95" s="7" t="s">
        <v>288</v>
      </c>
      <c r="C95" s="83">
        <v>822</v>
      </c>
      <c r="D95" s="84" t="s">
        <v>485</v>
      </c>
      <c r="E95" s="8" t="s">
        <v>433</v>
      </c>
      <c r="F95" s="2">
        <v>6</v>
      </c>
      <c r="G95" s="13">
        <f>((Articles[[#This Row],[Temp Appro/Jrs]]+Articles[[#This Row],[Delai D.A]]+Articles[[#This Row],[couverture]])*Articles[[#This Row],[conso journaliére]])</f>
        <v>6</v>
      </c>
      <c r="H95" s="92">
        <f>Articles[[#This Row],[Stock mini]]*2</f>
        <v>12</v>
      </c>
      <c r="I95" s="13">
        <v>2</v>
      </c>
      <c r="J95" s="13">
        <v>3</v>
      </c>
      <c r="K95" s="92">
        <f>ROUNDUP(Articles[[#This Row],[Temp Appro/Jrs]]*0.25,0)</f>
        <v>1</v>
      </c>
      <c r="L95" s="13">
        <f>VLOOKUP(Articles[[#This Row],[Références]],'[2]Reporting consommation'!$A$8:$P$1189,16,FALSE)</f>
        <v>1</v>
      </c>
      <c r="M95" s="209">
        <f>IFERROR(VLOOKUP(Articles[[#This Row],[Références]],[2]!Tableau16[#All],2,FALSE),0)</f>
        <v>0</v>
      </c>
      <c r="N95" s="13">
        <f>IF(Articles[[#This Row],[Stocks]]&gt;Articles[[#This Row],[Stock max]],(IFERROR(Articles[[#This Row],[Stocks]]-Articles[[#This Row],[Stock max]],0)*Articles[[#This Row],[Valeur Uni]]),0)</f>
        <v>0</v>
      </c>
      <c r="O95" s="4" t="str">
        <f>IF(Articles[Stocks]&gt;Articles[[#This Row],[Stock mini]],"Stock suffisant","A Commander")</f>
        <v>A Commander</v>
      </c>
      <c r="P95" s="13"/>
      <c r="Q95" s="13"/>
    </row>
    <row r="96" spans="2:17" hidden="1" x14ac:dyDescent="0.25">
      <c r="B96" s="56" t="s">
        <v>772</v>
      </c>
      <c r="C96" s="85">
        <v>645</v>
      </c>
      <c r="D96" s="45" t="s">
        <v>770</v>
      </c>
      <c r="E96" s="56" t="s">
        <v>413</v>
      </c>
      <c r="F96" s="2">
        <v>9</v>
      </c>
      <c r="G96" s="13">
        <f>((Articles[[#This Row],[Temp Appro/Jrs]]+Articles[[#This Row],[Delai D.A]]+Articles[[#This Row],[couverture]])*Articles[[#This Row],[conso journaliére]])</f>
        <v>0</v>
      </c>
      <c r="H96" s="13">
        <f>Articles[[#This Row],[Stock mini]]*2</f>
        <v>0</v>
      </c>
      <c r="I96" s="92">
        <v>4</v>
      </c>
      <c r="J96" s="13">
        <v>3</v>
      </c>
      <c r="K96" s="13">
        <f>ROUNDUP(Articles[[#This Row],[Temp Appro/Jrs]]*0.25,0)</f>
        <v>1</v>
      </c>
      <c r="L96" s="13">
        <f>VLOOKUP(Articles[[#This Row],[Références]],'[2]Reporting consommation'!$A$8:$P$1189,16,FALSE)</f>
        <v>0</v>
      </c>
      <c r="M96" s="208">
        <f>IFERROR(VLOOKUP(Articles[[#This Row],[Références]],[2]!Tableau16[#All],2,FALSE),0)</f>
        <v>0</v>
      </c>
      <c r="N96" s="13">
        <f>IF(Articles[[#This Row],[Stocks]]&gt;Articles[[#This Row],[Stock max]],(IFERROR(Articles[[#This Row],[Stocks]]-Articles[[#This Row],[Stock max]],0)*Articles[[#This Row],[Valeur Uni]]),0)</f>
        <v>0</v>
      </c>
      <c r="O96" s="53" t="str">
        <f>IF(Articles[Stocks]&gt;Articles[[#This Row],[Stock mini]],"Stock suffisant","A Commander")</f>
        <v>Stock suffisant</v>
      </c>
      <c r="P96" s="13"/>
      <c r="Q96" s="13"/>
    </row>
    <row r="97" spans="2:17" hidden="1" x14ac:dyDescent="0.25">
      <c r="B97" s="7" t="s">
        <v>312</v>
      </c>
      <c r="C97" s="83">
        <v>658</v>
      </c>
      <c r="D97" s="71" t="s">
        <v>504</v>
      </c>
      <c r="E97" s="8" t="s">
        <v>417</v>
      </c>
      <c r="F97" s="2">
        <v>341</v>
      </c>
      <c r="G97" s="13">
        <f>((Articles[[#This Row],[Temp Appro/Jrs]]+Articles[[#This Row],[Delai D.A]]+Articles[[#This Row],[couverture]])*Articles[[#This Row],[conso journaliére]])</f>
        <v>8</v>
      </c>
      <c r="H97" s="92">
        <f>Articles[[#This Row],[Stock mini]]*2</f>
        <v>16</v>
      </c>
      <c r="I97" s="92">
        <v>4</v>
      </c>
      <c r="J97" s="13">
        <v>3</v>
      </c>
      <c r="K97" s="92">
        <f>ROUNDUP(Articles[[#This Row],[Temp Appro/Jrs]]*0.25,0)</f>
        <v>1</v>
      </c>
      <c r="L97" s="13">
        <f>VLOOKUP(Articles[[#This Row],[Références]],'[2]Reporting consommation'!$A$8:$P$1189,16,FALSE)</f>
        <v>1</v>
      </c>
      <c r="M97" s="209">
        <f>IFERROR(VLOOKUP(Articles[[#This Row],[Références]],[2]!Tableau16[#All],2,FALSE),0)</f>
        <v>0</v>
      </c>
      <c r="N97" s="13">
        <f>IF(Articles[[#This Row],[Stocks]]&gt;Articles[[#This Row],[Stock max]],(IFERROR(Articles[[#This Row],[Stocks]]-Articles[[#This Row],[Stock max]],0)*Articles[[#This Row],[Valeur Uni]]),0)</f>
        <v>0</v>
      </c>
      <c r="O97" s="4" t="str">
        <f>IF(Articles[Stocks]&gt;Articles[[#This Row],[Stock mini]],"Stock suffisant","A Commander")</f>
        <v>Stock suffisant</v>
      </c>
      <c r="P97" s="13"/>
      <c r="Q97" s="13"/>
    </row>
    <row r="98" spans="2:17" hidden="1" x14ac:dyDescent="0.25">
      <c r="B98" s="7" t="s">
        <v>311</v>
      </c>
      <c r="C98" s="83">
        <v>676</v>
      </c>
      <c r="D98" s="71" t="s">
        <v>484</v>
      </c>
      <c r="E98" s="8" t="s">
        <v>441</v>
      </c>
      <c r="F98" s="2">
        <v>141</v>
      </c>
      <c r="G98" s="13">
        <f>((Articles[[#This Row],[Temp Appro/Jrs]]+Articles[[#This Row],[Delai D.A]]+Articles[[#This Row],[couverture]])*Articles[[#This Row],[conso journaliére]])</f>
        <v>8</v>
      </c>
      <c r="H98" s="92">
        <f>Articles[[#This Row],[Stock mini]]*2</f>
        <v>16</v>
      </c>
      <c r="I98" s="92">
        <v>4</v>
      </c>
      <c r="J98" s="13">
        <v>3</v>
      </c>
      <c r="K98" s="92">
        <f>ROUNDUP(Articles[[#This Row],[Temp Appro/Jrs]]*0.25,0)</f>
        <v>1</v>
      </c>
      <c r="L98" s="13">
        <f>VLOOKUP(Articles[[#This Row],[Références]],'[2]Reporting consommation'!$A$8:$P$1189,16,FALSE)</f>
        <v>1</v>
      </c>
      <c r="M98" s="208">
        <f>IFERROR(VLOOKUP(Articles[[#This Row],[Références]],[2]!Tableau16[#All],2,FALSE),0)</f>
        <v>0</v>
      </c>
      <c r="N98" s="13">
        <f>IF(Articles[[#This Row],[Stocks]]&gt;Articles[[#This Row],[Stock max]],(IFERROR(Articles[[#This Row],[Stocks]]-Articles[[#This Row],[Stock max]],0)*Articles[[#This Row],[Valeur Uni]]),0)</f>
        <v>0</v>
      </c>
      <c r="O98" s="4" t="str">
        <f>IF(Articles[Stocks]&gt;Articles[[#This Row],[Stock mini]],"Stock suffisant","A Commander")</f>
        <v>Stock suffisant</v>
      </c>
      <c r="P98" s="13"/>
      <c r="Q98" s="13"/>
    </row>
    <row r="99" spans="2:17" hidden="1" x14ac:dyDescent="0.25">
      <c r="B99" s="7" t="s">
        <v>310</v>
      </c>
      <c r="C99" s="83">
        <v>678</v>
      </c>
      <c r="D99" s="84" t="s">
        <v>484</v>
      </c>
      <c r="E99" s="187" t="s">
        <v>441</v>
      </c>
      <c r="F99" s="2">
        <v>35</v>
      </c>
      <c r="G99" s="13">
        <f>((Articles[[#This Row],[Temp Appro/Jrs]]+Articles[[#This Row],[Delai D.A]]+Articles[[#This Row],[couverture]])*Articles[[#This Row],[conso journaliére]])</f>
        <v>5</v>
      </c>
      <c r="H99" s="92">
        <f>Articles[[#This Row],[Stock mini]]*2</f>
        <v>10</v>
      </c>
      <c r="I99" s="92">
        <v>1</v>
      </c>
      <c r="J99" s="13">
        <v>3</v>
      </c>
      <c r="K99" s="92">
        <f>ROUNDUP(Articles[[#This Row],[Temp Appro/Jrs]]*0.25,0)</f>
        <v>1</v>
      </c>
      <c r="L99" s="13">
        <f>VLOOKUP(Articles[[#This Row],[Références]],'[2]Reporting consommation'!$A$8:$P$1189,16,FALSE)</f>
        <v>1</v>
      </c>
      <c r="M99" s="208">
        <f>IFERROR(VLOOKUP(Articles[[#This Row],[Références]],[2]!Tableau16[#All],2,FALSE),0)</f>
        <v>0</v>
      </c>
      <c r="N99" s="13">
        <f>IF(Articles[[#This Row],[Stocks]]&gt;Articles[[#This Row],[Stock max]],(IFERROR(Articles[[#This Row],[Stocks]]-Articles[[#This Row],[Stock max]],0)*Articles[[#This Row],[Valeur Uni]]),0)</f>
        <v>0</v>
      </c>
      <c r="O99" s="4" t="str">
        <f>IF(Articles[Stocks]&gt;Articles[[#This Row],[Stock mini]],"Stock suffisant","A Commander")</f>
        <v>Stock suffisant</v>
      </c>
      <c r="P99" s="13"/>
      <c r="Q99" s="13"/>
    </row>
    <row r="100" spans="2:17" hidden="1" x14ac:dyDescent="0.25">
      <c r="B100" s="7" t="s">
        <v>309</v>
      </c>
      <c r="C100" s="83">
        <v>680</v>
      </c>
      <c r="D100" s="71" t="s">
        <v>484</v>
      </c>
      <c r="E100" s="8" t="s">
        <v>441</v>
      </c>
      <c r="F100" s="2">
        <v>40</v>
      </c>
      <c r="G100" s="13">
        <f>((Articles[[#This Row],[Temp Appro/Jrs]]+Articles[[#This Row],[Delai D.A]]+Articles[[#This Row],[couverture]])*Articles[[#This Row],[conso journaliére]])</f>
        <v>23</v>
      </c>
      <c r="H100" s="92">
        <f>Articles[[#This Row],[Stock mini]]*2</f>
        <v>46</v>
      </c>
      <c r="I100" s="13">
        <v>16</v>
      </c>
      <c r="J100" s="13">
        <v>3</v>
      </c>
      <c r="K100" s="92">
        <f>ROUNDUP(Articles[[#This Row],[Temp Appro/Jrs]]*0.25,0)</f>
        <v>4</v>
      </c>
      <c r="L100" s="13">
        <f>VLOOKUP(Articles[[#This Row],[Références]],'[2]Reporting consommation'!$A$8:$P$1189,16,FALSE)</f>
        <v>1</v>
      </c>
      <c r="M100" s="208">
        <f>IFERROR(VLOOKUP(Articles[[#This Row],[Références]],[2]!Tableau16[#All],2,FALSE),0)</f>
        <v>0</v>
      </c>
      <c r="N100" s="13">
        <f>IF(Articles[[#This Row],[Stocks]]&gt;Articles[[#This Row],[Stock max]],(IFERROR(Articles[[#This Row],[Stocks]]-Articles[[#This Row],[Stock max]],0)*Articles[[#This Row],[Valeur Uni]]),0)</f>
        <v>0</v>
      </c>
      <c r="O100" s="4" t="str">
        <f>IF(Articles[Stocks]&gt;Articles[[#This Row],[Stock mini]],"Stock suffisant","A Commander")</f>
        <v>Stock suffisant</v>
      </c>
      <c r="P100" s="13"/>
      <c r="Q100" s="13"/>
    </row>
    <row r="101" spans="2:17" hidden="1" x14ac:dyDescent="0.25">
      <c r="B101" s="7" t="s">
        <v>308</v>
      </c>
      <c r="C101" s="83">
        <v>681</v>
      </c>
      <c r="D101" s="84" t="s">
        <v>484</v>
      </c>
      <c r="E101" s="61" t="s">
        <v>441</v>
      </c>
      <c r="F101" s="2">
        <v>42</v>
      </c>
      <c r="G101" s="13">
        <f>((Articles[[#This Row],[Temp Appro/Jrs]]+Articles[[#This Row],[Delai D.A]]+Articles[[#This Row],[couverture]])*Articles[[#This Row],[conso journaliére]])</f>
        <v>23</v>
      </c>
      <c r="H101" s="92">
        <f>Articles[[#This Row],[Stock mini]]*2</f>
        <v>46</v>
      </c>
      <c r="I101" s="13">
        <v>16</v>
      </c>
      <c r="J101" s="13">
        <v>3</v>
      </c>
      <c r="K101" s="92">
        <f>ROUNDUP(Articles[[#This Row],[Temp Appro/Jrs]]*0.25,0)</f>
        <v>4</v>
      </c>
      <c r="L101" s="13">
        <f>VLOOKUP(Articles[[#This Row],[Références]],'[2]Reporting consommation'!$A$8:$P$1189,16,FALSE)</f>
        <v>1</v>
      </c>
      <c r="M101" s="208">
        <f>IFERROR(VLOOKUP(Articles[[#This Row],[Références]],[2]!Tableau16[#All],2,FALSE),0)</f>
        <v>0</v>
      </c>
      <c r="N101" s="13">
        <f>IF(Articles[[#This Row],[Stocks]]&gt;Articles[[#This Row],[Stock max]],(IFERROR(Articles[[#This Row],[Stocks]]-Articles[[#This Row],[Stock max]],0)*Articles[[#This Row],[Valeur Uni]]),0)</f>
        <v>0</v>
      </c>
      <c r="O101" s="4" t="str">
        <f>IF(Articles[Stocks]&gt;Articles[[#This Row],[Stock mini]],"Stock suffisant","A Commander")</f>
        <v>Stock suffisant</v>
      </c>
      <c r="P101" s="13"/>
      <c r="Q101" s="13"/>
    </row>
    <row r="102" spans="2:17" hidden="1" x14ac:dyDescent="0.25">
      <c r="B102" s="7" t="s">
        <v>307</v>
      </c>
      <c r="C102" s="83">
        <v>693</v>
      </c>
      <c r="D102" s="84" t="s">
        <v>484</v>
      </c>
      <c r="E102" s="61" t="s">
        <v>441</v>
      </c>
      <c r="F102" s="2">
        <v>76</v>
      </c>
      <c r="G102" s="13">
        <f>((Articles[[#This Row],[Temp Appro/Jrs]]+Articles[[#This Row],[Delai D.A]]+Articles[[#This Row],[couverture]])*Articles[[#This Row],[conso journaliére]])</f>
        <v>7</v>
      </c>
      <c r="H102" s="92">
        <f>Articles[[#This Row],[Stock mini]]*2</f>
        <v>14</v>
      </c>
      <c r="I102" s="13">
        <v>3</v>
      </c>
      <c r="J102" s="13">
        <v>3</v>
      </c>
      <c r="K102" s="92">
        <f>ROUNDUP(Articles[[#This Row],[Temp Appro/Jrs]]*0.25,0)</f>
        <v>1</v>
      </c>
      <c r="L102" s="13">
        <f>VLOOKUP(Articles[[#This Row],[Références]],'[2]Reporting consommation'!$A$8:$P$1189,16,FALSE)</f>
        <v>1</v>
      </c>
      <c r="M102" s="208">
        <f>IFERROR(VLOOKUP(Articles[[#This Row],[Références]],[2]!Tableau16[#All],2,FALSE),0)</f>
        <v>0</v>
      </c>
      <c r="N102" s="13">
        <f>IF(Articles[[#This Row],[Stocks]]&gt;Articles[[#This Row],[Stock max]],(IFERROR(Articles[[#This Row],[Stocks]]-Articles[[#This Row],[Stock max]],0)*Articles[[#This Row],[Valeur Uni]]),0)</f>
        <v>0</v>
      </c>
      <c r="O102" s="4" t="str">
        <f>IF(Articles[Stocks]&gt;Articles[[#This Row],[Stock mini]],"Stock suffisant","A Commander")</f>
        <v>Stock suffisant</v>
      </c>
      <c r="P102" s="13"/>
      <c r="Q102" s="13"/>
    </row>
    <row r="103" spans="2:17" hidden="1" x14ac:dyDescent="0.25">
      <c r="B103" s="7" t="s">
        <v>306</v>
      </c>
      <c r="C103" s="83">
        <v>700</v>
      </c>
      <c r="D103" s="71" t="s">
        <v>788</v>
      </c>
      <c r="E103" s="8" t="s">
        <v>464</v>
      </c>
      <c r="F103" s="2">
        <v>27</v>
      </c>
      <c r="G103" s="13">
        <f>((Articles[[#This Row],[Temp Appro/Jrs]]+Articles[[#This Row],[Delai D.A]]+Articles[[#This Row],[couverture]])*Articles[[#This Row],[conso journaliére]])</f>
        <v>10</v>
      </c>
      <c r="H103" s="92">
        <f>Articles[[#This Row],[Stock mini]]*2</f>
        <v>20</v>
      </c>
      <c r="I103" s="13">
        <v>5</v>
      </c>
      <c r="J103" s="13">
        <v>3</v>
      </c>
      <c r="K103" s="92">
        <f>ROUNDUP(Articles[[#This Row],[Temp Appro/Jrs]]*0.25,0)</f>
        <v>2</v>
      </c>
      <c r="L103" s="13">
        <f>VLOOKUP(Articles[[#This Row],[Références]],'[2]Reporting consommation'!$A$8:$P$1189,16,FALSE)</f>
        <v>1</v>
      </c>
      <c r="M103" s="209">
        <f>IFERROR(VLOOKUP(Articles[[#This Row],[Références]],[2]!Tableau16[#All],2,FALSE),0)</f>
        <v>0</v>
      </c>
      <c r="N103" s="13">
        <f>IF(Articles[[#This Row],[Stocks]]&gt;Articles[[#This Row],[Stock max]],(IFERROR(Articles[[#This Row],[Stocks]]-Articles[[#This Row],[Stock max]],0)*Articles[[#This Row],[Valeur Uni]]),0)</f>
        <v>0</v>
      </c>
      <c r="O103" s="4" t="str">
        <f>IF(Articles[Stocks]&gt;Articles[[#This Row],[Stock mini]],"Stock suffisant","A Commander")</f>
        <v>Stock suffisant</v>
      </c>
      <c r="P103" s="13"/>
      <c r="Q103" s="13"/>
    </row>
    <row r="104" spans="2:17" hidden="1" x14ac:dyDescent="0.25">
      <c r="B104" s="5" t="s">
        <v>691</v>
      </c>
      <c r="C104" s="85">
        <v>702</v>
      </c>
      <c r="D104" s="45" t="s">
        <v>692</v>
      </c>
      <c r="E104" s="56" t="s">
        <v>413</v>
      </c>
      <c r="F104" s="2">
        <v>41</v>
      </c>
      <c r="G104" s="13">
        <f>((Articles[[#This Row],[Temp Appro/Jrs]]+Articles[[#This Row],[Delai D.A]]+Articles[[#This Row],[couverture]])*Articles[[#This Row],[conso journaliére]])</f>
        <v>0</v>
      </c>
      <c r="H104" s="13">
        <f>Articles[[#This Row],[Stock mini]]*2</f>
        <v>0</v>
      </c>
      <c r="I104" s="13">
        <v>3</v>
      </c>
      <c r="J104" s="13">
        <v>3</v>
      </c>
      <c r="K104" s="13">
        <f>ROUNDUP(Articles[[#This Row],[Temp Appro/Jrs]]*0.25,0)</f>
        <v>1</v>
      </c>
      <c r="L104" s="13">
        <f>VLOOKUP(Articles[[#This Row],[Références]],'[2]Reporting consommation'!$A$8:$P$1189,16,FALSE)</f>
        <v>0</v>
      </c>
      <c r="M104" s="208">
        <f>IFERROR(VLOOKUP(Articles[[#This Row],[Références]],[2]!Tableau16[#All],2,FALSE),0)</f>
        <v>0</v>
      </c>
      <c r="N104" s="13">
        <f>IF(Articles[[#This Row],[Stocks]]&gt;Articles[[#This Row],[Stock max]],(IFERROR(Articles[[#This Row],[Stocks]]-Articles[[#This Row],[Stock max]],0)*Articles[[#This Row],[Valeur Uni]]),0)</f>
        <v>0</v>
      </c>
      <c r="O104" s="53" t="str">
        <f>IF(Articles[Stocks]&gt;Articles[[#This Row],[Stock mini]],"Stock suffisant","A Commander")</f>
        <v>Stock suffisant</v>
      </c>
      <c r="P104" s="13"/>
      <c r="Q104" s="13"/>
    </row>
    <row r="105" spans="2:17" hidden="1" x14ac:dyDescent="0.25">
      <c r="B105" s="7" t="s">
        <v>305</v>
      </c>
      <c r="C105" s="83">
        <v>705</v>
      </c>
      <c r="D105" s="84" t="s">
        <v>484</v>
      </c>
      <c r="E105" s="61" t="s">
        <v>441</v>
      </c>
      <c r="F105" s="2">
        <v>34</v>
      </c>
      <c r="G105" s="13">
        <f>((Articles[[#This Row],[Temp Appro/Jrs]]+Articles[[#This Row],[Delai D.A]]+Articles[[#This Row],[couverture]])*Articles[[#This Row],[conso journaliére]])</f>
        <v>3</v>
      </c>
      <c r="H105" s="92">
        <f>Articles[[#This Row],[Stock mini]]*2</f>
        <v>6</v>
      </c>
      <c r="I105" s="92"/>
      <c r="J105" s="13">
        <v>3</v>
      </c>
      <c r="K105" s="92">
        <f>ROUNDUP(Articles[[#This Row],[Temp Appro/Jrs]]*0.25,0)</f>
        <v>0</v>
      </c>
      <c r="L105" s="13">
        <f>VLOOKUP(Articles[[#This Row],[Références]],'[2]Reporting consommation'!$A$8:$P$1189,16,FALSE)</f>
        <v>1</v>
      </c>
      <c r="M105" s="208">
        <f>IFERROR(VLOOKUP(Articles[[#This Row],[Références]],[2]!Tableau16[#All],2,FALSE),0)</f>
        <v>0</v>
      </c>
      <c r="N105" s="13">
        <f>IF(Articles[[#This Row],[Stocks]]&gt;Articles[[#This Row],[Stock max]],(IFERROR(Articles[[#This Row],[Stocks]]-Articles[[#This Row],[Stock max]],0)*Articles[[#This Row],[Valeur Uni]]),0)</f>
        <v>0</v>
      </c>
      <c r="O105" s="4" t="str">
        <f>IF(Articles[Stocks]&gt;Articles[[#This Row],[Stock mini]],"Stock suffisant","A Commander")</f>
        <v>Stock suffisant</v>
      </c>
      <c r="P105" s="13"/>
      <c r="Q105" s="13"/>
    </row>
    <row r="106" spans="2:17" hidden="1" x14ac:dyDescent="0.25">
      <c r="B106" s="7" t="s">
        <v>304</v>
      </c>
      <c r="C106" s="83">
        <v>715</v>
      </c>
      <c r="D106" s="71" t="s">
        <v>511</v>
      </c>
      <c r="E106" s="174" t="s">
        <v>640</v>
      </c>
      <c r="F106" s="2">
        <v>9</v>
      </c>
      <c r="G106" s="13">
        <f>((Articles[[#This Row],[Temp Appro/Jrs]]+Articles[[#This Row],[Delai D.A]]+Articles[[#This Row],[couverture]])*Articles[[#This Row],[conso journaliére]])</f>
        <v>7</v>
      </c>
      <c r="H106" s="92">
        <f>Articles[[#This Row],[Stock mini]]*2</f>
        <v>14</v>
      </c>
      <c r="I106" s="13">
        <v>3</v>
      </c>
      <c r="J106" s="13">
        <v>3</v>
      </c>
      <c r="K106" s="92">
        <f>ROUNDUP(Articles[[#This Row],[Temp Appro/Jrs]]*0.25,0)</f>
        <v>1</v>
      </c>
      <c r="L106" s="13">
        <f>VLOOKUP(Articles[[#This Row],[Références]],'[2]Reporting consommation'!$A$8:$P$1189,16,FALSE)</f>
        <v>1</v>
      </c>
      <c r="M106" s="209">
        <f>IFERROR(VLOOKUP(Articles[[#This Row],[Références]],[2]!Tableau16[#All],2,FALSE),0)</f>
        <v>0</v>
      </c>
      <c r="N106" s="13">
        <f>IF(Articles[[#This Row],[Stocks]]&gt;Articles[[#This Row],[Stock max]],(IFERROR(Articles[[#This Row],[Stocks]]-Articles[[#This Row],[Stock max]],0)*Articles[[#This Row],[Valeur Uni]]),0)</f>
        <v>0</v>
      </c>
      <c r="O106" s="4" t="str">
        <f>IF(Articles[Stocks]&gt;Articles[[#This Row],[Stock mini]],"Stock suffisant","A Commander")</f>
        <v>Stock suffisant</v>
      </c>
      <c r="P106" s="13"/>
      <c r="Q106" s="13"/>
    </row>
    <row r="107" spans="2:17" hidden="1" x14ac:dyDescent="0.25">
      <c r="B107" s="7" t="s">
        <v>303</v>
      </c>
      <c r="C107" s="83">
        <v>716</v>
      </c>
      <c r="D107" s="84" t="s">
        <v>511</v>
      </c>
      <c r="E107" s="61" t="s">
        <v>640</v>
      </c>
      <c r="F107" s="2">
        <v>14</v>
      </c>
      <c r="G107" s="13">
        <f>((Articles[[#This Row],[Temp Appro/Jrs]]+Articles[[#This Row],[Delai D.A]]+Articles[[#This Row],[couverture]])*Articles[[#This Row],[conso journaliére]])</f>
        <v>6</v>
      </c>
      <c r="H107" s="92">
        <f>Articles[[#This Row],[Stock mini]]*2</f>
        <v>12</v>
      </c>
      <c r="I107" s="13">
        <v>2</v>
      </c>
      <c r="J107" s="13">
        <v>3</v>
      </c>
      <c r="K107" s="92">
        <f>ROUNDUP(Articles[[#This Row],[Temp Appro/Jrs]]*0.25,0)</f>
        <v>1</v>
      </c>
      <c r="L107" s="13">
        <f>VLOOKUP(Articles[[#This Row],[Références]],'[2]Reporting consommation'!$A$8:$P$1189,16,FALSE)</f>
        <v>1</v>
      </c>
      <c r="M107" s="209">
        <f>IFERROR(VLOOKUP(Articles[[#This Row],[Références]],[2]!Tableau16[#All],2,FALSE),0)</f>
        <v>0</v>
      </c>
      <c r="N107" s="13">
        <f>IF(Articles[[#This Row],[Stocks]]&gt;Articles[[#This Row],[Stock max]],(IFERROR(Articles[[#This Row],[Stocks]]-Articles[[#This Row],[Stock max]],0)*Articles[[#This Row],[Valeur Uni]]),0)</f>
        <v>0</v>
      </c>
      <c r="O107" s="4" t="str">
        <f>IF(Articles[Stocks]&gt;Articles[[#This Row],[Stock mini]],"Stock suffisant","A Commander")</f>
        <v>Stock suffisant</v>
      </c>
      <c r="P107" s="13"/>
      <c r="Q107" s="13"/>
    </row>
    <row r="108" spans="2:17" hidden="1" x14ac:dyDescent="0.25">
      <c r="B108" s="7" t="s">
        <v>302</v>
      </c>
      <c r="C108" s="83">
        <v>717</v>
      </c>
      <c r="D108" s="71" t="s">
        <v>511</v>
      </c>
      <c r="E108" s="8" t="s">
        <v>640</v>
      </c>
      <c r="F108" s="2">
        <v>7</v>
      </c>
      <c r="G108" s="13">
        <f>((Articles[[#This Row],[Temp Appro/Jrs]]+Articles[[#This Row],[Delai D.A]]+Articles[[#This Row],[couverture]])*Articles[[#This Row],[conso journaliére]])</f>
        <v>6</v>
      </c>
      <c r="H108" s="92">
        <f>Articles[[#This Row],[Stock mini]]*2</f>
        <v>12</v>
      </c>
      <c r="I108" s="92">
        <v>2</v>
      </c>
      <c r="J108" s="13">
        <v>3</v>
      </c>
      <c r="K108" s="92">
        <f>ROUNDUP(Articles[[#This Row],[Temp Appro/Jrs]]*0.25,0)</f>
        <v>1</v>
      </c>
      <c r="L108" s="13">
        <f>VLOOKUP(Articles[[#This Row],[Références]],'[2]Reporting consommation'!$A$8:$P$1189,16,FALSE)</f>
        <v>1</v>
      </c>
      <c r="M108" s="209">
        <f>IFERROR(VLOOKUP(Articles[[#This Row],[Références]],[2]!Tableau16[#All],2,FALSE),0)</f>
        <v>0</v>
      </c>
      <c r="N108" s="13">
        <f>IF(Articles[[#This Row],[Stocks]]&gt;Articles[[#This Row],[Stock max]],(IFERROR(Articles[[#This Row],[Stocks]]-Articles[[#This Row],[Stock max]],0)*Articles[[#This Row],[Valeur Uni]]),0)</f>
        <v>0</v>
      </c>
      <c r="O108" s="4" t="str">
        <f>IF(Articles[Stocks]&gt;Articles[[#This Row],[Stock mini]],"Stock suffisant","A Commander")</f>
        <v>Stock suffisant</v>
      </c>
      <c r="P108" s="13"/>
      <c r="Q108" s="13"/>
    </row>
    <row r="109" spans="2:17" hidden="1" x14ac:dyDescent="0.25">
      <c r="B109" s="56" t="s">
        <v>733</v>
      </c>
      <c r="C109" s="85">
        <v>724</v>
      </c>
      <c r="D109" s="45" t="s">
        <v>732</v>
      </c>
      <c r="E109" s="56" t="s">
        <v>708</v>
      </c>
      <c r="F109" s="2">
        <v>761</v>
      </c>
      <c r="G109" s="13">
        <f>((Articles[[#This Row],[Temp Appro/Jrs]]+Articles[[#This Row],[Delai D.A]]+Articles[[#This Row],[couverture]])*Articles[[#This Row],[conso journaliére]])</f>
        <v>6</v>
      </c>
      <c r="H109" s="13">
        <f>Articles[[#This Row],[Stock mini]]*2</f>
        <v>12</v>
      </c>
      <c r="I109" s="92">
        <v>2</v>
      </c>
      <c r="J109" s="13">
        <v>3</v>
      </c>
      <c r="K109" s="13">
        <f>ROUNDUP(Articles[[#This Row],[Temp Appro/Jrs]]*0.25,0)</f>
        <v>1</v>
      </c>
      <c r="L109" s="13">
        <f>VLOOKUP(Articles[[#This Row],[Références]],'[2]Reporting consommation'!$A$8:$P$1189,16,FALSE)</f>
        <v>1</v>
      </c>
      <c r="M109" s="208">
        <f>IFERROR(VLOOKUP(Articles[[#This Row],[Références]],[2]!Tableau16[#All],2,FALSE),0)</f>
        <v>0</v>
      </c>
      <c r="N109" s="13">
        <f>IF(Articles[[#This Row],[Stocks]]&gt;Articles[[#This Row],[Stock max]],(IFERROR(Articles[[#This Row],[Stocks]]-Articles[[#This Row],[Stock max]],0)*Articles[[#This Row],[Valeur Uni]]),0)</f>
        <v>0</v>
      </c>
      <c r="O109" s="53" t="str">
        <f>IF(Articles[Stocks]&gt;Articles[[#This Row],[Stock mini]],"Stock suffisant","A Commander")</f>
        <v>Stock suffisant</v>
      </c>
      <c r="P109" s="13"/>
      <c r="Q109" s="13"/>
    </row>
    <row r="110" spans="2:17" hidden="1" x14ac:dyDescent="0.25">
      <c r="B110" s="7" t="s">
        <v>301</v>
      </c>
      <c r="C110" s="83">
        <v>726</v>
      </c>
      <c r="D110" s="84" t="s">
        <v>485</v>
      </c>
      <c r="E110" s="61" t="s">
        <v>424</v>
      </c>
      <c r="F110" s="2">
        <v>7</v>
      </c>
      <c r="G110" s="13">
        <f>((Articles[[#This Row],[Temp Appro/Jrs]]+Articles[[#This Row],[Delai D.A]]+Articles[[#This Row],[couverture]])*Articles[[#This Row],[conso journaliére]])</f>
        <v>6</v>
      </c>
      <c r="H110" s="92">
        <f>Articles[[#This Row],[Stock mini]]*2</f>
        <v>12</v>
      </c>
      <c r="I110" s="92">
        <v>2</v>
      </c>
      <c r="J110" s="13">
        <v>3</v>
      </c>
      <c r="K110" s="92">
        <f>ROUNDUP(Articles[[#This Row],[Temp Appro/Jrs]]*0.25,0)</f>
        <v>1</v>
      </c>
      <c r="L110" s="13">
        <f>VLOOKUP(Articles[[#This Row],[Références]],'[2]Reporting consommation'!$A$8:$P$1189,16,FALSE)</f>
        <v>1</v>
      </c>
      <c r="M110" s="209">
        <f>IFERROR(VLOOKUP(Articles[[#This Row],[Références]],[2]!Tableau16[#All],2,FALSE),0)</f>
        <v>0</v>
      </c>
      <c r="N110" s="13">
        <f>IF(Articles[[#This Row],[Stocks]]&gt;Articles[[#This Row],[Stock max]],(IFERROR(Articles[[#This Row],[Stocks]]-Articles[[#This Row],[Stock max]],0)*Articles[[#This Row],[Valeur Uni]]),0)</f>
        <v>0</v>
      </c>
      <c r="O110" s="4" t="str">
        <f>IF(Articles[Stocks]&gt;Articles[[#This Row],[Stock mini]],"Stock suffisant","A Commander")</f>
        <v>Stock suffisant</v>
      </c>
      <c r="P110" s="13"/>
      <c r="Q110" s="13"/>
    </row>
    <row r="111" spans="2:17" hidden="1" x14ac:dyDescent="0.25">
      <c r="B111" s="7" t="s">
        <v>300</v>
      </c>
      <c r="C111" s="83">
        <v>727</v>
      </c>
      <c r="D111" s="71" t="s">
        <v>510</v>
      </c>
      <c r="E111" s="8" t="s">
        <v>569</v>
      </c>
      <c r="F111" s="2">
        <v>22</v>
      </c>
      <c r="G111" s="13">
        <f>((Articles[[#This Row],[Temp Appro/Jrs]]+Articles[[#This Row],[Delai D.A]]+Articles[[#This Row],[couverture]])*Articles[[#This Row],[conso journaliére]])</f>
        <v>8</v>
      </c>
      <c r="H111" s="92">
        <f>Articles[[#This Row],[Stock mini]]*2</f>
        <v>16</v>
      </c>
      <c r="I111" s="13">
        <v>4</v>
      </c>
      <c r="J111" s="13">
        <v>3</v>
      </c>
      <c r="K111" s="92">
        <f>ROUNDUP(Articles[[#This Row],[Temp Appro/Jrs]]*0.25,0)</f>
        <v>1</v>
      </c>
      <c r="L111" s="13">
        <f>VLOOKUP(Articles[[#This Row],[Références]],'[2]Reporting consommation'!$A$8:$P$1189,16,FALSE)</f>
        <v>1</v>
      </c>
      <c r="M111" s="209">
        <f>IFERROR(VLOOKUP(Articles[[#This Row],[Références]],[2]!Tableau16[#All],2,FALSE),0)</f>
        <v>0</v>
      </c>
      <c r="N111" s="13">
        <f>IF(Articles[[#This Row],[Stocks]]&gt;Articles[[#This Row],[Stock max]],(IFERROR(Articles[[#This Row],[Stocks]]-Articles[[#This Row],[Stock max]],0)*Articles[[#This Row],[Valeur Uni]]),0)</f>
        <v>0</v>
      </c>
      <c r="O111" s="4" t="str">
        <f>IF(Articles[Stocks]&gt;Articles[[#This Row],[Stock mini]],"Stock suffisant","A Commander")</f>
        <v>Stock suffisant</v>
      </c>
      <c r="P111" s="13"/>
      <c r="Q111" s="13"/>
    </row>
    <row r="112" spans="2:17" hidden="1" x14ac:dyDescent="0.25">
      <c r="B112" s="7" t="s">
        <v>299</v>
      </c>
      <c r="C112" s="83">
        <v>728</v>
      </c>
      <c r="D112" s="84" t="s">
        <v>510</v>
      </c>
      <c r="E112" s="61" t="s">
        <v>442</v>
      </c>
      <c r="F112" s="2">
        <v>18</v>
      </c>
      <c r="G112" s="13">
        <f>((Articles[[#This Row],[Temp Appro/Jrs]]+Articles[[#This Row],[Delai D.A]]+Articles[[#This Row],[couverture]])*Articles[[#This Row],[conso journaliére]])</f>
        <v>16</v>
      </c>
      <c r="H112" s="92">
        <f>Articles[[#This Row],[Stock mini]]*2</f>
        <v>32</v>
      </c>
      <c r="I112" s="13">
        <v>4</v>
      </c>
      <c r="J112" s="13">
        <v>3</v>
      </c>
      <c r="K112" s="92">
        <f>ROUNDUP(Articles[[#This Row],[Temp Appro/Jrs]]*0.25,0)</f>
        <v>1</v>
      </c>
      <c r="L112" s="13">
        <f>VLOOKUP(Articles[[#This Row],[Références]],'[2]Reporting consommation'!$A$8:$P$1189,16,FALSE)</f>
        <v>2</v>
      </c>
      <c r="M112" s="209">
        <f>IFERROR(VLOOKUP(Articles[[#This Row],[Références]],[2]!Tableau16[#All],2,FALSE),0)</f>
        <v>0</v>
      </c>
      <c r="N112" s="13">
        <f>IF(Articles[[#This Row],[Stocks]]&gt;Articles[[#This Row],[Stock max]],(IFERROR(Articles[[#This Row],[Stocks]]-Articles[[#This Row],[Stock max]],0)*Articles[[#This Row],[Valeur Uni]]),0)</f>
        <v>0</v>
      </c>
      <c r="O112" s="4" t="str">
        <f>IF(Articles[Stocks]&gt;Articles[[#This Row],[Stock mini]],"Stock suffisant","A Commander")</f>
        <v>Stock suffisant</v>
      </c>
      <c r="P112" s="13"/>
      <c r="Q112" s="13"/>
    </row>
    <row r="113" spans="2:17" hidden="1" x14ac:dyDescent="0.25">
      <c r="B113" s="7" t="s">
        <v>298</v>
      </c>
      <c r="C113" s="83">
        <v>730</v>
      </c>
      <c r="D113" s="84" t="s">
        <v>506</v>
      </c>
      <c r="E113" s="8" t="s">
        <v>452</v>
      </c>
      <c r="F113" s="2">
        <v>10</v>
      </c>
      <c r="G113" s="13">
        <f>((Articles[[#This Row],[Temp Appro/Jrs]]+Articles[[#This Row],[Delai D.A]]+Articles[[#This Row],[couverture]])*Articles[[#This Row],[conso journaliére]])</f>
        <v>8</v>
      </c>
      <c r="H113" s="92">
        <f>Articles[[#This Row],[Stock mini]]*2</f>
        <v>16</v>
      </c>
      <c r="I113" s="13">
        <v>4</v>
      </c>
      <c r="J113" s="13">
        <v>3</v>
      </c>
      <c r="K113" s="92">
        <f>ROUNDUP(Articles[[#This Row],[Temp Appro/Jrs]]*0.25,0)</f>
        <v>1</v>
      </c>
      <c r="L113" s="13">
        <f>VLOOKUP(Articles[[#This Row],[Références]],'[2]Reporting consommation'!$A$8:$P$1189,16,FALSE)</f>
        <v>1</v>
      </c>
      <c r="M113" s="208">
        <f>IFERROR(VLOOKUP(Articles[[#This Row],[Références]],[2]!Tableau16[#All],2,FALSE),0)</f>
        <v>0</v>
      </c>
      <c r="N113" s="13">
        <f>IF(Articles[[#This Row],[Stocks]]&gt;Articles[[#This Row],[Stock max]],(IFERROR(Articles[[#This Row],[Stocks]]-Articles[[#This Row],[Stock max]],0)*Articles[[#This Row],[Valeur Uni]]),0)</f>
        <v>0</v>
      </c>
      <c r="O113" s="4" t="str">
        <f>IF(Articles[Stocks]&gt;Articles[[#This Row],[Stock mini]],"Stock suffisant","A Commander")</f>
        <v>Stock suffisant</v>
      </c>
      <c r="P113" s="13"/>
      <c r="Q113" s="13"/>
    </row>
    <row r="114" spans="2:17" hidden="1" x14ac:dyDescent="0.25">
      <c r="B114" s="7" t="s">
        <v>286</v>
      </c>
      <c r="C114" s="83">
        <v>874</v>
      </c>
      <c r="D114" s="84" t="s">
        <v>485</v>
      </c>
      <c r="E114" s="8" t="s">
        <v>433</v>
      </c>
      <c r="F114" s="2">
        <v>1</v>
      </c>
      <c r="G114" s="13">
        <f>((Articles[[#This Row],[Temp Appro/Jrs]]+Articles[[#This Row],[Delai D.A]]+Articles[[#This Row],[couverture]])*Articles[[#This Row],[conso journaliére]])</f>
        <v>11</v>
      </c>
      <c r="H114" s="92">
        <f>Articles[[#This Row],[Stock mini]]*2</f>
        <v>22</v>
      </c>
      <c r="I114" s="13">
        <v>6</v>
      </c>
      <c r="J114" s="13">
        <v>3</v>
      </c>
      <c r="K114" s="92">
        <f>ROUNDUP(Articles[[#This Row],[Temp Appro/Jrs]]*0.25,0)</f>
        <v>2</v>
      </c>
      <c r="L114" s="13">
        <f>VLOOKUP(Articles[[#This Row],[Références]],'[2]Reporting consommation'!$A$8:$P$1189,16,FALSE)</f>
        <v>1</v>
      </c>
      <c r="M114" s="209">
        <f>IFERROR(VLOOKUP(Articles[[#This Row],[Références]],[2]!Tableau16[#All],2,FALSE),0)</f>
        <v>0</v>
      </c>
      <c r="N114" s="13">
        <f>IF(Articles[[#This Row],[Stocks]]&gt;Articles[[#This Row],[Stock max]],(IFERROR(Articles[[#This Row],[Stocks]]-Articles[[#This Row],[Stock max]],0)*Articles[[#This Row],[Valeur Uni]]),0)</f>
        <v>0</v>
      </c>
      <c r="O114" s="4" t="str">
        <f>IF(Articles[Stocks]&gt;Articles[[#This Row],[Stock mini]],"Stock suffisant","A Commander")</f>
        <v>A Commander</v>
      </c>
      <c r="P114" s="13" t="s">
        <v>1047</v>
      </c>
      <c r="Q114" s="13"/>
    </row>
    <row r="115" spans="2:17" hidden="1" x14ac:dyDescent="0.25">
      <c r="B115" s="7" t="s">
        <v>296</v>
      </c>
      <c r="C115" s="83">
        <v>744</v>
      </c>
      <c r="D115" s="71" t="s">
        <v>480</v>
      </c>
      <c r="E115" s="8" t="s">
        <v>567</v>
      </c>
      <c r="F115" s="2">
        <v>1900</v>
      </c>
      <c r="G115" s="13">
        <f>((Articles[[#This Row],[Temp Appro/Jrs]]+Articles[[#This Row],[Delai D.A]]+Articles[[#This Row],[couverture]])*Articles[[#This Row],[conso journaliére]])</f>
        <v>24</v>
      </c>
      <c r="H115" s="92">
        <f>Articles[[#This Row],[Stock mini]]*2</f>
        <v>48</v>
      </c>
      <c r="I115" s="13">
        <v>4</v>
      </c>
      <c r="J115" s="13">
        <v>3</v>
      </c>
      <c r="K115" s="92">
        <f>ROUNDUP(Articles[[#This Row],[Temp Appro/Jrs]]*0.25,0)</f>
        <v>1</v>
      </c>
      <c r="L115" s="13">
        <f>VLOOKUP(Articles[[#This Row],[Références]],'[2]Reporting consommation'!$A$8:$P$1189,16,FALSE)</f>
        <v>3</v>
      </c>
      <c r="M115" s="209">
        <f>IFERROR(VLOOKUP(Articles[[#This Row],[Références]],[2]!Tableau16[#All],2,FALSE),0)</f>
        <v>0</v>
      </c>
      <c r="N115" s="13">
        <f>IF(Articles[[#This Row],[Stocks]]&gt;Articles[[#This Row],[Stock max]],(IFERROR(Articles[[#This Row],[Stocks]]-Articles[[#This Row],[Stock max]],0)*Articles[[#This Row],[Valeur Uni]]),0)</f>
        <v>0</v>
      </c>
      <c r="O115" s="4" t="str">
        <f>IF(Articles[Stocks]&gt;Articles[[#This Row],[Stock mini]],"Stock suffisant","A Commander")</f>
        <v>Stock suffisant</v>
      </c>
      <c r="P115" s="13"/>
      <c r="Q115" s="13"/>
    </row>
    <row r="116" spans="2:17" hidden="1" x14ac:dyDescent="0.25">
      <c r="B116" s="8" t="s">
        <v>285</v>
      </c>
      <c r="C116" s="83">
        <v>892</v>
      </c>
      <c r="D116" s="84" t="s">
        <v>485</v>
      </c>
      <c r="E116" s="8" t="s">
        <v>433</v>
      </c>
      <c r="F116" s="2">
        <v>1</v>
      </c>
      <c r="G116" s="13">
        <f>((Articles[[#This Row],[Temp Appro/Jrs]]+Articles[[#This Row],[Delai D.A]]+Articles[[#This Row],[couverture]])*Articles[[#This Row],[conso journaliére]])</f>
        <v>11</v>
      </c>
      <c r="H116" s="92">
        <f>Articles[[#This Row],[Stock mini]]*2</f>
        <v>22</v>
      </c>
      <c r="I116" s="13">
        <v>6</v>
      </c>
      <c r="J116" s="13">
        <v>3</v>
      </c>
      <c r="K116" s="92">
        <f>ROUNDUP(Articles[[#This Row],[Temp Appro/Jrs]]*0.25,0)</f>
        <v>2</v>
      </c>
      <c r="L116" s="13">
        <f>VLOOKUP(Articles[[#This Row],[Références]],'[2]Reporting consommation'!$A$8:$P$1189,16,FALSE)</f>
        <v>1</v>
      </c>
      <c r="M116" s="209">
        <f>IFERROR(VLOOKUP(Articles[[#This Row],[Références]],[2]!Tableau16[#All],2,FALSE),0)</f>
        <v>0</v>
      </c>
      <c r="N116" s="13">
        <f>IF(Articles[[#This Row],[Stocks]]&gt;Articles[[#This Row],[Stock max]],(IFERROR(Articles[[#This Row],[Stocks]]-Articles[[#This Row],[Stock max]],0)*Articles[[#This Row],[Valeur Uni]]),0)</f>
        <v>0</v>
      </c>
      <c r="O116" s="4" t="str">
        <f>IF(Articles[Stocks]&gt;Articles[[#This Row],[Stock mini]],"Stock suffisant","A Commander")</f>
        <v>A Commander</v>
      </c>
      <c r="P116" s="13" t="s">
        <v>1047</v>
      </c>
      <c r="Q116" s="13"/>
    </row>
    <row r="117" spans="2:17" hidden="1" x14ac:dyDescent="0.25">
      <c r="B117" s="7" t="s">
        <v>122</v>
      </c>
      <c r="C117" s="83">
        <v>4907</v>
      </c>
      <c r="D117" s="84" t="s">
        <v>485</v>
      </c>
      <c r="E117" s="8" t="s">
        <v>431</v>
      </c>
      <c r="F117" s="2">
        <v>0</v>
      </c>
      <c r="G117" s="13">
        <f>((Articles[[#This Row],[Temp Appro/Jrs]]+Articles[[#This Row],[Delai D.A]]+Articles[[#This Row],[couverture]])*Articles[[#This Row],[conso journaliére]])</f>
        <v>36</v>
      </c>
      <c r="H117" s="92">
        <f>Articles[[#This Row],[Stock mini]]*2</f>
        <v>72</v>
      </c>
      <c r="I117" s="13">
        <v>2</v>
      </c>
      <c r="J117" s="13">
        <v>3</v>
      </c>
      <c r="K117" s="92">
        <f>ROUNDUP(Articles[[#This Row],[Temp Appro/Jrs]]*0.25,0)</f>
        <v>1</v>
      </c>
      <c r="L117" s="13">
        <f>VLOOKUP(Articles[[#This Row],[Références]],'[2]Reporting consommation'!$A$8:$P$1189,16,FALSE)</f>
        <v>6</v>
      </c>
      <c r="M117" s="209">
        <f>IFERROR(VLOOKUP(Articles[[#This Row],[Références]],[2]!Tableau16[#All],2,FALSE),0)</f>
        <v>0</v>
      </c>
      <c r="N117" s="13">
        <f>IF(Articles[[#This Row],[Stocks]]&gt;Articles[[#This Row],[Stock max]],(IFERROR(Articles[[#This Row],[Stocks]]-Articles[[#This Row],[Stock max]],0)*Articles[[#This Row],[Valeur Uni]]),0)</f>
        <v>0</v>
      </c>
      <c r="O117" s="4" t="str">
        <f>IF(Articles[Stocks]&gt;Articles[[#This Row],[Stock mini]],"Stock suffisant","A Commander")</f>
        <v>A Commander</v>
      </c>
      <c r="P117" s="13" t="s">
        <v>1047</v>
      </c>
      <c r="Q117" s="13"/>
    </row>
    <row r="118" spans="2:17" hidden="1" x14ac:dyDescent="0.25">
      <c r="B118" s="7" t="s">
        <v>294</v>
      </c>
      <c r="C118" s="83">
        <v>766</v>
      </c>
      <c r="D118" s="71" t="s">
        <v>480</v>
      </c>
      <c r="E118" s="61" t="s">
        <v>444</v>
      </c>
      <c r="F118" s="2">
        <v>20</v>
      </c>
      <c r="G118" s="13">
        <f>((Articles[[#This Row],[Temp Appro/Jrs]]+Articles[[#This Row],[Delai D.A]]+Articles[[#This Row],[couverture]])*Articles[[#This Row],[conso journaliére]])</f>
        <v>6</v>
      </c>
      <c r="H118" s="92">
        <f>Articles[[#This Row],[Stock mini]]*2</f>
        <v>12</v>
      </c>
      <c r="I118" s="13">
        <v>2</v>
      </c>
      <c r="J118" s="13">
        <v>3</v>
      </c>
      <c r="K118" s="92">
        <f>ROUNDUP(Articles[[#This Row],[Temp Appro/Jrs]]*0.25,0)</f>
        <v>1</v>
      </c>
      <c r="L118" s="13">
        <f>VLOOKUP(Articles[[#This Row],[Références]],'[2]Reporting consommation'!$A$8:$P$1189,16,FALSE)</f>
        <v>1</v>
      </c>
      <c r="M118" s="209">
        <f>IFERROR(VLOOKUP(Articles[[#This Row],[Références]],[2]!Tableau16[#All],2,FALSE),0)</f>
        <v>0</v>
      </c>
      <c r="N118" s="13">
        <f>IF(Articles[[#This Row],[Stocks]]&gt;Articles[[#This Row],[Stock max]],(IFERROR(Articles[[#This Row],[Stocks]]-Articles[[#This Row],[Stock max]],0)*Articles[[#This Row],[Valeur Uni]]),0)</f>
        <v>0</v>
      </c>
      <c r="O118" s="4" t="str">
        <f>IF(Articles[Stocks]&gt;Articles[[#This Row],[Stock mini]],"Stock suffisant","A Commander")</f>
        <v>Stock suffisant</v>
      </c>
      <c r="P118" s="13"/>
      <c r="Q118" s="13"/>
    </row>
    <row r="119" spans="2:17" hidden="1" x14ac:dyDescent="0.25">
      <c r="B119" s="7" t="s">
        <v>293</v>
      </c>
      <c r="C119" s="83">
        <v>767</v>
      </c>
      <c r="D119" s="84" t="s">
        <v>480</v>
      </c>
      <c r="E119" s="8" t="s">
        <v>421</v>
      </c>
      <c r="F119" s="2">
        <v>12</v>
      </c>
      <c r="G119" s="13">
        <f>((Articles[[#This Row],[Temp Appro/Jrs]]+Articles[[#This Row],[Delai D.A]]+Articles[[#This Row],[couverture]])*Articles[[#This Row],[conso journaliére]])</f>
        <v>6</v>
      </c>
      <c r="H119" s="92">
        <f>Articles[[#This Row],[Stock mini]]*2</f>
        <v>12</v>
      </c>
      <c r="I119" s="13">
        <v>2</v>
      </c>
      <c r="J119" s="13">
        <v>3</v>
      </c>
      <c r="K119" s="92">
        <f>ROUNDUP(Articles[[#This Row],[Temp Appro/Jrs]]*0.25,0)</f>
        <v>1</v>
      </c>
      <c r="L119" s="13">
        <f>VLOOKUP(Articles[[#This Row],[Références]],'[2]Reporting consommation'!$A$8:$P$1189,16,FALSE)</f>
        <v>1</v>
      </c>
      <c r="M119" s="209">
        <f>IFERROR(VLOOKUP(Articles[[#This Row],[Références]],[2]!Tableau16[#All],2,FALSE),0)</f>
        <v>0</v>
      </c>
      <c r="N119" s="13">
        <f>IF(Articles[[#This Row],[Stocks]]&gt;Articles[[#This Row],[Stock max]],(IFERROR(Articles[[#This Row],[Stocks]]-Articles[[#This Row],[Stock max]],0)*Articles[[#This Row],[Valeur Uni]]),0)</f>
        <v>0</v>
      </c>
      <c r="O119" s="4" t="str">
        <f>IF(Articles[Stocks]&gt;Articles[[#This Row],[Stock mini]],"Stock suffisant","A Commander")</f>
        <v>Stock suffisant</v>
      </c>
      <c r="P119" s="13"/>
      <c r="Q119" s="13"/>
    </row>
    <row r="120" spans="2:17" hidden="1" x14ac:dyDescent="0.25">
      <c r="B120" s="7" t="s">
        <v>292</v>
      </c>
      <c r="C120" s="83">
        <v>768</v>
      </c>
      <c r="D120" s="71" t="s">
        <v>480</v>
      </c>
      <c r="E120" s="61" t="s">
        <v>421</v>
      </c>
      <c r="F120" s="2">
        <v>7</v>
      </c>
      <c r="G120" s="13">
        <f>((Articles[[#This Row],[Temp Appro/Jrs]]+Articles[[#This Row],[Delai D.A]]+Articles[[#This Row],[couverture]])*Articles[[#This Row],[conso journaliére]])</f>
        <v>6</v>
      </c>
      <c r="H120" s="92">
        <f>Articles[[#This Row],[Stock mini]]*2</f>
        <v>12</v>
      </c>
      <c r="I120" s="13">
        <v>2</v>
      </c>
      <c r="J120" s="13">
        <v>3</v>
      </c>
      <c r="K120" s="92">
        <f>ROUNDUP(Articles[[#This Row],[Temp Appro/Jrs]]*0.25,0)</f>
        <v>1</v>
      </c>
      <c r="L120" s="13">
        <f>VLOOKUP(Articles[[#This Row],[Références]],'[2]Reporting consommation'!$A$8:$P$1189,16,FALSE)</f>
        <v>1</v>
      </c>
      <c r="M120" s="209">
        <f>IFERROR(VLOOKUP(Articles[[#This Row],[Références]],[2]!Tableau16[#All],2,FALSE),0)</f>
        <v>0</v>
      </c>
      <c r="N120" s="13">
        <f>IF(Articles[[#This Row],[Stocks]]&gt;Articles[[#This Row],[Stock max]],(IFERROR(Articles[[#This Row],[Stocks]]-Articles[[#This Row],[Stock max]],0)*Articles[[#This Row],[Valeur Uni]]),0)</f>
        <v>0</v>
      </c>
      <c r="O120" s="4" t="str">
        <f>IF(Articles[Stocks]&gt;Articles[[#This Row],[Stock mini]],"Stock suffisant","A Commander")</f>
        <v>Stock suffisant</v>
      </c>
      <c r="P120" s="13"/>
      <c r="Q120" s="13"/>
    </row>
    <row r="121" spans="2:17" hidden="1" x14ac:dyDescent="0.25">
      <c r="B121" s="56" t="s">
        <v>806</v>
      </c>
      <c r="C121" s="85">
        <v>789</v>
      </c>
      <c r="D121" s="45" t="s">
        <v>491</v>
      </c>
      <c r="E121" s="56" t="s">
        <v>804</v>
      </c>
      <c r="F121" s="2">
        <v>16</v>
      </c>
      <c r="G121" s="13">
        <f>((Articles[[#This Row],[Temp Appro/Jrs]]+Articles[[#This Row],[Delai D.A]]+Articles[[#This Row],[couverture]])*Articles[[#This Row],[conso journaliére]])</f>
        <v>6</v>
      </c>
      <c r="H121" s="13">
        <f>Articles[[#This Row],[Stock mini]]*2</f>
        <v>12</v>
      </c>
      <c r="I121" s="13">
        <v>2</v>
      </c>
      <c r="J121" s="13">
        <v>3</v>
      </c>
      <c r="K121" s="13">
        <f>ROUNDUP(Articles[[#This Row],[Temp Appro/Jrs]]*0.25,0)</f>
        <v>1</v>
      </c>
      <c r="L121" s="13">
        <f>VLOOKUP(Articles[[#This Row],[Références]],'[2]Reporting consommation'!$A$8:$P$1189,16,FALSE)</f>
        <v>1</v>
      </c>
      <c r="M121" s="208">
        <f>IFERROR(VLOOKUP(Articles[[#This Row],[Références]],[2]!Tableau16[#All],2,FALSE),0)</f>
        <v>0</v>
      </c>
      <c r="N121" s="13">
        <f>IF(Articles[[#This Row],[Stocks]]&gt;Articles[[#This Row],[Stock max]],(IFERROR(Articles[[#This Row],[Stocks]]-Articles[[#This Row],[Stock max]],0)*Articles[[#This Row],[Valeur Uni]]),0)</f>
        <v>0</v>
      </c>
      <c r="O121" s="53" t="str">
        <f>IF(Articles[Stocks]&gt;Articles[[#This Row],[Stock mini]],"Stock suffisant","A Commander")</f>
        <v>Stock suffisant</v>
      </c>
      <c r="P121" s="13"/>
      <c r="Q121" s="13"/>
    </row>
    <row r="122" spans="2:17" hidden="1" x14ac:dyDescent="0.25">
      <c r="B122" s="56" t="s">
        <v>807</v>
      </c>
      <c r="C122" s="85">
        <v>790</v>
      </c>
      <c r="D122" s="45" t="s">
        <v>491</v>
      </c>
      <c r="E122" s="56" t="s">
        <v>804</v>
      </c>
      <c r="F122" s="2">
        <v>17</v>
      </c>
      <c r="G122" s="13">
        <f>((Articles[[#This Row],[Temp Appro/Jrs]]+Articles[[#This Row],[Delai D.A]]+Articles[[#This Row],[couverture]])*Articles[[#This Row],[conso journaliére]])</f>
        <v>6</v>
      </c>
      <c r="H122" s="13">
        <f>Articles[[#This Row],[Stock mini]]*2</f>
        <v>12</v>
      </c>
      <c r="I122" s="13">
        <v>2</v>
      </c>
      <c r="J122" s="13">
        <v>3</v>
      </c>
      <c r="K122" s="13">
        <f>ROUNDUP(Articles[[#This Row],[Temp Appro/Jrs]]*0.25,0)</f>
        <v>1</v>
      </c>
      <c r="L122" s="13">
        <f>VLOOKUP(Articles[[#This Row],[Références]],'[2]Reporting consommation'!$A$8:$P$1189,16,FALSE)</f>
        <v>1</v>
      </c>
      <c r="M122" s="208">
        <f>IFERROR(VLOOKUP(Articles[[#This Row],[Références]],[2]!Tableau16[#All],2,FALSE),0)</f>
        <v>0</v>
      </c>
      <c r="N122" s="13">
        <f>IF(Articles[[#This Row],[Stocks]]&gt;Articles[[#This Row],[Stock max]],(IFERROR(Articles[[#This Row],[Stocks]]-Articles[[#This Row],[Stock max]],0)*Articles[[#This Row],[Valeur Uni]]),0)</f>
        <v>0</v>
      </c>
      <c r="O122" s="53" t="str">
        <f>IF(Articles[Stocks]&gt;Articles[[#This Row],[Stock mini]],"Stock suffisant","A Commander")</f>
        <v>Stock suffisant</v>
      </c>
      <c r="P122" s="13"/>
      <c r="Q122" s="13"/>
    </row>
    <row r="123" spans="2:17" hidden="1" x14ac:dyDescent="0.25">
      <c r="B123" s="56" t="s">
        <v>805</v>
      </c>
      <c r="C123" s="85">
        <v>791</v>
      </c>
      <c r="D123" s="45" t="s">
        <v>491</v>
      </c>
      <c r="E123" s="56" t="s">
        <v>804</v>
      </c>
      <c r="F123" s="2">
        <v>21</v>
      </c>
      <c r="G123" s="13">
        <f>((Articles[[#This Row],[Temp Appro/Jrs]]+Articles[[#This Row],[Delai D.A]]+Articles[[#This Row],[couverture]])*Articles[[#This Row],[conso journaliére]])</f>
        <v>0</v>
      </c>
      <c r="H123" s="13">
        <f>Articles[[#This Row],[Stock mini]]*2</f>
        <v>0</v>
      </c>
      <c r="I123" s="13">
        <v>2</v>
      </c>
      <c r="J123" s="13">
        <v>3</v>
      </c>
      <c r="K123" s="13">
        <f>ROUNDUP(Articles[[#This Row],[Temp Appro/Jrs]]*0.25,0)</f>
        <v>1</v>
      </c>
      <c r="L123" s="13">
        <f>VLOOKUP(Articles[[#This Row],[Références]],'[2]Reporting consommation'!$A$8:$P$1189,16,FALSE)</f>
        <v>0</v>
      </c>
      <c r="M123" s="208">
        <f>IFERROR(VLOOKUP(Articles[[#This Row],[Références]],[2]!Tableau16[#All],2,FALSE),0)</f>
        <v>0</v>
      </c>
      <c r="N123" s="13">
        <f>IF(Articles[[#This Row],[Stocks]]&gt;Articles[[#This Row],[Stock max]],(IFERROR(Articles[[#This Row],[Stocks]]-Articles[[#This Row],[Stock max]],0)*Articles[[#This Row],[Valeur Uni]]),0)</f>
        <v>0</v>
      </c>
      <c r="O123" s="53" t="str">
        <f>IF(Articles[Stocks]&gt;Articles[[#This Row],[Stock mini]],"Stock suffisant","A Commander")</f>
        <v>Stock suffisant</v>
      </c>
      <c r="P123" s="13"/>
      <c r="Q123" s="13"/>
    </row>
    <row r="124" spans="2:17" hidden="1" x14ac:dyDescent="0.25">
      <c r="B124" s="56" t="s">
        <v>809</v>
      </c>
      <c r="C124" s="85">
        <v>792</v>
      </c>
      <c r="D124" s="45" t="s">
        <v>491</v>
      </c>
      <c r="E124" s="56" t="s">
        <v>804</v>
      </c>
      <c r="F124" s="2">
        <v>16</v>
      </c>
      <c r="G124" s="13">
        <f>((Articles[[#This Row],[Temp Appro/Jrs]]+Articles[[#This Row],[Delai D.A]]+Articles[[#This Row],[couverture]])*Articles[[#This Row],[conso journaliére]])</f>
        <v>6</v>
      </c>
      <c r="H124" s="13">
        <f>Articles[[#This Row],[Stock mini]]*2</f>
        <v>12</v>
      </c>
      <c r="I124" s="13">
        <v>2</v>
      </c>
      <c r="J124" s="13">
        <v>3</v>
      </c>
      <c r="K124" s="13">
        <f>ROUNDUP(Articles[[#This Row],[Temp Appro/Jrs]]*0.25,0)</f>
        <v>1</v>
      </c>
      <c r="L124" s="13">
        <f>VLOOKUP(Articles[[#This Row],[Références]],'[2]Reporting consommation'!$A$8:$P$1189,16,FALSE)</f>
        <v>1</v>
      </c>
      <c r="M124" s="208">
        <f>IFERROR(VLOOKUP(Articles[[#This Row],[Références]],[2]!Tableau16[#All],2,FALSE),0)</f>
        <v>0</v>
      </c>
      <c r="N124" s="13">
        <f>IF(Articles[[#This Row],[Stocks]]&gt;Articles[[#This Row],[Stock max]],(IFERROR(Articles[[#This Row],[Stocks]]-Articles[[#This Row],[Stock max]],0)*Articles[[#This Row],[Valeur Uni]]),0)</f>
        <v>0</v>
      </c>
      <c r="O124" s="53" t="str">
        <f>IF(Articles[Stocks]&gt;Articles[[#This Row],[Stock mini]],"Stock suffisant","A Commander")</f>
        <v>Stock suffisant</v>
      </c>
      <c r="P124" s="13"/>
      <c r="Q124" s="13"/>
    </row>
    <row r="125" spans="2:17" hidden="1" x14ac:dyDescent="0.25">
      <c r="B125" s="56" t="s">
        <v>808</v>
      </c>
      <c r="C125" s="85">
        <v>793</v>
      </c>
      <c r="D125" s="45" t="s">
        <v>491</v>
      </c>
      <c r="E125" s="56" t="s">
        <v>804</v>
      </c>
      <c r="F125" s="2">
        <v>11</v>
      </c>
      <c r="G125" s="13">
        <f>((Articles[[#This Row],[Temp Appro/Jrs]]+Articles[[#This Row],[Delai D.A]]+Articles[[#This Row],[couverture]])*Articles[[#This Row],[conso journaliére]])</f>
        <v>0</v>
      </c>
      <c r="H125" s="13">
        <f>Articles[[#This Row],[Stock mini]]*2</f>
        <v>0</v>
      </c>
      <c r="I125" s="13">
        <v>2</v>
      </c>
      <c r="J125" s="13">
        <v>3</v>
      </c>
      <c r="K125" s="13">
        <f>ROUNDUP(Articles[[#This Row],[Temp Appro/Jrs]]*0.25,0)</f>
        <v>1</v>
      </c>
      <c r="L125" s="13">
        <f>VLOOKUP(Articles[[#This Row],[Références]],'[2]Reporting consommation'!$A$8:$P$1189,16,FALSE)</f>
        <v>0</v>
      </c>
      <c r="M125" s="208">
        <f>IFERROR(VLOOKUP(Articles[[#This Row],[Références]],[2]!Tableau16[#All],2,FALSE),0)</f>
        <v>0</v>
      </c>
      <c r="N125" s="13">
        <f>IF(Articles[[#This Row],[Stocks]]&gt;Articles[[#This Row],[Stock max]],(IFERROR(Articles[[#This Row],[Stocks]]-Articles[[#This Row],[Stock max]],0)*Articles[[#This Row],[Valeur Uni]]),0)</f>
        <v>0</v>
      </c>
      <c r="O125" s="53" t="str">
        <f>IF(Articles[Stocks]&gt;Articles[[#This Row],[Stock mini]],"Stock suffisant","A Commander")</f>
        <v>Stock suffisant</v>
      </c>
      <c r="P125" s="13"/>
      <c r="Q125" s="13"/>
    </row>
    <row r="126" spans="2:17" hidden="1" x14ac:dyDescent="0.25">
      <c r="B126" s="7" t="s">
        <v>120</v>
      </c>
      <c r="C126" s="83">
        <v>4909</v>
      </c>
      <c r="D126" s="84" t="s">
        <v>485</v>
      </c>
      <c r="E126" s="87" t="s">
        <v>420</v>
      </c>
      <c r="F126" s="2">
        <v>25</v>
      </c>
      <c r="G126" s="13">
        <f>((Articles[[#This Row],[Temp Appro/Jrs]]+Articles[[#This Row],[Delai D.A]]+Articles[[#This Row],[couverture]])*Articles[[#This Row],[conso journaliére]])</f>
        <v>66</v>
      </c>
      <c r="H126" s="92">
        <f>Articles[[#This Row],[Stock mini]]*2</f>
        <v>132</v>
      </c>
      <c r="I126" s="13">
        <v>15</v>
      </c>
      <c r="J126" s="13">
        <v>3</v>
      </c>
      <c r="K126" s="92">
        <f>ROUNDUP(Articles[[#This Row],[Temp Appro/Jrs]]*0.25,0)</f>
        <v>4</v>
      </c>
      <c r="L126" s="13">
        <f>VLOOKUP(Articles[[#This Row],[Références]],'[2]Reporting consommation'!$A$8:$P$1189,16,FALSE)</f>
        <v>3</v>
      </c>
      <c r="M126" s="209">
        <f>IFERROR(VLOOKUP(Articles[[#This Row],[Références]],[2]!Tableau16[#All],2,FALSE),0)</f>
        <v>0</v>
      </c>
      <c r="N126" s="13">
        <f>IF(Articles[[#This Row],[Stocks]]&gt;Articles[[#This Row],[Stock max]],(IFERROR(Articles[[#This Row],[Stocks]]-Articles[[#This Row],[Stock max]],0)*Articles[[#This Row],[Valeur Uni]]),0)</f>
        <v>0</v>
      </c>
      <c r="O126" s="4" t="str">
        <f>IF(Articles[Stocks]&gt;Articles[[#This Row],[Stock mini]],"Stock suffisant","A Commander")</f>
        <v>A Commander</v>
      </c>
      <c r="P126" s="13" t="s">
        <v>1053</v>
      </c>
      <c r="Q126" s="13"/>
    </row>
    <row r="127" spans="2:17" hidden="1" x14ac:dyDescent="0.25">
      <c r="B127" s="7" t="s">
        <v>119</v>
      </c>
      <c r="C127" s="83">
        <v>4910</v>
      </c>
      <c r="D127" s="71" t="s">
        <v>485</v>
      </c>
      <c r="E127" s="87" t="s">
        <v>420</v>
      </c>
      <c r="F127" s="2">
        <v>0</v>
      </c>
      <c r="G127" s="13">
        <f>((Articles[[#This Row],[Temp Appro/Jrs]]+Articles[[#This Row],[Delai D.A]]+Articles[[#This Row],[couverture]])*Articles[[#This Row],[conso journaliére]])</f>
        <v>42</v>
      </c>
      <c r="H127" s="92">
        <f>Articles[[#This Row],[Stock mini]]*2</f>
        <v>84</v>
      </c>
      <c r="I127" s="13">
        <v>3</v>
      </c>
      <c r="J127" s="13">
        <v>3</v>
      </c>
      <c r="K127" s="92">
        <f>ROUNDUP(Articles[[#This Row],[Temp Appro/Jrs]]*0.25,0)</f>
        <v>1</v>
      </c>
      <c r="L127" s="13">
        <f>VLOOKUP(Articles[[#This Row],[Références]],'[2]Reporting consommation'!$A$8:$P$1189,16,FALSE)</f>
        <v>6</v>
      </c>
      <c r="M127" s="209">
        <f>IFERROR(VLOOKUP(Articles[[#This Row],[Références]],[2]!Tableau16[#All],2,FALSE),0)</f>
        <v>0</v>
      </c>
      <c r="N127" s="13">
        <f>IF(Articles[[#This Row],[Stocks]]&gt;Articles[[#This Row],[Stock max]],(IFERROR(Articles[[#This Row],[Stocks]]-Articles[[#This Row],[Stock max]],0)*Articles[[#This Row],[Valeur Uni]]),0)</f>
        <v>0</v>
      </c>
      <c r="O127" s="4" t="str">
        <f>IF(Articles[Stocks]&gt;Articles[[#This Row],[Stock mini]],"Stock suffisant","A Commander")</f>
        <v>A Commander</v>
      </c>
      <c r="P127" s="13" t="s">
        <v>1047</v>
      </c>
      <c r="Q127" s="13"/>
    </row>
    <row r="128" spans="2:17" hidden="1" x14ac:dyDescent="0.25">
      <c r="B128" s="7" t="s">
        <v>118</v>
      </c>
      <c r="C128" s="83">
        <v>4911</v>
      </c>
      <c r="D128" s="84" t="s">
        <v>485</v>
      </c>
      <c r="E128" s="8" t="s">
        <v>420</v>
      </c>
      <c r="F128" s="2">
        <v>0</v>
      </c>
      <c r="G128" s="13">
        <f>((Articles[[#This Row],[Temp Appro/Jrs]]+Articles[[#This Row],[Delai D.A]]+Articles[[#This Row],[couverture]])*Articles[[#This Row],[conso journaliére]])</f>
        <v>80</v>
      </c>
      <c r="H128" s="92">
        <f>Articles[[#This Row],[Stock mini]]*2</f>
        <v>160</v>
      </c>
      <c r="I128" s="13">
        <v>5</v>
      </c>
      <c r="J128" s="13">
        <v>3</v>
      </c>
      <c r="K128" s="92">
        <f>ROUNDUP(Articles[[#This Row],[Temp Appro/Jrs]]*0.25,0)</f>
        <v>2</v>
      </c>
      <c r="L128" s="13">
        <f>VLOOKUP(Articles[[#This Row],[Références]],'[2]Reporting consommation'!$A$8:$P$1189,16,FALSE)</f>
        <v>8</v>
      </c>
      <c r="M128" s="209">
        <f>IFERROR(VLOOKUP(Articles[[#This Row],[Références]],[2]!Tableau16[#All],2,FALSE),0)</f>
        <v>0</v>
      </c>
      <c r="N128" s="13">
        <f>IF(Articles[[#This Row],[Stocks]]&gt;Articles[[#This Row],[Stock max]],(IFERROR(Articles[[#This Row],[Stocks]]-Articles[[#This Row],[Stock max]],0)*Articles[[#This Row],[Valeur Uni]]),0)</f>
        <v>0</v>
      </c>
      <c r="O128" s="4" t="str">
        <f>IF(Articles[Stocks]&gt;Articles[[#This Row],[Stock mini]],"Stock suffisant","A Commander")</f>
        <v>A Commander</v>
      </c>
      <c r="P128" s="13" t="s">
        <v>1047</v>
      </c>
      <c r="Q128" s="13"/>
    </row>
    <row r="129" spans="2:17" hidden="1" x14ac:dyDescent="0.25">
      <c r="B129" s="7" t="s">
        <v>112</v>
      </c>
      <c r="C129" s="83">
        <v>5112</v>
      </c>
      <c r="D129" s="84" t="s">
        <v>485</v>
      </c>
      <c r="E129" s="8" t="s">
        <v>465</v>
      </c>
      <c r="F129" s="2">
        <v>4</v>
      </c>
      <c r="G129" s="13">
        <f>((Articles[[#This Row],[Temp Appro/Jrs]]+Articles[[#This Row],[Delai D.A]]+Articles[[#This Row],[couverture]])*Articles[[#This Row],[conso journaliére]])</f>
        <v>7</v>
      </c>
      <c r="H129" s="92">
        <f>Articles[[#This Row],[Stock mini]]*2</f>
        <v>14</v>
      </c>
      <c r="I129" s="13">
        <v>3</v>
      </c>
      <c r="J129" s="13">
        <v>3</v>
      </c>
      <c r="K129" s="92">
        <f>ROUNDUP(Articles[[#This Row],[Temp Appro/Jrs]]*0.25,0)</f>
        <v>1</v>
      </c>
      <c r="L129" s="13">
        <f>VLOOKUP(Articles[[#This Row],[Références]],'[2]Reporting consommation'!$A$8:$P$1189,16,FALSE)</f>
        <v>1</v>
      </c>
      <c r="M129" s="209">
        <f>IFERROR(VLOOKUP(Articles[[#This Row],[Références]],[2]!Tableau16[#All],2,FALSE),0)</f>
        <v>0</v>
      </c>
      <c r="N129" s="13">
        <f>IF(Articles[[#This Row],[Stocks]]&gt;Articles[[#This Row],[Stock max]],(IFERROR(Articles[[#This Row],[Stocks]]-Articles[[#This Row],[Stock max]],0)*Articles[[#This Row],[Valeur Uni]]),0)</f>
        <v>0</v>
      </c>
      <c r="O129" s="4" t="str">
        <f>IF(Articles[Stocks]&gt;Articles[[#This Row],[Stock mini]],"Stock suffisant","A Commander")</f>
        <v>A Commander</v>
      </c>
      <c r="P129" s="13" t="s">
        <v>1047</v>
      </c>
      <c r="Q129" s="13"/>
    </row>
    <row r="130" spans="2:17" hidden="1" x14ac:dyDescent="0.25">
      <c r="B130" s="7" t="s">
        <v>109</v>
      </c>
      <c r="C130" s="83">
        <v>5116</v>
      </c>
      <c r="D130" s="84" t="s">
        <v>485</v>
      </c>
      <c r="E130" s="8" t="s">
        <v>474</v>
      </c>
      <c r="F130" s="2">
        <v>0</v>
      </c>
      <c r="G130" s="13">
        <f>((Articles[[#This Row],[Temp Appro/Jrs]]+Articles[[#This Row],[Delai D.A]]+Articles[[#This Row],[couverture]])*Articles[[#This Row],[conso journaliére]])</f>
        <v>6</v>
      </c>
      <c r="H130" s="92">
        <f>Articles[[#This Row],[Stock mini]]*2</f>
        <v>12</v>
      </c>
      <c r="I130" s="13">
        <v>2</v>
      </c>
      <c r="J130" s="13">
        <v>3</v>
      </c>
      <c r="K130" s="92">
        <f>ROUNDUP(Articles[[#This Row],[Temp Appro/Jrs]]*0.25,0)</f>
        <v>1</v>
      </c>
      <c r="L130" s="13">
        <f>VLOOKUP(Articles[[#This Row],[Références]],'[2]Reporting consommation'!$A$8:$P$1189,16,FALSE)</f>
        <v>1</v>
      </c>
      <c r="M130" s="209">
        <f>IFERROR(VLOOKUP(Articles[[#This Row],[Références]],[2]!Tableau16[#All],2,FALSE),0)</f>
        <v>0</v>
      </c>
      <c r="N130" s="13">
        <f>IF(Articles[[#This Row],[Stocks]]&gt;Articles[[#This Row],[Stock max]],(IFERROR(Articles[[#This Row],[Stocks]]-Articles[[#This Row],[Stock max]],0)*Articles[[#This Row],[Valeur Uni]]),0)</f>
        <v>0</v>
      </c>
      <c r="O130" s="4" t="str">
        <f>IF(Articles[Stocks]&gt;Articles[[#This Row],[Stock mini]],"Stock suffisant","A Commander")</f>
        <v>A Commander</v>
      </c>
      <c r="P130" s="13"/>
      <c r="Q130" s="13"/>
    </row>
    <row r="131" spans="2:17" hidden="1" x14ac:dyDescent="0.25">
      <c r="B131" s="56" t="s">
        <v>699</v>
      </c>
      <c r="C131" s="85">
        <v>5733</v>
      </c>
      <c r="D131" s="45" t="s">
        <v>485</v>
      </c>
      <c r="E131" s="56" t="s">
        <v>424</v>
      </c>
      <c r="F131" s="2">
        <v>19</v>
      </c>
      <c r="G131" s="13">
        <f>((Articles[[#This Row],[Temp Appro/Jrs]]+Articles[[#This Row],[Delai D.A]]+Articles[[#This Row],[couverture]])*Articles[[#This Row],[conso journaliére]])</f>
        <v>22</v>
      </c>
      <c r="H131" s="13">
        <f>Articles[[#This Row],[Stock mini]]*2</f>
        <v>44</v>
      </c>
      <c r="I131" s="13">
        <v>15</v>
      </c>
      <c r="J131" s="13">
        <v>3</v>
      </c>
      <c r="K131" s="13">
        <f>ROUNDUP(Articles[[#This Row],[Temp Appro/Jrs]]*0.25,0)</f>
        <v>4</v>
      </c>
      <c r="L131" s="13">
        <f>VLOOKUP(Articles[[#This Row],[Références]],'[2]Reporting consommation'!$A$8:$P$1189,16,FALSE)</f>
        <v>1</v>
      </c>
      <c r="M131" s="209">
        <f>IFERROR(VLOOKUP(Articles[[#This Row],[Références]],[2]!Tableau16[#All],2,FALSE),0)</f>
        <v>0</v>
      </c>
      <c r="N131" s="13">
        <f>IF(Articles[[#This Row],[Stocks]]&gt;Articles[[#This Row],[Stock max]],(IFERROR(Articles[[#This Row],[Stocks]]-Articles[[#This Row],[Stock max]],0)*Articles[[#This Row],[Valeur Uni]]),0)</f>
        <v>0</v>
      </c>
      <c r="O131" s="53" t="str">
        <f>IF(Articles[Stocks]&gt;Articles[[#This Row],[Stock mini]],"Stock suffisant","A Commander")</f>
        <v>A Commander</v>
      </c>
      <c r="P131" s="13"/>
      <c r="Q131" s="13"/>
    </row>
    <row r="132" spans="2:17" hidden="1" x14ac:dyDescent="0.25">
      <c r="B132" s="7" t="s">
        <v>290</v>
      </c>
      <c r="C132" s="83">
        <v>819</v>
      </c>
      <c r="D132" s="84" t="s">
        <v>478</v>
      </c>
      <c r="E132" s="8" t="s">
        <v>413</v>
      </c>
      <c r="F132" s="2">
        <v>10</v>
      </c>
      <c r="G132" s="13">
        <f>((Articles[[#This Row],[Temp Appro/Jrs]]+Articles[[#This Row],[Delai D.A]]+Articles[[#This Row],[couverture]])*Articles[[#This Row],[conso journaliére]])</f>
        <v>6</v>
      </c>
      <c r="H132" s="92">
        <f>Articles[[#This Row],[Stock mini]]*2</f>
        <v>12</v>
      </c>
      <c r="I132" s="13">
        <v>2</v>
      </c>
      <c r="J132" s="13">
        <v>3</v>
      </c>
      <c r="K132" s="92">
        <f>ROUNDUP(Articles[[#This Row],[Temp Appro/Jrs]]*0.25,0)</f>
        <v>1</v>
      </c>
      <c r="L132" s="13">
        <f>VLOOKUP(Articles[[#This Row],[Références]],'[2]Reporting consommation'!$A$8:$P$1189,16,FALSE)</f>
        <v>1</v>
      </c>
      <c r="M132" s="209">
        <f>IFERROR(VLOOKUP(Articles[[#This Row],[Références]],[2]!Tableau16[#All],2,FALSE),0)</f>
        <v>0</v>
      </c>
      <c r="N132" s="13">
        <f>IF(Articles[[#This Row],[Stocks]]&gt;Articles[[#This Row],[Stock max]],(IFERROR(Articles[[#This Row],[Stocks]]-Articles[[#This Row],[Stock max]],0)*Articles[[#This Row],[Valeur Uni]]),0)</f>
        <v>0</v>
      </c>
      <c r="O132" s="4" t="str">
        <f>IF(Articles[Stocks]&gt;Articles[[#This Row],[Stock mini]],"Stock suffisant","A Commander")</f>
        <v>Stock suffisant</v>
      </c>
      <c r="P132" s="13"/>
      <c r="Q132" s="13"/>
    </row>
    <row r="133" spans="2:17" hidden="1" x14ac:dyDescent="0.25">
      <c r="B133" s="7" t="s">
        <v>101</v>
      </c>
      <c r="C133" s="83">
        <v>7080</v>
      </c>
      <c r="D133" s="84" t="s">
        <v>485</v>
      </c>
      <c r="E133" s="87" t="s">
        <v>611</v>
      </c>
      <c r="F133" s="2">
        <v>5</v>
      </c>
      <c r="G133" s="13">
        <f>((Articles[[#This Row],[Temp Appro/Jrs]]+Articles[[#This Row],[Delai D.A]]+Articles[[#This Row],[couverture]])*Articles[[#This Row],[conso journaliére]])</f>
        <v>22</v>
      </c>
      <c r="H133" s="92">
        <f>Articles[[#This Row],[Stock mini]]*2</f>
        <v>44</v>
      </c>
      <c r="I133" s="13">
        <v>15</v>
      </c>
      <c r="J133" s="13">
        <v>3</v>
      </c>
      <c r="K133" s="92">
        <f>ROUNDUP(Articles[[#This Row],[Temp Appro/Jrs]]*0.25,0)</f>
        <v>4</v>
      </c>
      <c r="L133" s="13">
        <f>VLOOKUP(Articles[[#This Row],[Références]],'[2]Reporting consommation'!$A$8:$P$1189,16,FALSE)</f>
        <v>1</v>
      </c>
      <c r="M133" s="209">
        <f>IFERROR(VLOOKUP(Articles[[#This Row],[Références]],[2]!Tableau16[#All],2,FALSE),0)</f>
        <v>0</v>
      </c>
      <c r="N133" s="13">
        <f>IF(Articles[[#This Row],[Stocks]]&gt;Articles[[#This Row],[Stock max]],(IFERROR(Articles[[#This Row],[Stocks]]-Articles[[#This Row],[Stock max]],0)*Articles[[#This Row],[Valeur Uni]]),0)</f>
        <v>0</v>
      </c>
      <c r="O133" s="4" t="str">
        <f>IF(Articles[Stocks]&gt;Articles[[#This Row],[Stock mini]],"Stock suffisant","A Commander")</f>
        <v>A Commander</v>
      </c>
      <c r="P133" s="13"/>
      <c r="Q133" s="13"/>
    </row>
    <row r="134" spans="2:17" hidden="1" x14ac:dyDescent="0.25">
      <c r="B134" s="7" t="s">
        <v>99</v>
      </c>
      <c r="C134" s="83">
        <v>7082</v>
      </c>
      <c r="D134" s="84" t="s">
        <v>485</v>
      </c>
      <c r="E134" s="87" t="s">
        <v>611</v>
      </c>
      <c r="F134" s="2">
        <v>20</v>
      </c>
      <c r="G134" s="13">
        <f>((Articles[[#This Row],[Temp Appro/Jrs]]+Articles[[#This Row],[Delai D.A]]+Articles[[#This Row],[couverture]])*Articles[[#This Row],[conso journaliére]])</f>
        <v>22</v>
      </c>
      <c r="H134" s="92">
        <f>Articles[[#This Row],[Stock mini]]*2</f>
        <v>44</v>
      </c>
      <c r="I134" s="13">
        <v>15</v>
      </c>
      <c r="J134" s="13">
        <v>3</v>
      </c>
      <c r="K134" s="92">
        <f>ROUNDUP(Articles[[#This Row],[Temp Appro/Jrs]]*0.25,0)</f>
        <v>4</v>
      </c>
      <c r="L134" s="13">
        <f>VLOOKUP(Articles[[#This Row],[Références]],'[2]Reporting consommation'!$A$8:$P$1189,16,FALSE)</f>
        <v>1</v>
      </c>
      <c r="M134" s="209">
        <f>IFERROR(VLOOKUP(Articles[[#This Row],[Références]],[2]!Tableau16[#All],2,FALSE),0)</f>
        <v>0</v>
      </c>
      <c r="N134" s="13">
        <f>IF(Articles[[#This Row],[Stocks]]&gt;Articles[[#This Row],[Stock max]],(IFERROR(Articles[[#This Row],[Stocks]]-Articles[[#This Row],[Stock max]],0)*Articles[[#This Row],[Valeur Uni]]),0)</f>
        <v>0</v>
      </c>
      <c r="O134" s="4" t="str">
        <f>IF(Articles[Stocks]&gt;Articles[[#This Row],[Stock mini]],"Stock suffisant","A Commander")</f>
        <v>A Commander</v>
      </c>
      <c r="P134" s="13"/>
      <c r="Q134" s="13"/>
    </row>
    <row r="135" spans="2:17" hidden="1" x14ac:dyDescent="0.25">
      <c r="B135" s="7" t="s">
        <v>98</v>
      </c>
      <c r="C135" s="83">
        <v>7084</v>
      </c>
      <c r="D135" s="71" t="s">
        <v>485</v>
      </c>
      <c r="E135" s="87" t="s">
        <v>418</v>
      </c>
      <c r="F135" s="2">
        <v>11</v>
      </c>
      <c r="G135" s="13">
        <f>((Articles[[#This Row],[Temp Appro/Jrs]]+Articles[[#This Row],[Delai D.A]]+Articles[[#This Row],[couverture]])*Articles[[#This Row],[conso journaliére]])</f>
        <v>22</v>
      </c>
      <c r="H135" s="92">
        <f>Articles[[#This Row],[Stock mini]]*2</f>
        <v>44</v>
      </c>
      <c r="I135" s="13">
        <v>15</v>
      </c>
      <c r="J135" s="13">
        <v>3</v>
      </c>
      <c r="K135" s="92">
        <f>ROUNDUP(Articles[[#This Row],[Temp Appro/Jrs]]*0.25,0)</f>
        <v>4</v>
      </c>
      <c r="L135" s="13">
        <f>VLOOKUP(Articles[[#This Row],[Références]],'[2]Reporting consommation'!$A$8:$P$1189,16,FALSE)</f>
        <v>1</v>
      </c>
      <c r="M135" s="209">
        <f>IFERROR(VLOOKUP(Articles[[#This Row],[Références]],[2]!Tableau16[#All],2,FALSE),0)</f>
        <v>0</v>
      </c>
      <c r="N135" s="13">
        <f>IF(Articles[[#This Row],[Stocks]]&gt;Articles[[#This Row],[Stock max]],(IFERROR(Articles[[#This Row],[Stocks]]-Articles[[#This Row],[Stock max]],0)*Articles[[#This Row],[Valeur Uni]]),0)</f>
        <v>0</v>
      </c>
      <c r="O135" s="4" t="str">
        <f>IF(Articles[Stocks]&gt;Articles[[#This Row],[Stock mini]],"Stock suffisant","A Commander")</f>
        <v>A Commander</v>
      </c>
      <c r="P135" s="13"/>
      <c r="Q135" s="13"/>
    </row>
    <row r="136" spans="2:17" hidden="1" x14ac:dyDescent="0.25">
      <c r="B136" s="56" t="s">
        <v>592</v>
      </c>
      <c r="C136" s="85">
        <v>839</v>
      </c>
      <c r="D136" s="45" t="s">
        <v>601</v>
      </c>
      <c r="E136" s="56" t="s">
        <v>413</v>
      </c>
      <c r="F136" s="2">
        <v>7990</v>
      </c>
      <c r="G136" s="13">
        <f>((Articles[[#This Row],[Temp Appro/Jrs]]+Articles[[#This Row],[Delai D.A]]+Articles[[#This Row],[couverture]])*Articles[[#This Row],[conso journaliére]])</f>
        <v>60</v>
      </c>
      <c r="H136" s="13">
        <f>Articles[[#This Row],[Stock mini]]*2</f>
        <v>120</v>
      </c>
      <c r="I136" s="13">
        <v>2</v>
      </c>
      <c r="J136" s="13">
        <v>3</v>
      </c>
      <c r="K136" s="13">
        <f>ROUNDUP(Articles[[#This Row],[Temp Appro/Jrs]]*0.25,0)</f>
        <v>1</v>
      </c>
      <c r="L136" s="13">
        <f>VLOOKUP(Articles[[#This Row],[Références]],'[2]Reporting consommation'!$A$8:$P$1189,16,FALSE)</f>
        <v>10</v>
      </c>
      <c r="M136" s="208">
        <f>IFERROR(VLOOKUP(Articles[[#This Row],[Références]],[2]!Tableau16[#All],2,FALSE),0)</f>
        <v>0</v>
      </c>
      <c r="N136" s="13">
        <f>IF(Articles[[#This Row],[Stocks]]&gt;Articles[[#This Row],[Stock max]],(IFERROR(Articles[[#This Row],[Stocks]]-Articles[[#This Row],[Stock max]],0)*Articles[[#This Row],[Valeur Uni]]),0)</f>
        <v>0</v>
      </c>
      <c r="O136" s="53" t="str">
        <f>IF(Articles[Stocks]&gt;Articles[[#This Row],[Stock mini]],"Stock suffisant","A Commander")</f>
        <v>Stock suffisant</v>
      </c>
      <c r="P136" s="13"/>
      <c r="Q136" s="13"/>
    </row>
    <row r="137" spans="2:17" hidden="1" x14ac:dyDescent="0.25">
      <c r="B137" s="56" t="s">
        <v>594</v>
      </c>
      <c r="C137" s="85">
        <v>840</v>
      </c>
      <c r="D137" s="45"/>
      <c r="E137" s="56" t="s">
        <v>413</v>
      </c>
      <c r="F137" s="2">
        <v>7990</v>
      </c>
      <c r="G137" s="13">
        <f>((Articles[[#This Row],[Temp Appro/Jrs]]+Articles[[#This Row],[Delai D.A]]+Articles[[#This Row],[couverture]])*Articles[[#This Row],[conso journaliére]])</f>
        <v>0</v>
      </c>
      <c r="H137" s="13">
        <f>Articles[[#This Row],[Stock mini]]*2</f>
        <v>0</v>
      </c>
      <c r="I137" s="13">
        <v>4</v>
      </c>
      <c r="J137" s="13">
        <v>3</v>
      </c>
      <c r="K137" s="13">
        <f>ROUNDUP(Articles[[#This Row],[Temp Appro/Jrs]]*0.25,0)</f>
        <v>1</v>
      </c>
      <c r="L137" s="13">
        <f>VLOOKUP(Articles[[#This Row],[Références]],'[2]Reporting consommation'!$A$8:$P$1189,16,FALSE)</f>
        <v>0</v>
      </c>
      <c r="M137" s="208">
        <f>IFERROR(VLOOKUP(Articles[[#This Row],[Références]],[2]!Tableau16[#All],2,FALSE),0)</f>
        <v>0</v>
      </c>
      <c r="N137" s="13">
        <f>IF(Articles[[#This Row],[Stocks]]&gt;Articles[[#This Row],[Stock max]],(IFERROR(Articles[[#This Row],[Stocks]]-Articles[[#This Row],[Stock max]],0)*Articles[[#This Row],[Valeur Uni]]),0)</f>
        <v>0</v>
      </c>
      <c r="O137" s="53" t="str">
        <f>IF(Articles[Stocks]&gt;Articles[[#This Row],[Stock mini]],"Stock suffisant","A Commander")</f>
        <v>Stock suffisant</v>
      </c>
      <c r="P137" s="13"/>
      <c r="Q137" s="13"/>
    </row>
    <row r="138" spans="2:17" hidden="1" x14ac:dyDescent="0.25">
      <c r="B138" s="7" t="s">
        <v>287</v>
      </c>
      <c r="C138" s="83">
        <v>842</v>
      </c>
      <c r="D138" s="71" t="s">
        <v>505</v>
      </c>
      <c r="E138" s="61" t="s">
        <v>580</v>
      </c>
      <c r="F138" s="2">
        <v>842</v>
      </c>
      <c r="G138" s="13">
        <f>((Articles[[#This Row],[Temp Appro/Jrs]]+Articles[[#This Row],[Delai D.A]]+Articles[[#This Row],[couverture]])*Articles[[#This Row],[conso journaliére]])</f>
        <v>154</v>
      </c>
      <c r="H138" s="92">
        <f>Articles[[#This Row],[Stock mini]]*2</f>
        <v>308</v>
      </c>
      <c r="I138" s="13">
        <v>6</v>
      </c>
      <c r="J138" s="13">
        <v>3</v>
      </c>
      <c r="K138" s="92">
        <f>ROUNDUP(Articles[[#This Row],[Temp Appro/Jrs]]*0.25,0)</f>
        <v>2</v>
      </c>
      <c r="L138" s="13">
        <f>VLOOKUP(Articles[[#This Row],[Références]],'[2]Reporting consommation'!$A$8:$P$1189,16,FALSE)</f>
        <v>14</v>
      </c>
      <c r="M138" s="209">
        <f>IFERROR(VLOOKUP(Articles[[#This Row],[Références]],[2]!Tableau16[#All],2,FALSE),0)</f>
        <v>0</v>
      </c>
      <c r="N138" s="13">
        <f>IF(Articles[[#This Row],[Stocks]]&gt;Articles[[#This Row],[Stock max]],(IFERROR(Articles[[#This Row],[Stocks]]-Articles[[#This Row],[Stock max]],0)*Articles[[#This Row],[Valeur Uni]]),0)</f>
        <v>0</v>
      </c>
      <c r="O138" s="4" t="str">
        <f>IF(Articles[Stocks]&gt;Articles[[#This Row],[Stock mini]],"Stock suffisant","A Commander")</f>
        <v>Stock suffisant</v>
      </c>
      <c r="P138" s="13"/>
      <c r="Q138" s="13"/>
    </row>
    <row r="139" spans="2:17" hidden="1" x14ac:dyDescent="0.25">
      <c r="B139" s="56" t="s">
        <v>593</v>
      </c>
      <c r="C139" s="85">
        <v>848</v>
      </c>
      <c r="D139" s="45" t="s">
        <v>601</v>
      </c>
      <c r="E139" s="56" t="s">
        <v>413</v>
      </c>
      <c r="F139" s="2">
        <v>9000</v>
      </c>
      <c r="G139" s="13">
        <f>((Articles[[#This Row],[Temp Appro/Jrs]]+Articles[[#This Row],[Delai D.A]]+Articles[[#This Row],[couverture]])*Articles[[#This Row],[conso journaliére]])</f>
        <v>0</v>
      </c>
      <c r="H139" s="13">
        <f>Articles[[#This Row],[Stock mini]]*2</f>
        <v>0</v>
      </c>
      <c r="I139" s="13">
        <v>6</v>
      </c>
      <c r="J139" s="13">
        <v>3</v>
      </c>
      <c r="K139" s="13">
        <f>ROUNDUP(Articles[[#This Row],[Temp Appro/Jrs]]*0.25,0)</f>
        <v>2</v>
      </c>
      <c r="L139" s="13">
        <f>VLOOKUP(Articles[[#This Row],[Références]],'[2]Reporting consommation'!$A$8:$P$1189,16,FALSE)</f>
        <v>0</v>
      </c>
      <c r="M139" s="208">
        <f>IFERROR(VLOOKUP(Articles[[#This Row],[Références]],[2]!Tableau16[#All],2,FALSE),0)</f>
        <v>0</v>
      </c>
      <c r="N139" s="13">
        <f>IF(Articles[[#This Row],[Stocks]]&gt;Articles[[#This Row],[Stock max]],(IFERROR(Articles[[#This Row],[Stocks]]-Articles[[#This Row],[Stock max]],0)*Articles[[#This Row],[Valeur Uni]]),0)</f>
        <v>0</v>
      </c>
      <c r="O139" s="53" t="str">
        <f>IF(Articles[Stocks]&gt;Articles[[#This Row],[Stock mini]],"Stock suffisant","A Commander")</f>
        <v>Stock suffisant</v>
      </c>
      <c r="P139" s="13"/>
      <c r="Q139" s="13"/>
    </row>
    <row r="140" spans="2:17" hidden="1" x14ac:dyDescent="0.25">
      <c r="B140" s="56" t="s">
        <v>742</v>
      </c>
      <c r="C140" s="85">
        <v>855</v>
      </c>
      <c r="D140" s="45" t="s">
        <v>743</v>
      </c>
      <c r="E140" s="56" t="s">
        <v>708</v>
      </c>
      <c r="F140" s="2">
        <v>21</v>
      </c>
      <c r="G140" s="13">
        <f>((Articles[[#This Row],[Temp Appro/Jrs]]+Articles[[#This Row],[Delai D.A]]+Articles[[#This Row],[couverture]])*Articles[[#This Row],[conso journaliére]])</f>
        <v>11</v>
      </c>
      <c r="H140" s="13">
        <f>Articles[[#This Row],[Stock mini]]*2</f>
        <v>22</v>
      </c>
      <c r="I140" s="13">
        <v>6</v>
      </c>
      <c r="J140" s="13">
        <v>3</v>
      </c>
      <c r="K140" s="13">
        <f>ROUNDUP(Articles[[#This Row],[Temp Appro/Jrs]]*0.25,0)</f>
        <v>2</v>
      </c>
      <c r="L140" s="13">
        <f>VLOOKUP(Articles[[#This Row],[Références]],'[2]Reporting consommation'!$A$8:$P$1189,16,FALSE)</f>
        <v>1</v>
      </c>
      <c r="M140" s="208">
        <f>IFERROR(VLOOKUP(Articles[[#This Row],[Références]],[2]!Tableau16[#All],2,FALSE),0)</f>
        <v>0</v>
      </c>
      <c r="N140" s="13">
        <f>IF(Articles[[#This Row],[Stocks]]&gt;Articles[[#This Row],[Stock max]],(IFERROR(Articles[[#This Row],[Stocks]]-Articles[[#This Row],[Stock max]],0)*Articles[[#This Row],[Valeur Uni]]),0)</f>
        <v>0</v>
      </c>
      <c r="O140" s="53" t="str">
        <f>IF(Articles[Stocks]&gt;Articles[[#This Row],[Stock mini]],"Stock suffisant","A Commander")</f>
        <v>Stock suffisant</v>
      </c>
      <c r="P140" s="13"/>
      <c r="Q140" s="13"/>
    </row>
    <row r="141" spans="2:17" hidden="1" x14ac:dyDescent="0.25">
      <c r="B141" s="7" t="s">
        <v>96</v>
      </c>
      <c r="C141" s="83">
        <v>7087</v>
      </c>
      <c r="D141" s="71" t="s">
        <v>485</v>
      </c>
      <c r="E141" s="61" t="s">
        <v>409</v>
      </c>
      <c r="F141" s="2">
        <v>8</v>
      </c>
      <c r="G141" s="13">
        <f>((Articles[[#This Row],[Temp Appro/Jrs]]+Articles[[#This Row],[Delai D.A]]+Articles[[#This Row],[couverture]])*Articles[[#This Row],[conso journaliére]])</f>
        <v>10</v>
      </c>
      <c r="H141" s="92">
        <f>Articles[[#This Row],[Stock mini]]*2</f>
        <v>20</v>
      </c>
      <c r="I141" s="92">
        <v>5</v>
      </c>
      <c r="J141" s="13">
        <v>3</v>
      </c>
      <c r="K141" s="92">
        <f>ROUNDUP(Articles[[#This Row],[Temp Appro/Jrs]]*0.25,0)</f>
        <v>2</v>
      </c>
      <c r="L141" s="13">
        <f>VLOOKUP(Articles[[#This Row],[Références]],'[2]Reporting consommation'!$A$8:$P$1189,16,FALSE)</f>
        <v>1</v>
      </c>
      <c r="M141" s="209">
        <f>IFERROR(VLOOKUP(Articles[[#This Row],[Références]],[2]!Tableau16[#All],2,FALSE),0)</f>
        <v>0</v>
      </c>
      <c r="N141" s="13">
        <f>IF(Articles[[#This Row],[Stocks]]&gt;Articles[[#This Row],[Stock max]],(IFERROR(Articles[[#This Row],[Stocks]]-Articles[[#This Row],[Stock max]],0)*Articles[[#This Row],[Valeur Uni]]),0)</f>
        <v>0</v>
      </c>
      <c r="O141" s="4" t="str">
        <f>IF(Articles[Stocks]&gt;Articles[[#This Row],[Stock mini]],"Stock suffisant","A Commander")</f>
        <v>A Commander</v>
      </c>
      <c r="P141" s="13"/>
      <c r="Q141" s="13"/>
    </row>
    <row r="142" spans="2:17" hidden="1" x14ac:dyDescent="0.25">
      <c r="B142" s="7" t="s">
        <v>92</v>
      </c>
      <c r="C142" s="83">
        <v>7094</v>
      </c>
      <c r="D142" s="71" t="s">
        <v>485</v>
      </c>
      <c r="E142" s="61" t="s">
        <v>448</v>
      </c>
      <c r="F142" s="2">
        <v>5</v>
      </c>
      <c r="G142" s="13">
        <f>((Articles[[#This Row],[Temp Appro/Jrs]]+Articles[[#This Row],[Delai D.A]]+Articles[[#This Row],[couverture]])*Articles[[#This Row],[conso journaliére]])</f>
        <v>7</v>
      </c>
      <c r="H142" s="92">
        <f>Articles[[#This Row],[Stock mini]]*2</f>
        <v>14</v>
      </c>
      <c r="I142" s="13">
        <v>3</v>
      </c>
      <c r="J142" s="13">
        <v>3</v>
      </c>
      <c r="K142" s="92">
        <f>ROUNDUP(Articles[[#This Row],[Temp Appro/Jrs]]*0.25,0)</f>
        <v>1</v>
      </c>
      <c r="L142" s="13">
        <f>VLOOKUP(Articles[[#This Row],[Références]],'[2]Reporting consommation'!$A$8:$P$1189,16,FALSE)</f>
        <v>1</v>
      </c>
      <c r="M142" s="209">
        <f>IFERROR(VLOOKUP(Articles[[#This Row],[Références]],[2]!Tableau16[#All],2,FALSE),0)</f>
        <v>0</v>
      </c>
      <c r="N142" s="13">
        <f>IF(Articles[[#This Row],[Stocks]]&gt;Articles[[#This Row],[Stock max]],(IFERROR(Articles[[#This Row],[Stocks]]-Articles[[#This Row],[Stock max]],0)*Articles[[#This Row],[Valeur Uni]]),0)</f>
        <v>0</v>
      </c>
      <c r="O142" s="4" t="str">
        <f>IF(Articles[Stocks]&gt;Articles[[#This Row],[Stock mini]],"Stock suffisant","A Commander")</f>
        <v>A Commander</v>
      </c>
      <c r="P142" s="13" t="s">
        <v>1047</v>
      </c>
      <c r="Q142" s="13"/>
    </row>
    <row r="143" spans="2:17" hidden="1" x14ac:dyDescent="0.25">
      <c r="B143" s="8" t="s">
        <v>66</v>
      </c>
      <c r="C143" s="83">
        <v>8397</v>
      </c>
      <c r="D143" s="84" t="s">
        <v>485</v>
      </c>
      <c r="E143" s="56" t="s">
        <v>404</v>
      </c>
      <c r="F143" s="2">
        <v>30</v>
      </c>
      <c r="G143" s="13">
        <f>((Articles[[#This Row],[Temp Appro/Jrs]]+Articles[[#This Row],[Delai D.A]]+Articles[[#This Row],[couverture]])*Articles[[#This Row],[conso journaliére]])</f>
        <v>73</v>
      </c>
      <c r="H143" s="92">
        <f>Articles[[#This Row],[Stock mini]]*2</f>
        <v>146</v>
      </c>
      <c r="I143" s="13">
        <v>56</v>
      </c>
      <c r="J143" s="13">
        <v>3</v>
      </c>
      <c r="K143" s="92">
        <f>ROUNDUP(Articles[[#This Row],[Temp Appro/Jrs]]*0.25,0)</f>
        <v>14</v>
      </c>
      <c r="L143" s="13">
        <f>VLOOKUP(Articles[[#This Row],[Références]],'[2]Reporting consommation'!$A$8:$P$1189,16,FALSE)</f>
        <v>1</v>
      </c>
      <c r="M143" s="209">
        <f>IFERROR(VLOOKUP(Articles[[#This Row],[Références]],[2]!Tableau16[#All],2,FALSE),0)</f>
        <v>0</v>
      </c>
      <c r="N143" s="13">
        <f>IF(Articles[[#This Row],[Stocks]]&gt;Articles[[#This Row],[Stock max]],(IFERROR(Articles[[#This Row],[Stocks]]-Articles[[#This Row],[Stock max]],0)*Articles[[#This Row],[Valeur Uni]]),0)</f>
        <v>0</v>
      </c>
      <c r="O143" s="4" t="str">
        <f>IF(Articles[Stocks]&gt;Articles[[#This Row],[Stock mini]],"Stock suffisant","A Commander")</f>
        <v>A Commander</v>
      </c>
      <c r="P143" s="13"/>
      <c r="Q143" s="13"/>
    </row>
    <row r="144" spans="2:17" hidden="1" x14ac:dyDescent="0.25">
      <c r="B144" s="56" t="s">
        <v>895</v>
      </c>
      <c r="C144" s="85">
        <v>904</v>
      </c>
      <c r="D144" s="45" t="s">
        <v>480</v>
      </c>
      <c r="E144" s="56" t="s">
        <v>1020</v>
      </c>
      <c r="F144" s="133">
        <v>9</v>
      </c>
      <c r="G144" s="13">
        <f>((Articles[[#This Row],[Temp Appro/Jrs]]+Articles[[#This Row],[Delai D.A]]+Articles[[#This Row],[couverture]])*Articles[[#This Row],[conso journaliére]])</f>
        <v>6</v>
      </c>
      <c r="H144" s="132">
        <f>Articles[[#This Row],[Stock mini]]*2</f>
        <v>12</v>
      </c>
      <c r="I144" s="92">
        <v>2</v>
      </c>
      <c r="J144" s="13">
        <v>3</v>
      </c>
      <c r="K144" s="132">
        <f>ROUNDUP(Articles[[#This Row],[Temp Appro/Jrs]]*0.25,0)</f>
        <v>1</v>
      </c>
      <c r="L144" s="13">
        <f>VLOOKUP(Articles[[#This Row],[Références]],'[2]Reporting consommation'!$A$8:$P$1189,16,FALSE)</f>
        <v>1</v>
      </c>
      <c r="M144" s="208">
        <f>IFERROR(VLOOKUP(Articles[[#This Row],[Références]],[2]!Tableau16[#All],2,FALSE),0)</f>
        <v>0</v>
      </c>
      <c r="N144" s="13">
        <f>IF(Articles[[#This Row],[Stocks]]&gt;Articles[[#This Row],[Stock max]],(IFERROR(Articles[[#This Row],[Stocks]]-Articles[[#This Row],[Stock max]],0)*Articles[[#This Row],[Valeur Uni]]),0)</f>
        <v>0</v>
      </c>
      <c r="O144" s="134" t="str">
        <f>IF(Articles[Stocks]&gt;Articles[[#This Row],[Stock mini]],"Stock suffisant","A Commander")</f>
        <v>Stock suffisant</v>
      </c>
      <c r="P144" s="13"/>
      <c r="Q144" s="132"/>
    </row>
    <row r="145" spans="2:17" hidden="1" x14ac:dyDescent="0.25">
      <c r="B145" s="7" t="s">
        <v>284</v>
      </c>
      <c r="C145" s="83">
        <v>906</v>
      </c>
      <c r="D145" s="71" t="s">
        <v>484</v>
      </c>
      <c r="E145" s="61" t="s">
        <v>655</v>
      </c>
      <c r="F145" s="2">
        <v>10</v>
      </c>
      <c r="G145" s="13">
        <f>((Articles[[#This Row],[Temp Appro/Jrs]]+Articles[[#This Row],[Delai D.A]]+Articles[[#This Row],[couverture]])*Articles[[#This Row],[conso journaliére]])</f>
        <v>0</v>
      </c>
      <c r="H145" s="92">
        <f>Articles[[#This Row],[Stock mini]]*2</f>
        <v>0</v>
      </c>
      <c r="I145" s="13">
        <v>4</v>
      </c>
      <c r="J145" s="13">
        <v>3</v>
      </c>
      <c r="K145" s="92">
        <f>ROUNDUP(Articles[[#This Row],[Temp Appro/Jrs]]*0.25,0)</f>
        <v>1</v>
      </c>
      <c r="L145" s="13">
        <f>VLOOKUP(Articles[[#This Row],[Références]],'[2]Reporting consommation'!$A$8:$P$1189,16,FALSE)</f>
        <v>0</v>
      </c>
      <c r="M145" s="209">
        <f>IFERROR(VLOOKUP(Articles[[#This Row],[Références]],[2]!Tableau16[#All],2,FALSE),0)</f>
        <v>0</v>
      </c>
      <c r="N145" s="13">
        <f>IF(Articles[[#This Row],[Stocks]]&gt;Articles[[#This Row],[Stock max]],(IFERROR(Articles[[#This Row],[Stocks]]-Articles[[#This Row],[Stock max]],0)*Articles[[#This Row],[Valeur Uni]]),0)</f>
        <v>0</v>
      </c>
      <c r="O145" s="4" t="str">
        <f>IF(Articles[Stocks]&gt;Articles[[#This Row],[Stock mini]],"Stock suffisant","A Commander")</f>
        <v>Stock suffisant</v>
      </c>
      <c r="P145" s="13"/>
      <c r="Q145" s="13"/>
    </row>
    <row r="146" spans="2:17" hidden="1" x14ac:dyDescent="0.25">
      <c r="B146" s="7" t="s">
        <v>283</v>
      </c>
      <c r="C146" s="83">
        <v>911</v>
      </c>
      <c r="D146" s="84" t="s">
        <v>504</v>
      </c>
      <c r="E146" s="8" t="s">
        <v>417</v>
      </c>
      <c r="F146" s="2">
        <v>56</v>
      </c>
      <c r="G146" s="13">
        <f>((Articles[[#This Row],[Temp Appro/Jrs]]+Articles[[#This Row],[Delai D.A]]+Articles[[#This Row],[couverture]])*Articles[[#This Row],[conso journaliére]])</f>
        <v>6</v>
      </c>
      <c r="H146" s="92">
        <f>Articles[[#This Row],[Stock mini]]*2</f>
        <v>12</v>
      </c>
      <c r="I146" s="13">
        <v>2</v>
      </c>
      <c r="J146" s="13">
        <v>3</v>
      </c>
      <c r="K146" s="92">
        <f>ROUNDUP(Articles[[#This Row],[Temp Appro/Jrs]]*0.25,0)</f>
        <v>1</v>
      </c>
      <c r="L146" s="13">
        <f>VLOOKUP(Articles[[#This Row],[Références]],'[2]Reporting consommation'!$A$8:$P$1189,16,FALSE)</f>
        <v>1</v>
      </c>
      <c r="M146" s="209">
        <f>IFERROR(VLOOKUP(Articles[[#This Row],[Références]],[2]!Tableau16[#All],2,FALSE),0)</f>
        <v>0</v>
      </c>
      <c r="N146" s="13">
        <f>IF(Articles[[#This Row],[Stocks]]&gt;Articles[[#This Row],[Stock max]],(IFERROR(Articles[[#This Row],[Stocks]]-Articles[[#This Row],[Stock max]],0)*Articles[[#This Row],[Valeur Uni]]),0)</f>
        <v>0</v>
      </c>
      <c r="O146" s="4" t="str">
        <f>IF(Articles[Stocks]&gt;Articles[[#This Row],[Stock mini]],"Stock suffisant","A Commander")</f>
        <v>Stock suffisant</v>
      </c>
      <c r="P146" s="13"/>
      <c r="Q146" s="13"/>
    </row>
    <row r="147" spans="2:17" hidden="1" x14ac:dyDescent="0.25">
      <c r="B147" s="7" t="s">
        <v>282</v>
      </c>
      <c r="C147" s="83">
        <v>912</v>
      </c>
      <c r="D147" s="71" t="s">
        <v>504</v>
      </c>
      <c r="E147" s="61" t="s">
        <v>466</v>
      </c>
      <c r="F147" s="2">
        <v>58</v>
      </c>
      <c r="G147" s="13">
        <f>((Articles[[#This Row],[Temp Appro/Jrs]]+Articles[[#This Row],[Delai D.A]]+Articles[[#This Row],[couverture]])*Articles[[#This Row],[conso journaliére]])</f>
        <v>8</v>
      </c>
      <c r="H147" s="92">
        <f>Articles[[#This Row],[Stock mini]]*2</f>
        <v>16</v>
      </c>
      <c r="I147" s="13">
        <v>4</v>
      </c>
      <c r="J147" s="13">
        <v>3</v>
      </c>
      <c r="K147" s="92">
        <f>ROUNDUP(Articles[[#This Row],[Temp Appro/Jrs]]*0.25,0)</f>
        <v>1</v>
      </c>
      <c r="L147" s="13">
        <f>VLOOKUP(Articles[[#This Row],[Références]],'[2]Reporting consommation'!$A$8:$P$1189,16,FALSE)</f>
        <v>1</v>
      </c>
      <c r="M147" s="209">
        <f>IFERROR(VLOOKUP(Articles[[#This Row],[Références]],[2]!Tableau16[#All],2,FALSE),0)</f>
        <v>0</v>
      </c>
      <c r="N147" s="13">
        <f>IF(Articles[[#This Row],[Stocks]]&gt;Articles[[#This Row],[Stock max]],(IFERROR(Articles[[#This Row],[Stocks]]-Articles[[#This Row],[Stock max]],0)*Articles[[#This Row],[Valeur Uni]]),0)</f>
        <v>0</v>
      </c>
      <c r="O147" s="4" t="str">
        <f>IF(Articles[Stocks]&gt;Articles[[#This Row],[Stock mini]],"Stock suffisant","A Commander")</f>
        <v>Stock suffisant</v>
      </c>
      <c r="P147" s="13"/>
      <c r="Q147" s="13"/>
    </row>
    <row r="148" spans="2:17" hidden="1" x14ac:dyDescent="0.25">
      <c r="B148" s="7" t="s">
        <v>281</v>
      </c>
      <c r="C148" s="83">
        <v>913</v>
      </c>
      <c r="D148" s="84" t="s">
        <v>504</v>
      </c>
      <c r="E148" s="8" t="s">
        <v>417</v>
      </c>
      <c r="F148" s="2">
        <v>30</v>
      </c>
      <c r="G148" s="13">
        <f>((Articles[[#This Row],[Temp Appro/Jrs]]+Articles[[#This Row],[Delai D.A]]+Articles[[#This Row],[couverture]])*Articles[[#This Row],[conso journaliére]])</f>
        <v>10</v>
      </c>
      <c r="H148" s="92">
        <f>Articles[[#This Row],[Stock mini]]*2</f>
        <v>20</v>
      </c>
      <c r="I148" s="13">
        <v>5</v>
      </c>
      <c r="J148" s="13">
        <v>3</v>
      </c>
      <c r="K148" s="92">
        <f>ROUNDUP(Articles[[#This Row],[Temp Appro/Jrs]]*0.25,0)</f>
        <v>2</v>
      </c>
      <c r="L148" s="13">
        <f>VLOOKUP(Articles[[#This Row],[Références]],'[2]Reporting consommation'!$A$8:$P$1189,16,FALSE)</f>
        <v>1</v>
      </c>
      <c r="M148" s="209">
        <f>IFERROR(VLOOKUP(Articles[[#This Row],[Références]],[2]!Tableau16[#All],2,FALSE),0)</f>
        <v>0</v>
      </c>
      <c r="N148" s="13">
        <f>IF(Articles[[#This Row],[Stocks]]&gt;Articles[[#This Row],[Stock max]],(IFERROR(Articles[[#This Row],[Stocks]]-Articles[[#This Row],[Stock max]],0)*Articles[[#This Row],[Valeur Uni]]),0)</f>
        <v>0</v>
      </c>
      <c r="O148" s="4" t="str">
        <f>IF(Articles[Stocks]&gt;Articles[[#This Row],[Stock mini]],"Stock suffisant","A Commander")</f>
        <v>Stock suffisant</v>
      </c>
      <c r="P148" s="13"/>
      <c r="Q148" s="13"/>
    </row>
    <row r="149" spans="2:17" hidden="1" x14ac:dyDescent="0.25">
      <c r="B149" s="7" t="s">
        <v>280</v>
      </c>
      <c r="C149" s="83">
        <v>915</v>
      </c>
      <c r="D149" s="71" t="s">
        <v>480</v>
      </c>
      <c r="E149" s="61" t="s">
        <v>465</v>
      </c>
      <c r="F149" s="2">
        <v>24</v>
      </c>
      <c r="G149" s="13">
        <f>((Articles[[#This Row],[Temp Appro/Jrs]]+Articles[[#This Row],[Delai D.A]]+Articles[[#This Row],[couverture]])*Articles[[#This Row],[conso journaliére]])</f>
        <v>6</v>
      </c>
      <c r="H149" s="92">
        <f>Articles[[#This Row],[Stock mini]]*2</f>
        <v>12</v>
      </c>
      <c r="I149" s="92">
        <v>2</v>
      </c>
      <c r="J149" s="13">
        <v>3</v>
      </c>
      <c r="K149" s="92">
        <f>ROUNDUP(Articles[[#This Row],[Temp Appro/Jrs]]*0.25,0)</f>
        <v>1</v>
      </c>
      <c r="L149" s="13">
        <f>VLOOKUP(Articles[[#This Row],[Références]],'[2]Reporting consommation'!$A$8:$P$1189,16,FALSE)</f>
        <v>1</v>
      </c>
      <c r="M149" s="209">
        <f>IFERROR(VLOOKUP(Articles[[#This Row],[Références]],[2]!Tableau16[#All],2,FALSE),0)</f>
        <v>0</v>
      </c>
      <c r="N149" s="13">
        <f>IF(Articles[[#This Row],[Stocks]]&gt;Articles[[#This Row],[Stock max]],(IFERROR(Articles[[#This Row],[Stocks]]-Articles[[#This Row],[Stock max]],0)*Articles[[#This Row],[Valeur Uni]]),0)</f>
        <v>0</v>
      </c>
      <c r="O149" s="4" t="str">
        <f>IF(Articles[Stocks]&gt;Articles[[#This Row],[Stock mini]],"Stock suffisant","A Commander")</f>
        <v>Stock suffisant</v>
      </c>
      <c r="P149" s="13"/>
      <c r="Q149" s="13"/>
    </row>
    <row r="150" spans="2:17" hidden="1" x14ac:dyDescent="0.25">
      <c r="B150" s="7" t="s">
        <v>279</v>
      </c>
      <c r="C150" s="83">
        <v>916</v>
      </c>
      <c r="D150" s="84" t="s">
        <v>480</v>
      </c>
      <c r="E150" s="8" t="s">
        <v>441</v>
      </c>
      <c r="F150" s="2">
        <v>13</v>
      </c>
      <c r="G150" s="13">
        <f>((Articles[[#This Row],[Temp Appro/Jrs]]+Articles[[#This Row],[Delai D.A]]+Articles[[#This Row],[couverture]])*Articles[[#This Row],[conso journaliére]])</f>
        <v>6</v>
      </c>
      <c r="H150" s="92">
        <f>Articles[[#This Row],[Stock mini]]*2</f>
        <v>12</v>
      </c>
      <c r="I150" s="92">
        <v>2</v>
      </c>
      <c r="J150" s="13">
        <v>3</v>
      </c>
      <c r="K150" s="92">
        <f>ROUNDUP(Articles[[#This Row],[Temp Appro/Jrs]]*0.25,0)</f>
        <v>1</v>
      </c>
      <c r="L150" s="13">
        <f>VLOOKUP(Articles[[#This Row],[Références]],'[2]Reporting consommation'!$A$8:$P$1189,16,FALSE)</f>
        <v>1</v>
      </c>
      <c r="M150" s="208">
        <f>IFERROR(VLOOKUP(Articles[[#This Row],[Références]],[2]!Tableau16[#All],2,FALSE),0)</f>
        <v>0</v>
      </c>
      <c r="N150" s="13">
        <f>IF(Articles[[#This Row],[Stocks]]&gt;Articles[[#This Row],[Stock max]],(IFERROR(Articles[[#This Row],[Stocks]]-Articles[[#This Row],[Stock max]],0)*Articles[[#This Row],[Valeur Uni]]),0)</f>
        <v>0</v>
      </c>
      <c r="O150" s="4" t="str">
        <f>IF(Articles[Stocks]&gt;Articles[[#This Row],[Stock mini]],"Stock suffisant","A Commander")</f>
        <v>Stock suffisant</v>
      </c>
      <c r="P150" s="13"/>
      <c r="Q150" s="13"/>
    </row>
    <row r="151" spans="2:17" hidden="1" x14ac:dyDescent="0.25">
      <c r="B151" s="7" t="s">
        <v>278</v>
      </c>
      <c r="C151" s="83">
        <v>917</v>
      </c>
      <c r="D151" s="71" t="s">
        <v>480</v>
      </c>
      <c r="E151" s="61" t="s">
        <v>465</v>
      </c>
      <c r="F151" s="2">
        <v>73</v>
      </c>
      <c r="G151" s="13">
        <f>((Articles[[#This Row],[Temp Appro/Jrs]]+Articles[[#This Row],[Delai D.A]]+Articles[[#This Row],[couverture]])*Articles[[#This Row],[conso journaliére]])</f>
        <v>6</v>
      </c>
      <c r="H151" s="92">
        <f>Articles[[#This Row],[Stock mini]]*2</f>
        <v>12</v>
      </c>
      <c r="I151" s="92">
        <v>2</v>
      </c>
      <c r="J151" s="13">
        <v>3</v>
      </c>
      <c r="K151" s="92">
        <f>ROUNDUP(Articles[[#This Row],[Temp Appro/Jrs]]*0.25,0)</f>
        <v>1</v>
      </c>
      <c r="L151" s="13">
        <f>VLOOKUP(Articles[[#This Row],[Références]],'[2]Reporting consommation'!$A$8:$P$1189,16,FALSE)</f>
        <v>1</v>
      </c>
      <c r="M151" s="209">
        <f>IFERROR(VLOOKUP(Articles[[#This Row],[Références]],[2]!Tableau16[#All],2,FALSE),0)</f>
        <v>0</v>
      </c>
      <c r="N151" s="13">
        <f>IF(Articles[[#This Row],[Stocks]]&gt;Articles[[#This Row],[Stock max]],(IFERROR(Articles[[#This Row],[Stocks]]-Articles[[#This Row],[Stock max]],0)*Articles[[#This Row],[Valeur Uni]]),0)</f>
        <v>0</v>
      </c>
      <c r="O151" s="4" t="str">
        <f>IF(Articles[Stocks]&gt;Articles[[#This Row],[Stock mini]],"Stock suffisant","A Commander")</f>
        <v>Stock suffisant</v>
      </c>
      <c r="P151" s="13"/>
      <c r="Q151" s="13"/>
    </row>
    <row r="152" spans="2:17" hidden="1" x14ac:dyDescent="0.25">
      <c r="B152" s="7" t="s">
        <v>277</v>
      </c>
      <c r="C152" s="83">
        <v>918</v>
      </c>
      <c r="D152" s="84" t="s">
        <v>480</v>
      </c>
      <c r="E152" s="8" t="s">
        <v>465</v>
      </c>
      <c r="F152" s="2">
        <v>20</v>
      </c>
      <c r="G152" s="13">
        <f>((Articles[[#This Row],[Temp Appro/Jrs]]+Articles[[#This Row],[Delai D.A]]+Articles[[#This Row],[couverture]])*Articles[[#This Row],[conso journaliére]])</f>
        <v>8</v>
      </c>
      <c r="H152" s="92">
        <f>Articles[[#This Row],[Stock mini]]*2</f>
        <v>16</v>
      </c>
      <c r="I152" s="13">
        <v>4</v>
      </c>
      <c r="J152" s="13">
        <v>3</v>
      </c>
      <c r="K152" s="92">
        <f>ROUNDUP(Articles[[#This Row],[Temp Appro/Jrs]]*0.25,0)</f>
        <v>1</v>
      </c>
      <c r="L152" s="13">
        <f>VLOOKUP(Articles[[#This Row],[Références]],'[2]Reporting consommation'!$A$8:$P$1189,16,FALSE)</f>
        <v>1</v>
      </c>
      <c r="M152" s="209">
        <f>IFERROR(VLOOKUP(Articles[[#This Row],[Références]],[2]!Tableau16[#All],2,FALSE),0)</f>
        <v>0</v>
      </c>
      <c r="N152" s="13">
        <f>IF(Articles[[#This Row],[Stocks]]&gt;Articles[[#This Row],[Stock max]],(IFERROR(Articles[[#This Row],[Stocks]]-Articles[[#This Row],[Stock max]],0)*Articles[[#This Row],[Valeur Uni]]),0)</f>
        <v>0</v>
      </c>
      <c r="O152" s="4" t="str">
        <f>IF(Articles[Stocks]&gt;Articles[[#This Row],[Stock mini]],"Stock suffisant","A Commander")</f>
        <v>Stock suffisant</v>
      </c>
      <c r="P152" s="13"/>
      <c r="Q152" s="13"/>
    </row>
    <row r="153" spans="2:17" hidden="1" x14ac:dyDescent="0.25">
      <c r="B153" s="7" t="s">
        <v>276</v>
      </c>
      <c r="C153" s="83">
        <v>919</v>
      </c>
      <c r="D153" s="71" t="s">
        <v>480</v>
      </c>
      <c r="E153" s="61" t="s">
        <v>465</v>
      </c>
      <c r="F153" s="2">
        <v>20</v>
      </c>
      <c r="G153" s="13">
        <f>((Articles[[#This Row],[Temp Appro/Jrs]]+Articles[[#This Row],[Delai D.A]]+Articles[[#This Row],[couverture]])*Articles[[#This Row],[conso journaliére]])</f>
        <v>10</v>
      </c>
      <c r="H153" s="92">
        <f>Articles[[#This Row],[Stock mini]]*2</f>
        <v>20</v>
      </c>
      <c r="I153" s="13">
        <v>5</v>
      </c>
      <c r="J153" s="13">
        <v>3</v>
      </c>
      <c r="K153" s="92">
        <f>ROUNDUP(Articles[[#This Row],[Temp Appro/Jrs]]*0.25,0)</f>
        <v>2</v>
      </c>
      <c r="L153" s="13">
        <f>VLOOKUP(Articles[[#This Row],[Références]],'[2]Reporting consommation'!$A$8:$P$1189,16,FALSE)</f>
        <v>1</v>
      </c>
      <c r="M153" s="209">
        <f>IFERROR(VLOOKUP(Articles[[#This Row],[Références]],[2]!Tableau16[#All],2,FALSE),0)</f>
        <v>0</v>
      </c>
      <c r="N153" s="13">
        <f>IF(Articles[[#This Row],[Stocks]]&gt;Articles[[#This Row],[Stock max]],(IFERROR(Articles[[#This Row],[Stocks]]-Articles[[#This Row],[Stock max]],0)*Articles[[#This Row],[Valeur Uni]]),0)</f>
        <v>0</v>
      </c>
      <c r="O153" s="4" t="str">
        <f>IF(Articles[Stocks]&gt;Articles[[#This Row],[Stock mini]],"Stock suffisant","A Commander")</f>
        <v>Stock suffisant</v>
      </c>
      <c r="P153" s="13"/>
      <c r="Q153" s="13"/>
    </row>
    <row r="154" spans="2:17" hidden="1" x14ac:dyDescent="0.25">
      <c r="B154" s="7" t="s">
        <v>275</v>
      </c>
      <c r="C154" s="83">
        <v>927</v>
      </c>
      <c r="D154" s="84" t="s">
        <v>506</v>
      </c>
      <c r="E154" s="8" t="s">
        <v>411</v>
      </c>
      <c r="F154" s="2">
        <v>200</v>
      </c>
      <c r="G154" s="13">
        <f>((Articles[[#This Row],[Temp Appro/Jrs]]+Articles[[#This Row],[Delai D.A]]+Articles[[#This Row],[couverture]])*Articles[[#This Row],[conso journaliére]])</f>
        <v>10</v>
      </c>
      <c r="H154" s="92">
        <f>Articles[[#This Row],[Stock mini]]*2</f>
        <v>20</v>
      </c>
      <c r="I154" s="13">
        <v>5</v>
      </c>
      <c r="J154" s="13">
        <v>3</v>
      </c>
      <c r="K154" s="92">
        <f>ROUNDUP(Articles[[#This Row],[Temp Appro/Jrs]]*0.25,0)</f>
        <v>2</v>
      </c>
      <c r="L154" s="13">
        <f>VLOOKUP(Articles[[#This Row],[Références]],'[2]Reporting consommation'!$A$8:$P$1189,16,FALSE)</f>
        <v>1</v>
      </c>
      <c r="M154" s="209">
        <f>IFERROR(VLOOKUP(Articles[[#This Row],[Références]],[2]!Tableau16[#All],2,FALSE),0)</f>
        <v>0</v>
      </c>
      <c r="N154" s="13">
        <f>IF(Articles[[#This Row],[Stocks]]&gt;Articles[[#This Row],[Stock max]],(IFERROR(Articles[[#This Row],[Stocks]]-Articles[[#This Row],[Stock max]],0)*Articles[[#This Row],[Valeur Uni]]),0)</f>
        <v>0</v>
      </c>
      <c r="O154" s="4" t="str">
        <f>IF(Articles[Stocks]&gt;Articles[[#This Row],[Stock mini]],"Stock suffisant","A Commander")</f>
        <v>Stock suffisant</v>
      </c>
      <c r="P154" s="13"/>
      <c r="Q154" s="13"/>
    </row>
    <row r="155" spans="2:17" hidden="1" x14ac:dyDescent="0.25">
      <c r="B155" s="7" t="s">
        <v>274</v>
      </c>
      <c r="C155" s="83">
        <v>928</v>
      </c>
      <c r="D155" s="71" t="s">
        <v>506</v>
      </c>
      <c r="E155" s="61" t="s">
        <v>411</v>
      </c>
      <c r="F155" s="2">
        <v>250</v>
      </c>
      <c r="G155" s="13">
        <f>((Articles[[#This Row],[Temp Appro/Jrs]]+Articles[[#This Row],[Delai D.A]]+Articles[[#This Row],[couverture]])*Articles[[#This Row],[conso journaliére]])</f>
        <v>10</v>
      </c>
      <c r="H155" s="92">
        <f>Articles[[#This Row],[Stock mini]]*2</f>
        <v>20</v>
      </c>
      <c r="I155" s="13">
        <v>5</v>
      </c>
      <c r="J155" s="13">
        <v>3</v>
      </c>
      <c r="K155" s="92">
        <f>ROUNDUP(Articles[[#This Row],[Temp Appro/Jrs]]*0.25,0)</f>
        <v>2</v>
      </c>
      <c r="L155" s="13">
        <f>VLOOKUP(Articles[[#This Row],[Références]],'[2]Reporting consommation'!$A$8:$P$1189,16,FALSE)</f>
        <v>1</v>
      </c>
      <c r="M155" s="209">
        <f>IFERROR(VLOOKUP(Articles[[#This Row],[Références]],[2]!Tableau16[#All],2,FALSE),0)</f>
        <v>0</v>
      </c>
      <c r="N155" s="13">
        <f>IF(Articles[[#This Row],[Stocks]]&gt;Articles[[#This Row],[Stock max]],(IFERROR(Articles[[#This Row],[Stocks]]-Articles[[#This Row],[Stock max]],0)*Articles[[#This Row],[Valeur Uni]]),0)</f>
        <v>0</v>
      </c>
      <c r="O155" s="4" t="str">
        <f>IF(Articles[Stocks]&gt;Articles[[#This Row],[Stock mini]],"Stock suffisant","A Commander")</f>
        <v>Stock suffisant</v>
      </c>
      <c r="P155" s="13"/>
      <c r="Q155" s="13"/>
    </row>
    <row r="156" spans="2:17" hidden="1" x14ac:dyDescent="0.25">
      <c r="B156" s="7" t="s">
        <v>273</v>
      </c>
      <c r="C156" s="83">
        <v>929</v>
      </c>
      <c r="D156" s="84" t="s">
        <v>506</v>
      </c>
      <c r="E156" s="8" t="s">
        <v>411</v>
      </c>
      <c r="F156" s="2">
        <v>500</v>
      </c>
      <c r="G156" s="13">
        <f>((Articles[[#This Row],[Temp Appro/Jrs]]+Articles[[#This Row],[Delai D.A]]+Articles[[#This Row],[couverture]])*Articles[[#This Row],[conso journaliére]])</f>
        <v>8</v>
      </c>
      <c r="H156" s="92">
        <f>Articles[[#This Row],[Stock mini]]*2</f>
        <v>16</v>
      </c>
      <c r="I156" s="13">
        <v>4</v>
      </c>
      <c r="J156" s="13">
        <v>3</v>
      </c>
      <c r="K156" s="92">
        <f>ROUNDUP(Articles[[#This Row],[Temp Appro/Jrs]]*0.25,0)</f>
        <v>1</v>
      </c>
      <c r="L156" s="13">
        <f>VLOOKUP(Articles[[#This Row],[Références]],'[2]Reporting consommation'!$A$8:$P$1189,16,FALSE)</f>
        <v>1</v>
      </c>
      <c r="M156" s="209">
        <f>IFERROR(VLOOKUP(Articles[[#This Row],[Références]],[2]!Tableau16[#All],2,FALSE),0)</f>
        <v>0</v>
      </c>
      <c r="N156" s="13">
        <f>IF(Articles[[#This Row],[Stocks]]&gt;Articles[[#This Row],[Stock max]],(IFERROR(Articles[[#This Row],[Stocks]]-Articles[[#This Row],[Stock max]],0)*Articles[[#This Row],[Valeur Uni]]),0)</f>
        <v>0</v>
      </c>
      <c r="O156" s="4" t="str">
        <f>IF(Articles[Stocks]&gt;Articles[[#This Row],[Stock mini]],"Stock suffisant","A Commander")</f>
        <v>Stock suffisant</v>
      </c>
      <c r="P156" s="13"/>
      <c r="Q156" s="13"/>
    </row>
    <row r="157" spans="2:17" hidden="1" x14ac:dyDescent="0.25">
      <c r="B157" s="7" t="s">
        <v>272</v>
      </c>
      <c r="C157" s="83">
        <v>930</v>
      </c>
      <c r="D157" s="71" t="s">
        <v>506</v>
      </c>
      <c r="E157" s="61" t="s">
        <v>411</v>
      </c>
      <c r="F157" s="2">
        <v>850</v>
      </c>
      <c r="G157" s="13">
        <f>((Articles[[#This Row],[Temp Appro/Jrs]]+Articles[[#This Row],[Delai D.A]]+Articles[[#This Row],[couverture]])*Articles[[#This Row],[conso journaliére]])</f>
        <v>8</v>
      </c>
      <c r="H157" s="92">
        <f>Articles[[#This Row],[Stock mini]]*2</f>
        <v>16</v>
      </c>
      <c r="I157" s="13">
        <v>4</v>
      </c>
      <c r="J157" s="13">
        <v>3</v>
      </c>
      <c r="K157" s="92">
        <f>ROUNDUP(Articles[[#This Row],[Temp Appro/Jrs]]*0.25,0)</f>
        <v>1</v>
      </c>
      <c r="L157" s="13">
        <f>VLOOKUP(Articles[[#This Row],[Références]],'[2]Reporting consommation'!$A$8:$P$1189,16,FALSE)</f>
        <v>1</v>
      </c>
      <c r="M157" s="209">
        <f>IFERROR(VLOOKUP(Articles[[#This Row],[Références]],[2]!Tableau16[#All],2,FALSE),0)</f>
        <v>0</v>
      </c>
      <c r="N157" s="13">
        <f>IF(Articles[[#This Row],[Stocks]]&gt;Articles[[#This Row],[Stock max]],(IFERROR(Articles[[#This Row],[Stocks]]-Articles[[#This Row],[Stock max]],0)*Articles[[#This Row],[Valeur Uni]]),0)</f>
        <v>0</v>
      </c>
      <c r="O157" s="4" t="str">
        <f>IF(Articles[Stocks]&gt;Articles[[#This Row],[Stock mini]],"Stock suffisant","A Commander")</f>
        <v>Stock suffisant</v>
      </c>
      <c r="P157" s="13"/>
      <c r="Q157" s="13"/>
    </row>
    <row r="158" spans="2:17" hidden="1" x14ac:dyDescent="0.25">
      <c r="B158" s="56" t="s">
        <v>598</v>
      </c>
      <c r="C158" s="85">
        <v>932</v>
      </c>
      <c r="D158" s="45" t="s">
        <v>602</v>
      </c>
      <c r="E158" s="56" t="s">
        <v>413</v>
      </c>
      <c r="F158" s="2">
        <v>25</v>
      </c>
      <c r="G158" s="13">
        <f>((Articles[[#This Row],[Temp Appro/Jrs]]+Articles[[#This Row],[Delai D.A]]+Articles[[#This Row],[couverture]])*Articles[[#This Row],[conso journaliére]])</f>
        <v>8</v>
      </c>
      <c r="H158" s="13">
        <f>Articles[[#This Row],[Stock mini]]*2</f>
        <v>16</v>
      </c>
      <c r="I158" s="13">
        <v>4</v>
      </c>
      <c r="J158" s="13">
        <v>3</v>
      </c>
      <c r="K158" s="13">
        <f>ROUNDUP(Articles[[#This Row],[Temp Appro/Jrs]]*0.25,0)</f>
        <v>1</v>
      </c>
      <c r="L158" s="13">
        <f>VLOOKUP(Articles[[#This Row],[Références]],'[2]Reporting consommation'!$A$8:$P$1189,16,FALSE)</f>
        <v>1</v>
      </c>
      <c r="M158" s="208">
        <f>IFERROR(VLOOKUP(Articles[[#This Row],[Références]],[2]!Tableau16[#All],2,FALSE),0)</f>
        <v>0</v>
      </c>
      <c r="N158" s="13">
        <f>IF(Articles[[#This Row],[Stocks]]&gt;Articles[[#This Row],[Stock max]],(IFERROR(Articles[[#This Row],[Stocks]]-Articles[[#This Row],[Stock max]],0)*Articles[[#This Row],[Valeur Uni]]),0)</f>
        <v>0</v>
      </c>
      <c r="O158" s="53" t="str">
        <f>IF(Articles[Stocks]&gt;Articles[[#This Row],[Stock mini]],"Stock suffisant","A Commander")</f>
        <v>Stock suffisant</v>
      </c>
      <c r="P158" s="13"/>
      <c r="Q158" s="13"/>
    </row>
    <row r="159" spans="2:17" hidden="1" x14ac:dyDescent="0.25">
      <c r="B159" s="56" t="s">
        <v>755</v>
      </c>
      <c r="C159" s="85" t="s">
        <v>754</v>
      </c>
      <c r="D159" s="45" t="s">
        <v>487</v>
      </c>
      <c r="E159" s="56" t="s">
        <v>475</v>
      </c>
      <c r="F159" s="94">
        <v>3</v>
      </c>
      <c r="G159" s="13">
        <f>((Articles[[#This Row],[Temp Appro/Jrs]]+Articles[[#This Row],[Delai D.A]]+Articles[[#This Row],[couverture]])*Articles[[#This Row],[conso journaliére]])</f>
        <v>3</v>
      </c>
      <c r="H159" s="75">
        <f>Articles[[#This Row],[Stock mini]]*2</f>
        <v>6</v>
      </c>
      <c r="I159" s="75"/>
      <c r="J159" s="13">
        <v>3</v>
      </c>
      <c r="K159" s="75">
        <f>ROUNDUP(Articles[[#This Row],[Temp Appro/Jrs]]*0.25,0)</f>
        <v>0</v>
      </c>
      <c r="L159" s="13">
        <f>VLOOKUP(Articles[[#This Row],[Références]],'[2]Reporting consommation'!$A$8:$P$1189,16,FALSE)</f>
        <v>1</v>
      </c>
      <c r="M159" s="208">
        <f>IFERROR(VLOOKUP(Articles[[#This Row],[Références]],[2]!Tableau16[#All],2,FALSE),0)</f>
        <v>0</v>
      </c>
      <c r="N159" s="13">
        <f>IF(Articles[[#This Row],[Stocks]]&gt;Articles[[#This Row],[Stock max]],(IFERROR(Articles[[#This Row],[Stocks]]-Articles[[#This Row],[Stock max]],0)*Articles[[#This Row],[Valeur Uni]]),0)</f>
        <v>0</v>
      </c>
      <c r="O159" s="76" t="str">
        <f>IF(Articles[Stocks]&gt;Articles[[#This Row],[Stock mini]],"Stock suffisant","A Commander")</f>
        <v>A Commander</v>
      </c>
      <c r="P159" s="13"/>
      <c r="Q159" s="75"/>
    </row>
    <row r="160" spans="2:17" hidden="1" x14ac:dyDescent="0.25">
      <c r="B160" s="7" t="s">
        <v>270</v>
      </c>
      <c r="C160" s="83">
        <v>979</v>
      </c>
      <c r="D160" s="71" t="s">
        <v>506</v>
      </c>
      <c r="E160" s="61" t="s">
        <v>438</v>
      </c>
      <c r="F160" s="2">
        <v>1800</v>
      </c>
      <c r="G160" s="13">
        <f>((Articles[[#This Row],[Temp Appro/Jrs]]+Articles[[#This Row],[Delai D.A]]+Articles[[#This Row],[couverture]])*Articles[[#This Row],[conso journaliére]])</f>
        <v>72</v>
      </c>
      <c r="H160" s="92">
        <f>Articles[[#This Row],[Stock mini]]*2</f>
        <v>144</v>
      </c>
      <c r="I160" s="13">
        <v>4</v>
      </c>
      <c r="J160" s="13">
        <v>3</v>
      </c>
      <c r="K160" s="92">
        <f>ROUNDUP(Articles[[#This Row],[Temp Appro/Jrs]]*0.25,0)</f>
        <v>1</v>
      </c>
      <c r="L160" s="13">
        <f>VLOOKUP(Articles[[#This Row],[Références]],'[2]Reporting consommation'!$A$8:$P$1189,16,FALSE)</f>
        <v>9</v>
      </c>
      <c r="M160" s="208">
        <f>IFERROR(VLOOKUP(Articles[[#This Row],[Références]],[2]!Tableau16[#All],2,FALSE),0)</f>
        <v>0</v>
      </c>
      <c r="N160" s="13">
        <f>IF(Articles[[#This Row],[Stocks]]&gt;Articles[[#This Row],[Stock max]],(IFERROR(Articles[[#This Row],[Stocks]]-Articles[[#This Row],[Stock max]],0)*Articles[[#This Row],[Valeur Uni]]),0)</f>
        <v>0</v>
      </c>
      <c r="O160" s="4" t="str">
        <f>IF(Articles[Stocks]&gt;Articles[[#This Row],[Stock mini]],"Stock suffisant","A Commander")</f>
        <v>Stock suffisant</v>
      </c>
      <c r="P160" s="13"/>
      <c r="Q160" s="13"/>
    </row>
    <row r="161" spans="2:17" hidden="1" x14ac:dyDescent="0.25">
      <c r="B161" s="7" t="s">
        <v>269</v>
      </c>
      <c r="C161" s="83">
        <v>980</v>
      </c>
      <c r="D161" s="84" t="s">
        <v>506</v>
      </c>
      <c r="E161" s="8" t="s">
        <v>438</v>
      </c>
      <c r="F161" s="2">
        <v>1050</v>
      </c>
      <c r="G161" s="13">
        <f>((Articles[[#This Row],[Temp Appro/Jrs]]+Articles[[#This Row],[Delai D.A]]+Articles[[#This Row],[couverture]])*Articles[[#This Row],[conso journaliére]])</f>
        <v>120</v>
      </c>
      <c r="H161" s="92">
        <f>Articles[[#This Row],[Stock mini]]*2</f>
        <v>240</v>
      </c>
      <c r="I161" s="92">
        <v>4</v>
      </c>
      <c r="J161" s="13">
        <v>3</v>
      </c>
      <c r="K161" s="92">
        <f>ROUNDUP(Articles[[#This Row],[Temp Appro/Jrs]]*0.25,0)</f>
        <v>1</v>
      </c>
      <c r="L161" s="13">
        <f>VLOOKUP(Articles[[#This Row],[Références]],'[2]Reporting consommation'!$A$8:$P$1189,16,FALSE)</f>
        <v>15</v>
      </c>
      <c r="M161" s="208">
        <f>IFERROR(VLOOKUP(Articles[[#This Row],[Références]],[2]!Tableau16[#All],2,FALSE),0)</f>
        <v>0</v>
      </c>
      <c r="N161" s="13">
        <f>IF(Articles[[#This Row],[Stocks]]&gt;Articles[[#This Row],[Stock max]],(IFERROR(Articles[[#This Row],[Stocks]]-Articles[[#This Row],[Stock max]],0)*Articles[[#This Row],[Valeur Uni]]),0)</f>
        <v>0</v>
      </c>
      <c r="O161" s="4" t="str">
        <f>IF(Articles[Stocks]&gt;Articles[[#This Row],[Stock mini]],"Stock suffisant","A Commander")</f>
        <v>Stock suffisant</v>
      </c>
      <c r="P161" s="13" t="s">
        <v>1047</v>
      </c>
      <c r="Q161" s="13"/>
    </row>
    <row r="162" spans="2:17" hidden="1" x14ac:dyDescent="0.25">
      <c r="B162" s="7" t="s">
        <v>268</v>
      </c>
      <c r="C162" s="83">
        <v>981</v>
      </c>
      <c r="D162" s="71" t="s">
        <v>506</v>
      </c>
      <c r="E162" s="61" t="s">
        <v>438</v>
      </c>
      <c r="F162" s="2">
        <v>400</v>
      </c>
      <c r="G162" s="13">
        <f>((Articles[[#This Row],[Temp Appro/Jrs]]+Articles[[#This Row],[Delai D.A]]+Articles[[#This Row],[couverture]])*Articles[[#This Row],[conso journaliére]])</f>
        <v>120</v>
      </c>
      <c r="H162" s="92">
        <f>Articles[[#This Row],[Stock mini]]*2</f>
        <v>240</v>
      </c>
      <c r="I162" s="13">
        <v>4</v>
      </c>
      <c r="J162" s="13">
        <v>3</v>
      </c>
      <c r="K162" s="92">
        <f>ROUNDUP(Articles[[#This Row],[Temp Appro/Jrs]]*0.25,0)</f>
        <v>1</v>
      </c>
      <c r="L162" s="13">
        <f>VLOOKUP(Articles[[#This Row],[Références]],'[2]Reporting consommation'!$A$8:$P$1189,16,FALSE)</f>
        <v>15</v>
      </c>
      <c r="M162" s="208">
        <f>IFERROR(VLOOKUP(Articles[[#This Row],[Références]],[2]!Tableau16[#All],2,FALSE),0)</f>
        <v>0</v>
      </c>
      <c r="N162" s="13">
        <f>IF(Articles[[#This Row],[Stocks]]&gt;Articles[[#This Row],[Stock max]],(IFERROR(Articles[[#This Row],[Stocks]]-Articles[[#This Row],[Stock max]],0)*Articles[[#This Row],[Valeur Uni]]),0)</f>
        <v>0</v>
      </c>
      <c r="O162" s="4" t="str">
        <f>IF(Articles[Stocks]&gt;Articles[[#This Row],[Stock mini]],"Stock suffisant","A Commander")</f>
        <v>Stock suffisant</v>
      </c>
      <c r="P162" s="13"/>
      <c r="Q162" s="13"/>
    </row>
    <row r="163" spans="2:17" hidden="1" x14ac:dyDescent="0.25">
      <c r="B163" s="7" t="s">
        <v>267</v>
      </c>
      <c r="C163" s="83">
        <v>982</v>
      </c>
      <c r="D163" s="84" t="s">
        <v>506</v>
      </c>
      <c r="E163" s="8" t="s">
        <v>438</v>
      </c>
      <c r="F163" s="2">
        <v>450</v>
      </c>
      <c r="G163" s="13">
        <f>((Articles[[#This Row],[Temp Appro/Jrs]]+Articles[[#This Row],[Delai D.A]]+Articles[[#This Row],[couverture]])*Articles[[#This Row],[conso journaliére]])</f>
        <v>24</v>
      </c>
      <c r="H163" s="92">
        <f>Articles[[#This Row],[Stock mini]]*2</f>
        <v>48</v>
      </c>
      <c r="I163" s="13">
        <v>4</v>
      </c>
      <c r="J163" s="13">
        <v>3</v>
      </c>
      <c r="K163" s="92">
        <f>ROUNDUP(Articles[[#This Row],[Temp Appro/Jrs]]*0.25,0)</f>
        <v>1</v>
      </c>
      <c r="L163" s="13">
        <f>VLOOKUP(Articles[[#This Row],[Références]],'[2]Reporting consommation'!$A$8:$P$1189,16,FALSE)</f>
        <v>3</v>
      </c>
      <c r="M163" s="208">
        <f>IFERROR(VLOOKUP(Articles[[#This Row],[Références]],[2]!Tableau16[#All],2,FALSE),0)</f>
        <v>0</v>
      </c>
      <c r="N163" s="13">
        <f>IF(Articles[[#This Row],[Stocks]]&gt;Articles[[#This Row],[Stock max]],(IFERROR(Articles[[#This Row],[Stocks]]-Articles[[#This Row],[Stock max]],0)*Articles[[#This Row],[Valeur Uni]]),0)</f>
        <v>0</v>
      </c>
      <c r="O163" s="4" t="str">
        <f>IF(Articles[Stocks]&gt;Articles[[#This Row],[Stock mini]],"Stock suffisant","A Commander")</f>
        <v>Stock suffisant</v>
      </c>
      <c r="P163" s="13" t="s">
        <v>1047</v>
      </c>
      <c r="Q163" s="13"/>
    </row>
    <row r="164" spans="2:17" hidden="1" x14ac:dyDescent="0.25">
      <c r="B164" s="7" t="s">
        <v>266</v>
      </c>
      <c r="C164" s="83">
        <v>983</v>
      </c>
      <c r="D164" s="71" t="s">
        <v>506</v>
      </c>
      <c r="E164" s="61" t="s">
        <v>438</v>
      </c>
      <c r="F164" s="2">
        <v>780</v>
      </c>
      <c r="G164" s="13">
        <f>((Articles[[#This Row],[Temp Appro/Jrs]]+Articles[[#This Row],[Delai D.A]]+Articles[[#This Row],[couverture]])*Articles[[#This Row],[conso journaliére]])</f>
        <v>8</v>
      </c>
      <c r="H164" s="92">
        <f>Articles[[#This Row],[Stock mini]]*2</f>
        <v>16</v>
      </c>
      <c r="I164" s="13">
        <v>4</v>
      </c>
      <c r="J164" s="13">
        <v>3</v>
      </c>
      <c r="K164" s="92">
        <f>ROUNDUP(Articles[[#This Row],[Temp Appro/Jrs]]*0.25,0)</f>
        <v>1</v>
      </c>
      <c r="L164" s="13">
        <f>VLOOKUP(Articles[[#This Row],[Références]],'[2]Reporting consommation'!$A$8:$P$1189,16,FALSE)</f>
        <v>1</v>
      </c>
      <c r="M164" s="208">
        <f>IFERROR(VLOOKUP(Articles[[#This Row],[Références]],[2]!Tableau16[#All],2,FALSE),0)</f>
        <v>0</v>
      </c>
      <c r="N164" s="13">
        <f>IF(Articles[[#This Row],[Stocks]]&gt;Articles[[#This Row],[Stock max]],(IFERROR(Articles[[#This Row],[Stocks]]-Articles[[#This Row],[Stock max]],0)*Articles[[#This Row],[Valeur Uni]]),0)</f>
        <v>0</v>
      </c>
      <c r="O164" s="4" t="str">
        <f>IF(Articles[Stocks]&gt;Articles[[#This Row],[Stock mini]],"Stock suffisant","A Commander")</f>
        <v>Stock suffisant</v>
      </c>
      <c r="P164" s="13"/>
      <c r="Q164" s="13"/>
    </row>
    <row r="165" spans="2:17" hidden="1" x14ac:dyDescent="0.25">
      <c r="B165" s="7" t="s">
        <v>265</v>
      </c>
      <c r="C165" s="83">
        <v>985</v>
      </c>
      <c r="D165" s="84" t="s">
        <v>506</v>
      </c>
      <c r="E165" s="8" t="s">
        <v>438</v>
      </c>
      <c r="F165" s="2">
        <v>75</v>
      </c>
      <c r="G165" s="13">
        <f>((Articles[[#This Row],[Temp Appro/Jrs]]+Articles[[#This Row],[Delai D.A]]+Articles[[#This Row],[couverture]])*Articles[[#This Row],[conso journaliére]])</f>
        <v>8</v>
      </c>
      <c r="H165" s="92">
        <f>Articles[[#This Row],[Stock mini]]*2</f>
        <v>16</v>
      </c>
      <c r="I165" s="13">
        <v>4</v>
      </c>
      <c r="J165" s="13">
        <v>3</v>
      </c>
      <c r="K165" s="92">
        <f>ROUNDUP(Articles[[#This Row],[Temp Appro/Jrs]]*0.25,0)</f>
        <v>1</v>
      </c>
      <c r="L165" s="13">
        <f>VLOOKUP(Articles[[#This Row],[Références]],'[2]Reporting consommation'!$A$8:$P$1189,16,FALSE)</f>
        <v>1</v>
      </c>
      <c r="M165" s="208">
        <f>IFERROR(VLOOKUP(Articles[[#This Row],[Références]],[2]!Tableau16[#All],2,FALSE),0)</f>
        <v>0</v>
      </c>
      <c r="N165" s="13">
        <f>IF(Articles[[#This Row],[Stocks]]&gt;Articles[[#This Row],[Stock max]],(IFERROR(Articles[[#This Row],[Stocks]]-Articles[[#This Row],[Stock max]],0)*Articles[[#This Row],[Valeur Uni]]),0)</f>
        <v>0</v>
      </c>
      <c r="O165" s="4" t="str">
        <f>IF(Articles[Stocks]&gt;Articles[[#This Row],[Stock mini]],"Stock suffisant","A Commander")</f>
        <v>Stock suffisant</v>
      </c>
      <c r="P165" s="13"/>
      <c r="Q165" s="13"/>
    </row>
    <row r="166" spans="2:17" hidden="1" x14ac:dyDescent="0.25">
      <c r="B166" s="7" t="s">
        <v>394</v>
      </c>
      <c r="C166" s="83" t="s">
        <v>544</v>
      </c>
      <c r="D166" s="84" t="s">
        <v>487</v>
      </c>
      <c r="E166" s="8" t="s">
        <v>475</v>
      </c>
      <c r="F166" s="2">
        <v>2</v>
      </c>
      <c r="G166" s="13">
        <f>((Articles[[#This Row],[Temp Appro/Jrs]]+Articles[[#This Row],[Delai D.A]]+Articles[[#This Row],[couverture]])*Articles[[#This Row],[conso journaliére]])</f>
        <v>3</v>
      </c>
      <c r="H166" s="13">
        <f>Articles[[#This Row],[Stock mini]]*2</f>
        <v>6</v>
      </c>
      <c r="I166" s="13"/>
      <c r="J166" s="13">
        <v>3</v>
      </c>
      <c r="K166" s="13">
        <f>ROUNDUP(Articles[[#This Row],[Temp Appro/Jrs]]*0.25,0)</f>
        <v>0</v>
      </c>
      <c r="L166" s="13">
        <f>VLOOKUP(Articles[[#This Row],[Références]],'[2]Reporting consommation'!$A$8:$P$1189,16,FALSE)</f>
        <v>1</v>
      </c>
      <c r="M166" s="208">
        <f>IFERROR(VLOOKUP(Articles[[#This Row],[Références]],[2]!Tableau16[#All],2,FALSE),0)</f>
        <v>0</v>
      </c>
      <c r="N166" s="13">
        <f>IF(Articles[[#This Row],[Stocks]]&gt;Articles[[#This Row],[Stock max]],(IFERROR(Articles[[#This Row],[Stocks]]-Articles[[#This Row],[Stock max]],0)*Articles[[#This Row],[Valeur Uni]]),0)</f>
        <v>0</v>
      </c>
      <c r="O166" s="4" t="str">
        <f>IF(Articles[Stocks]&gt;Articles[[#This Row],[Stock mini]],"Stock suffisant","A Commander")</f>
        <v>A Commander</v>
      </c>
      <c r="P166" s="13"/>
      <c r="Q166" s="13"/>
    </row>
    <row r="167" spans="2:17" hidden="1" x14ac:dyDescent="0.25">
      <c r="B167" s="7" t="s">
        <v>263</v>
      </c>
      <c r="C167" s="83">
        <v>1005</v>
      </c>
      <c r="D167" s="84" t="s">
        <v>508</v>
      </c>
      <c r="E167" s="8" t="s">
        <v>655</v>
      </c>
      <c r="F167" s="2">
        <v>12</v>
      </c>
      <c r="G167" s="13">
        <f>((Articles[[#This Row],[Temp Appro/Jrs]]+Articles[[#This Row],[Delai D.A]]+Articles[[#This Row],[couverture]])*Articles[[#This Row],[conso journaliére]])</f>
        <v>6</v>
      </c>
      <c r="H167" s="92">
        <f>Articles[[#This Row],[Stock mini]]*2</f>
        <v>12</v>
      </c>
      <c r="I167" s="92">
        <v>2</v>
      </c>
      <c r="J167" s="13">
        <v>3</v>
      </c>
      <c r="K167" s="92">
        <f>ROUNDUP(Articles[[#This Row],[Temp Appro/Jrs]]*0.25,0)</f>
        <v>1</v>
      </c>
      <c r="L167" s="13">
        <f>VLOOKUP(Articles[[#This Row],[Références]],'[2]Reporting consommation'!$A$8:$P$1189,16,FALSE)</f>
        <v>1</v>
      </c>
      <c r="M167" s="209">
        <f>IFERROR(VLOOKUP(Articles[[#This Row],[Références]],[2]!Tableau16[#All],2,FALSE),0)</f>
        <v>0</v>
      </c>
      <c r="N167" s="13">
        <f>IF(Articles[[#This Row],[Stocks]]&gt;Articles[[#This Row],[Stock max]],(IFERROR(Articles[[#This Row],[Stocks]]-Articles[[#This Row],[Stock max]],0)*Articles[[#This Row],[Valeur Uni]]),0)</f>
        <v>0</v>
      </c>
      <c r="O167" s="4" t="str">
        <f>IF(Articles[Stocks]&gt;Articles[[#This Row],[Stock mini]],"Stock suffisant","A Commander")</f>
        <v>Stock suffisant</v>
      </c>
      <c r="P167" s="13"/>
      <c r="Q167" s="13"/>
    </row>
    <row r="168" spans="2:17" hidden="1" x14ac:dyDescent="0.25">
      <c r="B168" s="7" t="s">
        <v>395</v>
      </c>
      <c r="C168" s="83" t="s">
        <v>545</v>
      </c>
      <c r="D168" s="71" t="s">
        <v>487</v>
      </c>
      <c r="E168" s="61" t="s">
        <v>476</v>
      </c>
      <c r="F168" s="2">
        <v>2</v>
      </c>
      <c r="G168" s="13">
        <f>((Articles[[#This Row],[Temp Appro/Jrs]]+Articles[[#This Row],[Delai D.A]]+Articles[[#This Row],[couverture]])*Articles[[#This Row],[conso journaliére]])</f>
        <v>3</v>
      </c>
      <c r="H168" s="13">
        <f>Articles[[#This Row],[Stock mini]]*2</f>
        <v>6</v>
      </c>
      <c r="I168" s="13"/>
      <c r="J168" s="13">
        <v>3</v>
      </c>
      <c r="K168" s="13">
        <f>ROUNDUP(Articles[[#This Row],[Temp Appro/Jrs]]*0.25,0)</f>
        <v>0</v>
      </c>
      <c r="L168" s="13">
        <f>VLOOKUP(Articles[[#This Row],[Références]],'[2]Reporting consommation'!$A$8:$P$1189,16,FALSE)</f>
        <v>1</v>
      </c>
      <c r="M168" s="208">
        <f>IFERROR(VLOOKUP(Articles[[#This Row],[Références]],[2]!Tableau16[#All],2,FALSE),0)</f>
        <v>0</v>
      </c>
      <c r="N168" s="13">
        <f>IF(Articles[[#This Row],[Stocks]]&gt;Articles[[#This Row],[Stock max]],(IFERROR(Articles[[#This Row],[Stocks]]-Articles[[#This Row],[Stock max]],0)*Articles[[#This Row],[Valeur Uni]]),0)</f>
        <v>0</v>
      </c>
      <c r="O168" s="4" t="str">
        <f>IF(Articles[Stocks]&gt;Articles[[#This Row],[Stock mini]],"Stock suffisant","A Commander")</f>
        <v>A Commander</v>
      </c>
      <c r="P168" s="13"/>
      <c r="Q168" s="13"/>
    </row>
    <row r="169" spans="2:17" hidden="1" x14ac:dyDescent="0.25">
      <c r="B169" s="7" t="s">
        <v>261</v>
      </c>
      <c r="C169" s="83">
        <v>1007</v>
      </c>
      <c r="D169" s="84" t="s">
        <v>480</v>
      </c>
      <c r="E169" s="8" t="s">
        <v>454</v>
      </c>
      <c r="F169" s="2">
        <v>11</v>
      </c>
      <c r="G169" s="13">
        <f>((Articles[[#This Row],[Temp Appro/Jrs]]+Articles[[#This Row],[Delai D.A]]+Articles[[#This Row],[couverture]])*Articles[[#This Row],[conso journaliére]])</f>
        <v>6</v>
      </c>
      <c r="H169" s="92">
        <f>Articles[[#This Row],[Stock mini]]*2</f>
        <v>12</v>
      </c>
      <c r="I169" s="13">
        <v>2</v>
      </c>
      <c r="J169" s="13">
        <v>3</v>
      </c>
      <c r="K169" s="92">
        <f>ROUNDUP(Articles[[#This Row],[Temp Appro/Jrs]]*0.25,0)</f>
        <v>1</v>
      </c>
      <c r="L169" s="13">
        <f>VLOOKUP(Articles[[#This Row],[Références]],'[2]Reporting consommation'!$A$8:$P$1189,16,FALSE)</f>
        <v>1</v>
      </c>
      <c r="M169" s="209">
        <f>IFERROR(VLOOKUP(Articles[[#This Row],[Références]],[2]!Tableau16[#All],2,FALSE),0)</f>
        <v>0</v>
      </c>
      <c r="N169" s="13">
        <f>IF(Articles[[#This Row],[Stocks]]&gt;Articles[[#This Row],[Stock max]],(IFERROR(Articles[[#This Row],[Stocks]]-Articles[[#This Row],[Stock max]],0)*Articles[[#This Row],[Valeur Uni]]),0)</f>
        <v>0</v>
      </c>
      <c r="O169" s="4" t="str">
        <f>IF(Articles[Stocks]&gt;Articles[[#This Row],[Stock mini]],"Stock suffisant","A Commander")</f>
        <v>Stock suffisant</v>
      </c>
      <c r="P169" s="13"/>
      <c r="Q169" s="13"/>
    </row>
    <row r="170" spans="2:17" hidden="1" x14ac:dyDescent="0.25">
      <c r="B170" s="7" t="s">
        <v>260</v>
      </c>
      <c r="C170" s="83">
        <v>1011</v>
      </c>
      <c r="D170" s="71" t="s">
        <v>507</v>
      </c>
      <c r="E170" s="61" t="s">
        <v>831</v>
      </c>
      <c r="F170" s="2">
        <v>1</v>
      </c>
      <c r="G170" s="13">
        <f>((Articles[[#This Row],[Temp Appro/Jrs]]+Articles[[#This Row],[Delai D.A]]+Articles[[#This Row],[couverture]])*Articles[[#This Row],[conso journaliére]])</f>
        <v>0</v>
      </c>
      <c r="H170" s="92">
        <f>Articles[[#This Row],[Stock mini]]*2</f>
        <v>0</v>
      </c>
      <c r="I170" s="13">
        <v>15</v>
      </c>
      <c r="J170" s="13">
        <v>3</v>
      </c>
      <c r="K170" s="92">
        <f>ROUNDUP(Articles[[#This Row],[Temp Appro/Jrs]]*0.25,0)</f>
        <v>4</v>
      </c>
      <c r="L170" s="13">
        <f>VLOOKUP(Articles[[#This Row],[Références]],'[2]Reporting consommation'!$A$8:$P$1189,16,FALSE)</f>
        <v>0</v>
      </c>
      <c r="M170" s="209">
        <f>IFERROR(VLOOKUP(Articles[[#This Row],[Références]],[2]!Tableau16[#All],2,FALSE),0)</f>
        <v>0</v>
      </c>
      <c r="N170" s="13">
        <f>IF(Articles[[#This Row],[Stocks]]&gt;Articles[[#This Row],[Stock max]],(IFERROR(Articles[[#This Row],[Stocks]]-Articles[[#This Row],[Stock max]],0)*Articles[[#This Row],[Valeur Uni]]),0)</f>
        <v>0</v>
      </c>
      <c r="O170" s="4" t="str">
        <f>IF(Articles[Stocks]&gt;Articles[[#This Row],[Stock mini]],"Stock suffisant","A Commander")</f>
        <v>Stock suffisant</v>
      </c>
      <c r="P170" s="13"/>
      <c r="Q170" s="13"/>
    </row>
    <row r="171" spans="2:17" hidden="1" x14ac:dyDescent="0.25">
      <c r="B171" s="56" t="s">
        <v>749</v>
      </c>
      <c r="C171" s="85">
        <v>1038</v>
      </c>
      <c r="D171" s="45" t="s">
        <v>488</v>
      </c>
      <c r="E171" s="56" t="s">
        <v>708</v>
      </c>
      <c r="F171" s="2">
        <v>20150</v>
      </c>
      <c r="G171" s="13">
        <f>((Articles[[#This Row],[Temp Appro/Jrs]]+Articles[[#This Row],[Delai D.A]]+Articles[[#This Row],[couverture]])*Articles[[#This Row],[conso journaliére]])</f>
        <v>88</v>
      </c>
      <c r="H171" s="13">
        <f>Articles[[#This Row],[Stock mini]]*2</f>
        <v>176</v>
      </c>
      <c r="I171" s="13">
        <v>6</v>
      </c>
      <c r="J171" s="13">
        <v>3</v>
      </c>
      <c r="K171" s="13">
        <f>ROUNDUP(Articles[[#This Row],[Temp Appro/Jrs]]*0.25,0)</f>
        <v>2</v>
      </c>
      <c r="L171" s="13">
        <f>VLOOKUP(Articles[[#This Row],[Références]],'[2]Reporting consommation'!$A$8:$P$1189,16,FALSE)</f>
        <v>8</v>
      </c>
      <c r="M171" s="208">
        <f>IFERROR(VLOOKUP(Articles[[#This Row],[Références]],[2]!Tableau16[#All],2,FALSE),0)</f>
        <v>0</v>
      </c>
      <c r="N171" s="13">
        <f>IF(Articles[[#This Row],[Stocks]]&gt;Articles[[#This Row],[Stock max]],(IFERROR(Articles[[#This Row],[Stocks]]-Articles[[#This Row],[Stock max]],0)*Articles[[#This Row],[Valeur Uni]]),0)</f>
        <v>0</v>
      </c>
      <c r="O171" s="53" t="str">
        <f>IF(Articles[Stocks]&gt;Articles[[#This Row],[Stock mini]],"Stock suffisant","A Commander")</f>
        <v>Stock suffisant</v>
      </c>
      <c r="P171" s="13"/>
      <c r="Q171" s="13"/>
    </row>
    <row r="172" spans="2:17" hidden="1" x14ac:dyDescent="0.25">
      <c r="B172" s="56" t="s">
        <v>717</v>
      </c>
      <c r="C172" s="85">
        <v>1039</v>
      </c>
      <c r="D172" s="45" t="s">
        <v>505</v>
      </c>
      <c r="E172" s="56" t="s">
        <v>708</v>
      </c>
      <c r="F172" s="2">
        <v>8600</v>
      </c>
      <c r="G172" s="13">
        <f>((Articles[[#This Row],[Temp Appro/Jrs]]+Articles[[#This Row],[Delai D.A]]+Articles[[#This Row],[couverture]])*Articles[[#This Row],[conso journaliére]])</f>
        <v>0</v>
      </c>
      <c r="H172" s="13">
        <f>Articles[[#This Row],[Stock mini]]*2</f>
        <v>0</v>
      </c>
      <c r="I172" s="13">
        <v>6</v>
      </c>
      <c r="J172" s="13">
        <v>3</v>
      </c>
      <c r="K172" s="13">
        <f>ROUNDUP(Articles[[#This Row],[Temp Appro/Jrs]]*0.25,0)</f>
        <v>2</v>
      </c>
      <c r="L172" s="13">
        <f>VLOOKUP(Articles[[#This Row],[Références]],'[2]Reporting consommation'!$A$8:$P$1189,16,FALSE)</f>
        <v>0</v>
      </c>
      <c r="M172" s="208">
        <f>IFERROR(VLOOKUP(Articles[[#This Row],[Références]],[2]!Tableau16[#All],2,FALSE),0)</f>
        <v>0</v>
      </c>
      <c r="N172" s="13">
        <f>IF(Articles[[#This Row],[Stocks]]&gt;Articles[[#This Row],[Stock max]],(IFERROR(Articles[[#This Row],[Stocks]]-Articles[[#This Row],[Stock max]],0)*Articles[[#This Row],[Valeur Uni]]),0)</f>
        <v>0</v>
      </c>
      <c r="O172" s="53" t="str">
        <f>IF(Articles[Stocks]&gt;Articles[[#This Row],[Stock mini]],"Stock suffisant","A Commander")</f>
        <v>Stock suffisant</v>
      </c>
      <c r="P172" s="13"/>
      <c r="Q172" s="13"/>
    </row>
    <row r="173" spans="2:17" hidden="1" x14ac:dyDescent="0.25">
      <c r="B173" s="7" t="s">
        <v>397</v>
      </c>
      <c r="C173" s="83" t="s">
        <v>547</v>
      </c>
      <c r="D173" s="71" t="s">
        <v>487</v>
      </c>
      <c r="E173" s="61" t="s">
        <v>476</v>
      </c>
      <c r="F173" s="2">
        <v>2</v>
      </c>
      <c r="G173" s="13">
        <f>((Articles[[#This Row],[Temp Appro/Jrs]]+Articles[[#This Row],[Delai D.A]]+Articles[[#This Row],[couverture]])*Articles[[#This Row],[conso journaliére]])</f>
        <v>3</v>
      </c>
      <c r="H173" s="13">
        <f>Articles[[#This Row],[Stock mini]]*2</f>
        <v>6</v>
      </c>
      <c r="I173" s="13"/>
      <c r="J173" s="13">
        <v>3</v>
      </c>
      <c r="K173" s="13">
        <f>ROUNDUP(Articles[[#This Row],[Temp Appro/Jrs]]*0.25,0)</f>
        <v>0</v>
      </c>
      <c r="L173" s="13">
        <f>VLOOKUP(Articles[[#This Row],[Références]],'[2]Reporting consommation'!$A$8:$P$1189,16,FALSE)</f>
        <v>1</v>
      </c>
      <c r="M173" s="208">
        <f>IFERROR(VLOOKUP(Articles[[#This Row],[Références]],[2]!Tableau16[#All],2,FALSE),0)</f>
        <v>0</v>
      </c>
      <c r="N173" s="13">
        <f>IF(Articles[[#This Row],[Stocks]]&gt;Articles[[#This Row],[Stock max]],(IFERROR(Articles[[#This Row],[Stocks]]-Articles[[#This Row],[Stock max]],0)*Articles[[#This Row],[Valeur Uni]]),0)</f>
        <v>0</v>
      </c>
      <c r="O173" s="4" t="str">
        <f>IF(Articles[Stocks]&gt;Articles[[#This Row],[Stock mini]],"Stock suffisant","A Commander")</f>
        <v>A Commander</v>
      </c>
      <c r="P173" s="13"/>
      <c r="Q173" s="13"/>
    </row>
    <row r="174" spans="2:17" hidden="1" x14ac:dyDescent="0.25">
      <c r="B174" s="7" t="s">
        <v>398</v>
      </c>
      <c r="C174" s="83" t="s">
        <v>548</v>
      </c>
      <c r="D174" s="84" t="s">
        <v>487</v>
      </c>
      <c r="E174" s="8" t="s">
        <v>476</v>
      </c>
      <c r="F174" s="2">
        <v>2</v>
      </c>
      <c r="G174" s="13">
        <f>((Articles[[#This Row],[Temp Appro/Jrs]]+Articles[[#This Row],[Delai D.A]]+Articles[[#This Row],[couverture]])*Articles[[#This Row],[conso journaliére]])</f>
        <v>3</v>
      </c>
      <c r="H174" s="13">
        <f>Articles[[#This Row],[Stock mini]]*2</f>
        <v>6</v>
      </c>
      <c r="I174" s="13"/>
      <c r="J174" s="13">
        <v>3</v>
      </c>
      <c r="K174" s="13">
        <f>ROUNDUP(Articles[[#This Row],[Temp Appro/Jrs]]*0.25,0)</f>
        <v>0</v>
      </c>
      <c r="L174" s="13">
        <f>VLOOKUP(Articles[[#This Row],[Références]],'[2]Reporting consommation'!$A$8:$P$1189,16,FALSE)</f>
        <v>1</v>
      </c>
      <c r="M174" s="208">
        <f>IFERROR(VLOOKUP(Articles[[#This Row],[Références]],[2]!Tableau16[#All],2,FALSE),0)</f>
        <v>0</v>
      </c>
      <c r="N174" s="13">
        <f>IF(Articles[[#This Row],[Stocks]]&gt;Articles[[#This Row],[Stock max]],(IFERROR(Articles[[#This Row],[Stocks]]-Articles[[#This Row],[Stock max]],0)*Articles[[#This Row],[Valeur Uni]]),0)</f>
        <v>0</v>
      </c>
      <c r="O174" s="4" t="str">
        <f>IF(Articles[Stocks]&gt;Articles[[#This Row],[Stock mini]],"Stock suffisant","A Commander")</f>
        <v>A Commander</v>
      </c>
      <c r="P174" s="13"/>
      <c r="Q174" s="13"/>
    </row>
    <row r="175" spans="2:17" hidden="1" x14ac:dyDescent="0.25">
      <c r="B175" s="56" t="s">
        <v>775</v>
      </c>
      <c r="C175" s="85">
        <v>1120</v>
      </c>
      <c r="D175" s="45" t="s">
        <v>506</v>
      </c>
      <c r="E175" s="56" t="s">
        <v>462</v>
      </c>
      <c r="F175" s="2">
        <v>3</v>
      </c>
      <c r="G175" s="13">
        <f>((Articles[[#This Row],[Temp Appro/Jrs]]+Articles[[#This Row],[Delai D.A]]+Articles[[#This Row],[couverture]])*Articles[[#This Row],[conso journaliére]])</f>
        <v>0</v>
      </c>
      <c r="H175" s="13">
        <f>Articles[[#This Row],[Stock mini]]*2</f>
        <v>0</v>
      </c>
      <c r="I175" s="13">
        <v>6</v>
      </c>
      <c r="J175" s="13">
        <v>3</v>
      </c>
      <c r="K175" s="13">
        <f>ROUNDUP(Articles[[#This Row],[Temp Appro/Jrs]]*0.25,0)</f>
        <v>2</v>
      </c>
      <c r="L175" s="13">
        <f>VLOOKUP(Articles[[#This Row],[Références]],'[2]Reporting consommation'!$A$8:$P$1189,16,FALSE)</f>
        <v>0</v>
      </c>
      <c r="M175" s="208">
        <f>IFERROR(VLOOKUP(Articles[[#This Row],[Références]],[2]!Tableau16[#All],2,FALSE),0)</f>
        <v>0</v>
      </c>
      <c r="N175" s="13">
        <f>IF(Articles[[#This Row],[Stocks]]&gt;Articles[[#This Row],[Stock max]],(IFERROR(Articles[[#This Row],[Stocks]]-Articles[[#This Row],[Stock max]],0)*Articles[[#This Row],[Valeur Uni]]),0)</f>
        <v>0</v>
      </c>
      <c r="O175" s="53" t="str">
        <f>IF(Articles[Stocks]&gt;Articles[[#This Row],[Stock mini]],"Stock suffisant","A Commander")</f>
        <v>Stock suffisant</v>
      </c>
      <c r="P175" s="13"/>
      <c r="Q175" s="13"/>
    </row>
    <row r="176" spans="2:17" hidden="1" x14ac:dyDescent="0.25">
      <c r="B176" s="7" t="s">
        <v>399</v>
      </c>
      <c r="C176" s="83" t="s">
        <v>549</v>
      </c>
      <c r="D176" s="71" t="s">
        <v>487</v>
      </c>
      <c r="E176" s="61" t="s">
        <v>476</v>
      </c>
      <c r="F176" s="2">
        <v>2</v>
      </c>
      <c r="G176" s="13">
        <f>((Articles[[#This Row],[Temp Appro/Jrs]]+Articles[[#This Row],[Delai D.A]]+Articles[[#This Row],[couverture]])*Articles[[#This Row],[conso journaliére]])</f>
        <v>3</v>
      </c>
      <c r="H176" s="13">
        <f>Articles[[#This Row],[Stock mini]]*2</f>
        <v>6</v>
      </c>
      <c r="I176" s="13"/>
      <c r="J176" s="13">
        <v>3</v>
      </c>
      <c r="K176" s="13">
        <f>ROUNDUP(Articles[[#This Row],[Temp Appro/Jrs]]*0.25,0)</f>
        <v>0</v>
      </c>
      <c r="L176" s="13">
        <f>VLOOKUP(Articles[[#This Row],[Références]],'[2]Reporting consommation'!$A$8:$P$1189,16,FALSE)</f>
        <v>1</v>
      </c>
      <c r="M176" s="208">
        <f>IFERROR(VLOOKUP(Articles[[#This Row],[Références]],[2]!Tableau16[#All],2,FALSE),0)</f>
        <v>0</v>
      </c>
      <c r="N176" s="13">
        <f>IF(Articles[[#This Row],[Stocks]]&gt;Articles[[#This Row],[Stock max]],(IFERROR(Articles[[#This Row],[Stocks]]-Articles[[#This Row],[Stock max]],0)*Articles[[#This Row],[Valeur Uni]]),0)</f>
        <v>0</v>
      </c>
      <c r="O176" s="4" t="str">
        <f>IF(Articles[Stocks]&gt;Articles[[#This Row],[Stock mini]],"Stock suffisant","A Commander")</f>
        <v>A Commander</v>
      </c>
      <c r="P176" s="13"/>
      <c r="Q176" s="13"/>
    </row>
    <row r="177" spans="2:17" hidden="1" x14ac:dyDescent="0.25">
      <c r="B177" s="7" t="s">
        <v>400</v>
      </c>
      <c r="C177" s="83" t="s">
        <v>550</v>
      </c>
      <c r="D177" s="71" t="s">
        <v>487</v>
      </c>
      <c r="E177" s="8" t="s">
        <v>476</v>
      </c>
      <c r="F177" s="2">
        <v>2</v>
      </c>
      <c r="G177" s="13">
        <f>((Articles[[#This Row],[Temp Appro/Jrs]]+Articles[[#This Row],[Delai D.A]]+Articles[[#This Row],[couverture]])*Articles[[#This Row],[conso journaliére]])</f>
        <v>3</v>
      </c>
      <c r="H177" s="13">
        <f>Articles[[#This Row],[Stock mini]]*2</f>
        <v>6</v>
      </c>
      <c r="I177" s="13"/>
      <c r="J177" s="13">
        <v>3</v>
      </c>
      <c r="K177" s="13">
        <f>ROUNDUP(Articles[[#This Row],[Temp Appro/Jrs]]*0.25,0)</f>
        <v>0</v>
      </c>
      <c r="L177" s="13">
        <f>VLOOKUP(Articles[[#This Row],[Références]],'[2]Reporting consommation'!$A$8:$P$1189,16,FALSE)</f>
        <v>1</v>
      </c>
      <c r="M177" s="208">
        <f>IFERROR(VLOOKUP(Articles[[#This Row],[Références]],[2]!Tableau16[#All],2,FALSE),0)</f>
        <v>0</v>
      </c>
      <c r="N177" s="13">
        <f>IF(Articles[[#This Row],[Stocks]]&gt;Articles[[#This Row],[Stock max]],(IFERROR(Articles[[#This Row],[Stocks]]-Articles[[#This Row],[Stock max]],0)*Articles[[#This Row],[Valeur Uni]]),0)</f>
        <v>0</v>
      </c>
      <c r="O177" s="4" t="str">
        <f>IF(Articles[Stocks]&gt;Articles[[#This Row],[Stock mini]],"Stock suffisant","A Commander")</f>
        <v>A Commander</v>
      </c>
      <c r="P177" s="13"/>
      <c r="Q177" s="13"/>
    </row>
    <row r="178" spans="2:17" hidden="1" x14ac:dyDescent="0.25">
      <c r="B178" s="7" t="s">
        <v>388</v>
      </c>
      <c r="C178" s="83" t="s">
        <v>563</v>
      </c>
      <c r="D178" s="84" t="s">
        <v>487</v>
      </c>
      <c r="E178" s="61" t="s">
        <v>473</v>
      </c>
      <c r="F178" s="2">
        <v>3</v>
      </c>
      <c r="G178" s="13">
        <f>((Articles[[#This Row],[Temp Appro/Jrs]]+Articles[[#This Row],[Delai D.A]]+Articles[[#This Row],[couverture]])*Articles[[#This Row],[conso journaliére]])</f>
        <v>3</v>
      </c>
      <c r="H178" s="13">
        <f>Articles[[#This Row],[Stock mini]]*2</f>
        <v>6</v>
      </c>
      <c r="I178" s="13"/>
      <c r="J178" s="13">
        <v>3</v>
      </c>
      <c r="K178" s="13">
        <f>ROUNDUP(Articles[[#This Row],[Temp Appro/Jrs]]*0.25,0)</f>
        <v>0</v>
      </c>
      <c r="L178" s="13">
        <f>VLOOKUP(Articles[[#This Row],[Références]],'[2]Reporting consommation'!$A$8:$P$1189,16,FALSE)</f>
        <v>1</v>
      </c>
      <c r="M178" s="208">
        <f>IFERROR(VLOOKUP(Articles[[#This Row],[Références]],[2]!Tableau16[#All],2,FALSE),0)</f>
        <v>0</v>
      </c>
      <c r="N178" s="13">
        <f>IF(Articles[[#This Row],[Stocks]]&gt;Articles[[#This Row],[Stock max]],(IFERROR(Articles[[#This Row],[Stocks]]-Articles[[#This Row],[Stock max]],0)*Articles[[#This Row],[Valeur Uni]]),0)</f>
        <v>0</v>
      </c>
      <c r="O178" s="4" t="str">
        <f>IF(Articles[Stocks]&gt;Articles[[#This Row],[Stock mini]],"Stock suffisant","A Commander")</f>
        <v>A Commander</v>
      </c>
      <c r="P178" s="13"/>
      <c r="Q178" s="13"/>
    </row>
    <row r="179" spans="2:17" hidden="1" x14ac:dyDescent="0.25">
      <c r="B179" s="7" t="s">
        <v>253</v>
      </c>
      <c r="C179" s="83">
        <v>1303</v>
      </c>
      <c r="D179" s="84" t="s">
        <v>503</v>
      </c>
      <c r="E179" s="8" t="s">
        <v>456</v>
      </c>
      <c r="F179" s="2">
        <v>1300</v>
      </c>
      <c r="G179" s="13">
        <f>((Articles[[#This Row],[Temp Appro/Jrs]]+Articles[[#This Row],[Delai D.A]]+Articles[[#This Row],[couverture]])*Articles[[#This Row],[conso journaliére]])</f>
        <v>22</v>
      </c>
      <c r="H179" s="92">
        <f>Articles[[#This Row],[Stock mini]]*2</f>
        <v>44</v>
      </c>
      <c r="I179" s="13">
        <v>6</v>
      </c>
      <c r="J179" s="13">
        <v>3</v>
      </c>
      <c r="K179" s="92">
        <f>ROUNDUP(Articles[[#This Row],[Temp Appro/Jrs]]*0.25,0)</f>
        <v>2</v>
      </c>
      <c r="L179" s="13">
        <f>VLOOKUP(Articles[[#This Row],[Références]],'[2]Reporting consommation'!$A$8:$P$1189,16,FALSE)</f>
        <v>2</v>
      </c>
      <c r="M179" s="209">
        <f>IFERROR(VLOOKUP(Articles[[#This Row],[Références]],[2]!Tableau16[#All],2,FALSE),0)</f>
        <v>0</v>
      </c>
      <c r="N179" s="13">
        <f>IF(Articles[[#This Row],[Stocks]]&gt;Articles[[#This Row],[Stock max]],(IFERROR(Articles[[#This Row],[Stocks]]-Articles[[#This Row],[Stock max]],0)*Articles[[#This Row],[Valeur Uni]]),0)</f>
        <v>0</v>
      </c>
      <c r="O179" s="4" t="str">
        <f>IF(Articles[Stocks]&gt;Articles[[#This Row],[Stock mini]],"Stock suffisant","A Commander")</f>
        <v>Stock suffisant</v>
      </c>
      <c r="P179" s="13"/>
      <c r="Q179" s="13"/>
    </row>
    <row r="180" spans="2:17" hidden="1" x14ac:dyDescent="0.25">
      <c r="B180" s="7" t="s">
        <v>252</v>
      </c>
      <c r="C180" s="83">
        <v>1304</v>
      </c>
      <c r="D180" s="71" t="s">
        <v>503</v>
      </c>
      <c r="E180" s="61" t="s">
        <v>457</v>
      </c>
      <c r="F180" s="2">
        <v>830</v>
      </c>
      <c r="G180" s="13">
        <f>((Articles[[#This Row],[Temp Appro/Jrs]]+Articles[[#This Row],[Delai D.A]]+Articles[[#This Row],[couverture]])*Articles[[#This Row],[conso journaliére]])</f>
        <v>0</v>
      </c>
      <c r="H180" s="92">
        <f>Articles[[#This Row],[Stock mini]]*2</f>
        <v>0</v>
      </c>
      <c r="I180" s="13">
        <v>6</v>
      </c>
      <c r="J180" s="13">
        <v>3</v>
      </c>
      <c r="K180" s="92">
        <f>ROUNDUP(Articles[[#This Row],[Temp Appro/Jrs]]*0.25,0)</f>
        <v>2</v>
      </c>
      <c r="L180" s="13">
        <f>VLOOKUP(Articles[[#This Row],[Références]],'[2]Reporting consommation'!$A$8:$P$1189,16,FALSE)</f>
        <v>0</v>
      </c>
      <c r="M180" s="209">
        <f>IFERROR(VLOOKUP(Articles[[#This Row],[Références]],[2]!Tableau16[#All],2,FALSE),0)</f>
        <v>0</v>
      </c>
      <c r="N180" s="13">
        <f>IF(Articles[[#This Row],[Stocks]]&gt;Articles[[#This Row],[Stock max]],(IFERROR(Articles[[#This Row],[Stocks]]-Articles[[#This Row],[Stock max]],0)*Articles[[#This Row],[Valeur Uni]]),0)</f>
        <v>0</v>
      </c>
      <c r="O180" s="4" t="str">
        <f>IF(Articles[Stocks]&gt;Articles[[#This Row],[Stock mini]],"Stock suffisant","A Commander")</f>
        <v>Stock suffisant</v>
      </c>
      <c r="P180" s="13"/>
      <c r="Q180" s="13"/>
    </row>
    <row r="181" spans="2:17" hidden="1" x14ac:dyDescent="0.25">
      <c r="B181" s="7" t="s">
        <v>251</v>
      </c>
      <c r="C181" s="83">
        <v>1305</v>
      </c>
      <c r="D181" s="84" t="s">
        <v>503</v>
      </c>
      <c r="E181" s="8" t="s">
        <v>456</v>
      </c>
      <c r="F181" s="2">
        <v>1000</v>
      </c>
      <c r="G181" s="13">
        <f>((Articles[[#This Row],[Temp Appro/Jrs]]+Articles[[#This Row],[Delai D.A]]+Articles[[#This Row],[couverture]])*Articles[[#This Row],[conso journaliére]])</f>
        <v>121</v>
      </c>
      <c r="H181" s="92">
        <f>Articles[[#This Row],[Stock mini]]*2</f>
        <v>242</v>
      </c>
      <c r="I181" s="13">
        <v>6</v>
      </c>
      <c r="J181" s="13">
        <v>3</v>
      </c>
      <c r="K181" s="92">
        <f>ROUNDUP(Articles[[#This Row],[Temp Appro/Jrs]]*0.25,0)</f>
        <v>2</v>
      </c>
      <c r="L181" s="13">
        <f>VLOOKUP(Articles[[#This Row],[Références]],'[2]Reporting consommation'!$A$8:$P$1189,16,FALSE)</f>
        <v>11</v>
      </c>
      <c r="M181" s="209">
        <f>IFERROR(VLOOKUP(Articles[[#This Row],[Références]],[2]!Tableau16[#All],2,FALSE),0)</f>
        <v>0</v>
      </c>
      <c r="N181" s="13">
        <f>IF(Articles[[#This Row],[Stocks]]&gt;Articles[[#This Row],[Stock max]],(IFERROR(Articles[[#This Row],[Stocks]]-Articles[[#This Row],[Stock max]],0)*Articles[[#This Row],[Valeur Uni]]),0)</f>
        <v>0</v>
      </c>
      <c r="O181" s="4" t="str">
        <f>IF(Articles[Stocks]&gt;Articles[[#This Row],[Stock mini]],"Stock suffisant","A Commander")</f>
        <v>Stock suffisant</v>
      </c>
      <c r="P181" s="13"/>
      <c r="Q181" s="13"/>
    </row>
    <row r="182" spans="2:17" hidden="1" x14ac:dyDescent="0.25">
      <c r="B182" s="7" t="s">
        <v>250</v>
      </c>
      <c r="C182" s="83">
        <v>1306</v>
      </c>
      <c r="D182" s="71" t="s">
        <v>503</v>
      </c>
      <c r="E182" s="61" t="s">
        <v>414</v>
      </c>
      <c r="F182" s="2">
        <v>800</v>
      </c>
      <c r="G182" s="13">
        <f>((Articles[[#This Row],[Temp Appro/Jrs]]+Articles[[#This Row],[Delai D.A]]+Articles[[#This Row],[couverture]])*Articles[[#This Row],[conso journaliére]])</f>
        <v>0</v>
      </c>
      <c r="H182" s="92">
        <f>Articles[[#This Row],[Stock mini]]*2</f>
        <v>0</v>
      </c>
      <c r="I182" s="13">
        <v>6</v>
      </c>
      <c r="J182" s="13">
        <v>3</v>
      </c>
      <c r="K182" s="92">
        <f>ROUNDUP(Articles[[#This Row],[Temp Appro/Jrs]]*0.25,0)</f>
        <v>2</v>
      </c>
      <c r="L182" s="13">
        <f>VLOOKUP(Articles[[#This Row],[Références]],'[2]Reporting consommation'!$A$8:$P$1189,16,FALSE)</f>
        <v>0</v>
      </c>
      <c r="M182" s="209">
        <f>IFERROR(VLOOKUP(Articles[[#This Row],[Références]],[2]!Tableau16[#All],2,FALSE),0)</f>
        <v>0</v>
      </c>
      <c r="N182" s="13">
        <f>IF(Articles[[#This Row],[Stocks]]&gt;Articles[[#This Row],[Stock max]],(IFERROR(Articles[[#This Row],[Stocks]]-Articles[[#This Row],[Stock max]],0)*Articles[[#This Row],[Valeur Uni]]),0)</f>
        <v>0</v>
      </c>
      <c r="O182" s="4" t="str">
        <f>IF(Articles[Stocks]&gt;Articles[[#This Row],[Stock mini]],"Stock suffisant","A Commander")</f>
        <v>Stock suffisant</v>
      </c>
      <c r="P182" s="13"/>
      <c r="Q182" s="13"/>
    </row>
    <row r="183" spans="2:17" hidden="1" x14ac:dyDescent="0.25">
      <c r="B183" s="7" t="s">
        <v>249</v>
      </c>
      <c r="C183" s="83">
        <v>1307</v>
      </c>
      <c r="D183" s="84" t="s">
        <v>503</v>
      </c>
      <c r="E183" s="8" t="s">
        <v>456</v>
      </c>
      <c r="F183" s="2">
        <v>700</v>
      </c>
      <c r="G183" s="13">
        <f>((Articles[[#This Row],[Temp Appro/Jrs]]+Articles[[#This Row],[Delai D.A]]+Articles[[#This Row],[couverture]])*Articles[[#This Row],[conso journaliére]])</f>
        <v>44</v>
      </c>
      <c r="H183" s="92">
        <f>Articles[[#This Row],[Stock mini]]*2</f>
        <v>88</v>
      </c>
      <c r="I183" s="13">
        <v>6</v>
      </c>
      <c r="J183" s="13">
        <v>3</v>
      </c>
      <c r="K183" s="92">
        <f>ROUNDUP(Articles[[#This Row],[Temp Appro/Jrs]]*0.25,0)</f>
        <v>2</v>
      </c>
      <c r="L183" s="13">
        <f>VLOOKUP(Articles[[#This Row],[Références]],'[2]Reporting consommation'!$A$8:$P$1189,16,FALSE)</f>
        <v>4</v>
      </c>
      <c r="M183" s="209">
        <f>IFERROR(VLOOKUP(Articles[[#This Row],[Références]],[2]!Tableau16[#All],2,FALSE),0)</f>
        <v>0</v>
      </c>
      <c r="N183" s="13">
        <f>IF(Articles[[#This Row],[Stocks]]&gt;Articles[[#This Row],[Stock max]],(IFERROR(Articles[[#This Row],[Stocks]]-Articles[[#This Row],[Stock max]],0)*Articles[[#This Row],[Valeur Uni]]),0)</f>
        <v>0</v>
      </c>
      <c r="O183" s="4" t="str">
        <f>IF(Articles[Stocks]&gt;Articles[[#This Row],[Stock mini]],"Stock suffisant","A Commander")</f>
        <v>Stock suffisant</v>
      </c>
      <c r="P183" s="13"/>
      <c r="Q183" s="13"/>
    </row>
    <row r="184" spans="2:17" hidden="1" x14ac:dyDescent="0.25">
      <c r="B184" s="7" t="s">
        <v>248</v>
      </c>
      <c r="C184" s="83">
        <v>1308</v>
      </c>
      <c r="D184" s="71" t="s">
        <v>503</v>
      </c>
      <c r="E184" s="61" t="s">
        <v>456</v>
      </c>
      <c r="F184" s="2">
        <v>900</v>
      </c>
      <c r="G184" s="13">
        <f>((Articles[[#This Row],[Temp Appro/Jrs]]+Articles[[#This Row],[Delai D.A]]+Articles[[#This Row],[couverture]])*Articles[[#This Row],[conso journaliére]])</f>
        <v>33</v>
      </c>
      <c r="H184" s="92">
        <f>Articles[[#This Row],[Stock mini]]*2</f>
        <v>66</v>
      </c>
      <c r="I184" s="13">
        <v>6</v>
      </c>
      <c r="J184" s="13">
        <v>3</v>
      </c>
      <c r="K184" s="92">
        <f>ROUNDUP(Articles[[#This Row],[Temp Appro/Jrs]]*0.25,0)</f>
        <v>2</v>
      </c>
      <c r="L184" s="13">
        <f>VLOOKUP(Articles[[#This Row],[Références]],'[2]Reporting consommation'!$A$8:$P$1189,16,FALSE)</f>
        <v>3</v>
      </c>
      <c r="M184" s="209">
        <f>IFERROR(VLOOKUP(Articles[[#This Row],[Références]],[2]!Tableau16[#All],2,FALSE),0)</f>
        <v>0</v>
      </c>
      <c r="N184" s="13">
        <f>IF(Articles[[#This Row],[Stocks]]&gt;Articles[[#This Row],[Stock max]],(IFERROR(Articles[[#This Row],[Stocks]]-Articles[[#This Row],[Stock max]],0)*Articles[[#This Row],[Valeur Uni]]),0)</f>
        <v>0</v>
      </c>
      <c r="O184" s="4" t="str">
        <f>IF(Articles[Stocks]&gt;Articles[[#This Row],[Stock mini]],"Stock suffisant","A Commander")</f>
        <v>Stock suffisant</v>
      </c>
      <c r="P184" s="13"/>
      <c r="Q184" s="13"/>
    </row>
    <row r="185" spans="2:17" hidden="1" x14ac:dyDescent="0.25">
      <c r="B185" s="7" t="s">
        <v>247</v>
      </c>
      <c r="C185" s="83">
        <v>1335</v>
      </c>
      <c r="D185" s="84" t="s">
        <v>504</v>
      </c>
      <c r="E185" s="8" t="s">
        <v>466</v>
      </c>
      <c r="F185" s="2">
        <v>83</v>
      </c>
      <c r="G185" s="13">
        <f>((Articles[[#This Row],[Temp Appro/Jrs]]+Articles[[#This Row],[Delai D.A]]+Articles[[#This Row],[couverture]])*Articles[[#This Row],[conso journaliére]])</f>
        <v>11</v>
      </c>
      <c r="H185" s="92">
        <f>Articles[[#This Row],[Stock mini]]*2</f>
        <v>22</v>
      </c>
      <c r="I185" s="13">
        <v>6</v>
      </c>
      <c r="J185" s="13">
        <v>3</v>
      </c>
      <c r="K185" s="92">
        <f>ROUNDUP(Articles[[#This Row],[Temp Appro/Jrs]]*0.25,0)</f>
        <v>2</v>
      </c>
      <c r="L185" s="13">
        <f>VLOOKUP(Articles[[#This Row],[Références]],'[2]Reporting consommation'!$A$8:$P$1189,16,FALSE)</f>
        <v>1</v>
      </c>
      <c r="M185" s="209">
        <f>IFERROR(VLOOKUP(Articles[[#This Row],[Références]],[2]!Tableau16[#All],2,FALSE),0)</f>
        <v>0</v>
      </c>
      <c r="N185" s="13">
        <f>IF(Articles[[#This Row],[Stocks]]&gt;Articles[[#This Row],[Stock max]],(IFERROR(Articles[[#This Row],[Stocks]]-Articles[[#This Row],[Stock max]],0)*Articles[[#This Row],[Valeur Uni]]),0)</f>
        <v>0</v>
      </c>
      <c r="O185" s="4" t="str">
        <f>IF(Articles[Stocks]&gt;Articles[[#This Row],[Stock mini]],"Stock suffisant","A Commander")</f>
        <v>Stock suffisant</v>
      </c>
      <c r="P185" s="13"/>
      <c r="Q185" s="13"/>
    </row>
    <row r="186" spans="2:17" hidden="1" x14ac:dyDescent="0.25">
      <c r="B186" s="7" t="s">
        <v>389</v>
      </c>
      <c r="C186" s="83" t="s">
        <v>539</v>
      </c>
      <c r="D186" s="71" t="s">
        <v>487</v>
      </c>
      <c r="E186" s="61" t="s">
        <v>473</v>
      </c>
      <c r="F186" s="2">
        <v>3</v>
      </c>
      <c r="G186" s="13">
        <f>((Articles[[#This Row],[Temp Appro/Jrs]]+Articles[[#This Row],[Delai D.A]]+Articles[[#This Row],[couverture]])*Articles[[#This Row],[conso journaliére]])</f>
        <v>3</v>
      </c>
      <c r="H186" s="13">
        <f>Articles[[#This Row],[Stock mini]]*2</f>
        <v>6</v>
      </c>
      <c r="I186" s="13"/>
      <c r="J186" s="13">
        <v>3</v>
      </c>
      <c r="K186" s="13">
        <f>ROUNDUP(Articles[[#This Row],[Temp Appro/Jrs]]*0.25,0)</f>
        <v>0</v>
      </c>
      <c r="L186" s="13">
        <f>VLOOKUP(Articles[[#This Row],[Références]],'[2]Reporting consommation'!$A$8:$P$1189,16,FALSE)</f>
        <v>1</v>
      </c>
      <c r="M186" s="208">
        <f>IFERROR(VLOOKUP(Articles[[#This Row],[Références]],[2]!Tableau16[#All],2,FALSE),0)</f>
        <v>0</v>
      </c>
      <c r="N186" s="13">
        <f>IF(Articles[[#This Row],[Stocks]]&gt;Articles[[#This Row],[Stock max]],(IFERROR(Articles[[#This Row],[Stocks]]-Articles[[#This Row],[Stock max]],0)*Articles[[#This Row],[Valeur Uni]]),0)</f>
        <v>0</v>
      </c>
      <c r="O186" s="4" t="str">
        <f>IF(Articles[Stocks]&gt;Articles[[#This Row],[Stock mini]],"Stock suffisant","A Commander")</f>
        <v>A Commander</v>
      </c>
      <c r="P186" s="13"/>
      <c r="Q186" s="13"/>
    </row>
    <row r="187" spans="2:17" hidden="1" x14ac:dyDescent="0.25">
      <c r="B187" s="7" t="s">
        <v>245</v>
      </c>
      <c r="C187" s="83">
        <v>1381</v>
      </c>
      <c r="D187" s="71" t="s">
        <v>480</v>
      </c>
      <c r="E187" s="61" t="s">
        <v>419</v>
      </c>
      <c r="F187" s="2">
        <v>17</v>
      </c>
      <c r="G187" s="13">
        <f>((Articles[[#This Row],[Temp Appro/Jrs]]+Articles[[#This Row],[Delai D.A]]+Articles[[#This Row],[couverture]])*Articles[[#This Row],[conso journaliére]])</f>
        <v>11</v>
      </c>
      <c r="H187" s="92">
        <f>Articles[[#This Row],[Stock mini]]*2</f>
        <v>22</v>
      </c>
      <c r="I187" s="13">
        <v>6</v>
      </c>
      <c r="J187" s="13">
        <v>3</v>
      </c>
      <c r="K187" s="92">
        <f>ROUNDUP(Articles[[#This Row],[Temp Appro/Jrs]]*0.25,0)</f>
        <v>2</v>
      </c>
      <c r="L187" s="13">
        <f>VLOOKUP(Articles[[#This Row],[Références]],'[2]Reporting consommation'!$A$8:$P$1189,16,FALSE)</f>
        <v>1</v>
      </c>
      <c r="M187" s="209">
        <f>IFERROR(VLOOKUP(Articles[[#This Row],[Références]],[2]!Tableau16[#All],2,FALSE),0)</f>
        <v>0</v>
      </c>
      <c r="N187" s="13">
        <f>IF(Articles[[#This Row],[Stocks]]&gt;Articles[[#This Row],[Stock max]],(IFERROR(Articles[[#This Row],[Stocks]]-Articles[[#This Row],[Stock max]],0)*Articles[[#This Row],[Valeur Uni]]),0)</f>
        <v>0</v>
      </c>
      <c r="O187" s="4" t="str">
        <f>IF(Articles[Stocks]&gt;Articles[[#This Row],[Stock mini]],"Stock suffisant","A Commander")</f>
        <v>Stock suffisant</v>
      </c>
      <c r="P187" s="13"/>
      <c r="Q187" s="13"/>
    </row>
    <row r="188" spans="2:17" hidden="1" x14ac:dyDescent="0.25">
      <c r="B188" s="5" t="s">
        <v>659</v>
      </c>
      <c r="C188" s="85">
        <v>1425</v>
      </c>
      <c r="D188" s="45" t="s">
        <v>692</v>
      </c>
      <c r="E188" s="56" t="s">
        <v>413</v>
      </c>
      <c r="F188" s="2">
        <v>45</v>
      </c>
      <c r="G188" s="13">
        <f>((Articles[[#This Row],[Temp Appro/Jrs]]+Articles[[#This Row],[Delai D.A]]+Articles[[#This Row],[couverture]])*Articles[[#This Row],[conso journaliére]])</f>
        <v>0</v>
      </c>
      <c r="H188" s="13">
        <f>Articles[[#This Row],[Stock mini]]*2</f>
        <v>0</v>
      </c>
      <c r="I188" s="13">
        <v>6</v>
      </c>
      <c r="J188" s="13">
        <v>3</v>
      </c>
      <c r="K188" s="13">
        <f>ROUNDUP(Articles[[#This Row],[Temp Appro/Jrs]]*0.25,0)</f>
        <v>2</v>
      </c>
      <c r="L188" s="13">
        <f>VLOOKUP(Articles[[#This Row],[Références]],'[2]Reporting consommation'!$A$8:$P$1189,16,FALSE)</f>
        <v>0</v>
      </c>
      <c r="M188" s="208">
        <f>IFERROR(VLOOKUP(Articles[[#This Row],[Références]],[2]!Tableau16[#All],2,FALSE),0)</f>
        <v>0</v>
      </c>
      <c r="N188" s="13">
        <f>IF(Articles[[#This Row],[Stocks]]&gt;Articles[[#This Row],[Stock max]],(IFERROR(Articles[[#This Row],[Stocks]]-Articles[[#This Row],[Stock max]],0)*Articles[[#This Row],[Valeur Uni]]),0)</f>
        <v>0</v>
      </c>
      <c r="O188" s="53" t="str">
        <f>IF(Articles[Stocks]&gt;Articles[[#This Row],[Stock mini]],"Stock suffisant","A Commander")</f>
        <v>Stock suffisant</v>
      </c>
      <c r="P188" s="13"/>
      <c r="Q188" s="13"/>
    </row>
    <row r="189" spans="2:17" hidden="1" x14ac:dyDescent="0.25">
      <c r="B189" s="7" t="s">
        <v>244</v>
      </c>
      <c r="C189" s="83">
        <v>1426</v>
      </c>
      <c r="D189" s="71" t="s">
        <v>504</v>
      </c>
      <c r="E189" s="61" t="s">
        <v>417</v>
      </c>
      <c r="F189" s="2">
        <v>199</v>
      </c>
      <c r="G189" s="13">
        <f>((Articles[[#This Row],[Temp Appro/Jrs]]+Articles[[#This Row],[Delai D.A]]+Articles[[#This Row],[couverture]])*Articles[[#This Row],[conso journaliére]])</f>
        <v>11</v>
      </c>
      <c r="H189" s="92">
        <f>Articles[[#This Row],[Stock mini]]*2</f>
        <v>22</v>
      </c>
      <c r="I189" s="13">
        <v>6</v>
      </c>
      <c r="J189" s="13">
        <v>3</v>
      </c>
      <c r="K189" s="92">
        <f>ROUNDUP(Articles[[#This Row],[Temp Appro/Jrs]]*0.25,0)</f>
        <v>2</v>
      </c>
      <c r="L189" s="13">
        <f>VLOOKUP(Articles[[#This Row],[Références]],'[2]Reporting consommation'!$A$8:$P$1189,16,FALSE)</f>
        <v>1</v>
      </c>
      <c r="M189" s="209">
        <f>IFERROR(VLOOKUP(Articles[[#This Row],[Références]],[2]!Tableau16[#All],2,FALSE),0)</f>
        <v>0</v>
      </c>
      <c r="N189" s="13">
        <f>IF(Articles[[#This Row],[Stocks]]&gt;Articles[[#This Row],[Stock max]],(IFERROR(Articles[[#This Row],[Stocks]]-Articles[[#This Row],[Stock max]],0)*Articles[[#This Row],[Valeur Uni]]),0)</f>
        <v>0</v>
      </c>
      <c r="O189" s="4" t="str">
        <f>IF(Articles[Stocks]&gt;Articles[[#This Row],[Stock mini]],"Stock suffisant","A Commander")</f>
        <v>Stock suffisant</v>
      </c>
      <c r="P189" s="13"/>
      <c r="Q189" s="13"/>
    </row>
    <row r="190" spans="2:17" hidden="1" x14ac:dyDescent="0.25">
      <c r="B190" s="7" t="s">
        <v>243</v>
      </c>
      <c r="C190" s="83">
        <v>1428</v>
      </c>
      <c r="D190" s="84" t="s">
        <v>504</v>
      </c>
      <c r="E190" s="8" t="s">
        <v>417</v>
      </c>
      <c r="F190" s="2">
        <v>247</v>
      </c>
      <c r="G190" s="13">
        <f>((Articles[[#This Row],[Temp Appro/Jrs]]+Articles[[#This Row],[Delai D.A]]+Articles[[#This Row],[couverture]])*Articles[[#This Row],[conso journaliére]])</f>
        <v>33</v>
      </c>
      <c r="H190" s="92">
        <f>Articles[[#This Row],[Stock mini]]*2</f>
        <v>66</v>
      </c>
      <c r="I190" s="13">
        <v>6</v>
      </c>
      <c r="J190" s="13">
        <v>3</v>
      </c>
      <c r="K190" s="92">
        <f>ROUNDUP(Articles[[#This Row],[Temp Appro/Jrs]]*0.25,0)</f>
        <v>2</v>
      </c>
      <c r="L190" s="13">
        <f>VLOOKUP(Articles[[#This Row],[Références]],'[2]Reporting consommation'!$A$8:$P$1189,16,FALSE)</f>
        <v>3</v>
      </c>
      <c r="M190" s="209">
        <f>IFERROR(VLOOKUP(Articles[[#This Row],[Références]],[2]!Tableau16[#All],2,FALSE),0)</f>
        <v>0</v>
      </c>
      <c r="N190" s="13">
        <f>IF(Articles[[#This Row],[Stocks]]&gt;Articles[[#This Row],[Stock max]],(IFERROR(Articles[[#This Row],[Stocks]]-Articles[[#This Row],[Stock max]],0)*Articles[[#This Row],[Valeur Uni]]),0)</f>
        <v>0</v>
      </c>
      <c r="O190" s="4" t="str">
        <f>IF(Articles[Stocks]&gt;Articles[[#This Row],[Stock mini]],"Stock suffisant","A Commander")</f>
        <v>Stock suffisant</v>
      </c>
      <c r="P190" s="13"/>
      <c r="Q190" s="13"/>
    </row>
    <row r="191" spans="2:17" hidden="1" x14ac:dyDescent="0.25">
      <c r="B191" s="7" t="s">
        <v>242</v>
      </c>
      <c r="C191" s="83">
        <v>1429</v>
      </c>
      <c r="D191" s="71" t="s">
        <v>504</v>
      </c>
      <c r="E191" s="61" t="s">
        <v>417</v>
      </c>
      <c r="F191" s="2">
        <v>348</v>
      </c>
      <c r="G191" s="13">
        <f>((Articles[[#This Row],[Temp Appro/Jrs]]+Articles[[#This Row],[Delai D.A]]+Articles[[#This Row],[couverture]])*Articles[[#This Row],[conso journaliére]])</f>
        <v>44</v>
      </c>
      <c r="H191" s="92">
        <f>Articles[[#This Row],[Stock mini]]*2</f>
        <v>88</v>
      </c>
      <c r="I191" s="13">
        <v>6</v>
      </c>
      <c r="J191" s="13">
        <v>3</v>
      </c>
      <c r="K191" s="92">
        <f>ROUNDUP(Articles[[#This Row],[Temp Appro/Jrs]]*0.25,0)</f>
        <v>2</v>
      </c>
      <c r="L191" s="13">
        <f>VLOOKUP(Articles[[#This Row],[Références]],'[2]Reporting consommation'!$A$8:$P$1189,16,FALSE)</f>
        <v>4</v>
      </c>
      <c r="M191" s="209">
        <f>IFERROR(VLOOKUP(Articles[[#This Row],[Références]],[2]!Tableau16[#All],2,FALSE),0)</f>
        <v>0</v>
      </c>
      <c r="N191" s="13">
        <f>IF(Articles[[#This Row],[Stocks]]&gt;Articles[[#This Row],[Stock max]],(IFERROR(Articles[[#This Row],[Stocks]]-Articles[[#This Row],[Stock max]],0)*Articles[[#This Row],[Valeur Uni]]),0)</f>
        <v>0</v>
      </c>
      <c r="O191" s="4" t="str">
        <f>IF(Articles[Stocks]&gt;Articles[[#This Row],[Stock mini]],"Stock suffisant","A Commander")</f>
        <v>Stock suffisant</v>
      </c>
      <c r="P191" s="13"/>
      <c r="Q191" s="13"/>
    </row>
    <row r="192" spans="2:17" hidden="1" x14ac:dyDescent="0.25">
      <c r="B192" s="7" t="s">
        <v>241</v>
      </c>
      <c r="C192" s="83">
        <v>1435</v>
      </c>
      <c r="D192" s="84" t="s">
        <v>480</v>
      </c>
      <c r="E192" s="8" t="s">
        <v>415</v>
      </c>
      <c r="F192" s="2">
        <v>23</v>
      </c>
      <c r="G192" s="13">
        <f>((Articles[[#This Row],[Temp Appro/Jrs]]+Articles[[#This Row],[Delai D.A]]+Articles[[#This Row],[couverture]])*Articles[[#This Row],[conso journaliére]])</f>
        <v>11</v>
      </c>
      <c r="H192" s="92">
        <f>Articles[[#This Row],[Stock mini]]*2</f>
        <v>22</v>
      </c>
      <c r="I192" s="13">
        <v>6</v>
      </c>
      <c r="J192" s="13">
        <v>3</v>
      </c>
      <c r="K192" s="92">
        <f>ROUNDUP(Articles[[#This Row],[Temp Appro/Jrs]]*0.25,0)</f>
        <v>2</v>
      </c>
      <c r="L192" s="13">
        <f>VLOOKUP(Articles[[#This Row],[Références]],'[2]Reporting consommation'!$A$8:$P$1189,16,FALSE)</f>
        <v>1</v>
      </c>
      <c r="M192" s="209">
        <f>IFERROR(VLOOKUP(Articles[[#This Row],[Références]],[2]!Tableau16[#All],2,FALSE),0)</f>
        <v>0</v>
      </c>
      <c r="N192" s="13">
        <f>IF(Articles[[#This Row],[Stocks]]&gt;Articles[[#This Row],[Stock max]],(IFERROR(Articles[[#This Row],[Stocks]]-Articles[[#This Row],[Stock max]],0)*Articles[[#This Row],[Valeur Uni]]),0)</f>
        <v>0</v>
      </c>
      <c r="O192" s="4" t="str">
        <f>IF(Articles[Stocks]&gt;Articles[[#This Row],[Stock mini]],"Stock suffisant","A Commander")</f>
        <v>Stock suffisant</v>
      </c>
      <c r="P192" s="13"/>
      <c r="Q192" s="13"/>
    </row>
    <row r="193" spans="2:17" hidden="1" x14ac:dyDescent="0.25">
      <c r="B193" s="56" t="s">
        <v>887</v>
      </c>
      <c r="C193" s="85">
        <v>1442</v>
      </c>
      <c r="D193" s="45" t="s">
        <v>725</v>
      </c>
      <c r="E193" s="56" t="s">
        <v>708</v>
      </c>
      <c r="F193" s="2">
        <v>345</v>
      </c>
      <c r="G193" s="13">
        <f>((Articles[[#This Row],[Temp Appro/Jrs]]+Articles[[#This Row],[Delai D.A]]+Articles[[#This Row],[couverture]])*Articles[[#This Row],[conso journaliére]])</f>
        <v>22</v>
      </c>
      <c r="H193" s="13">
        <f>Articles[[#This Row],[Stock mini]]*2</f>
        <v>44</v>
      </c>
      <c r="I193" s="13">
        <v>6</v>
      </c>
      <c r="J193" s="13">
        <v>3</v>
      </c>
      <c r="K193" s="13">
        <f>ROUNDUP(Articles[[#This Row],[Temp Appro/Jrs]]*0.25,0)</f>
        <v>2</v>
      </c>
      <c r="L193" s="13">
        <f>VLOOKUP(Articles[[#This Row],[Références]],'[2]Reporting consommation'!$A$8:$P$1189,16,FALSE)</f>
        <v>2</v>
      </c>
      <c r="M193" s="208">
        <f>IFERROR(VLOOKUP(Articles[[#This Row],[Références]],[2]!Tableau16[#All],2,FALSE),0)</f>
        <v>0</v>
      </c>
      <c r="N193" s="13">
        <f>IF(Articles[[#This Row],[Stocks]]&gt;Articles[[#This Row],[Stock max]],(IFERROR(Articles[[#This Row],[Stocks]]-Articles[[#This Row],[Stock max]],0)*Articles[[#This Row],[Valeur Uni]]),0)</f>
        <v>0</v>
      </c>
      <c r="O193" s="53" t="str">
        <f>IF(Articles[Stocks]&gt;Articles[[#This Row],[Stock mini]],"Stock suffisant","A Commander")</f>
        <v>Stock suffisant</v>
      </c>
      <c r="P193" s="13"/>
      <c r="Q193" s="13"/>
    </row>
    <row r="194" spans="2:17" hidden="1" x14ac:dyDescent="0.25">
      <c r="B194" s="7" t="s">
        <v>240</v>
      </c>
      <c r="C194" s="83">
        <v>1444</v>
      </c>
      <c r="D194" s="71" t="s">
        <v>505</v>
      </c>
      <c r="E194" s="61" t="s">
        <v>568</v>
      </c>
      <c r="F194" s="2">
        <v>5600</v>
      </c>
      <c r="G194" s="13">
        <f>((Articles[[#This Row],[Temp Appro/Jrs]]+Articles[[#This Row],[Delai D.A]]+Articles[[#This Row],[couverture]])*Articles[[#This Row],[conso journaliére]])</f>
        <v>572</v>
      </c>
      <c r="H194" s="92">
        <f>Articles[[#This Row],[Stock mini]]*2</f>
        <v>1144</v>
      </c>
      <c r="I194" s="13">
        <v>6</v>
      </c>
      <c r="J194" s="13">
        <v>3</v>
      </c>
      <c r="K194" s="92">
        <f>ROUNDUP(Articles[[#This Row],[Temp Appro/Jrs]]*0.25,0)</f>
        <v>2</v>
      </c>
      <c r="L194" s="13">
        <f>VLOOKUP(Articles[[#This Row],[Références]],'[2]Reporting consommation'!$A$8:$P$1189,16,FALSE)</f>
        <v>52</v>
      </c>
      <c r="M194" s="209">
        <f>IFERROR(VLOOKUP(Articles[[#This Row],[Références]],[2]!Tableau16[#All],2,FALSE),0)</f>
        <v>0</v>
      </c>
      <c r="N194" s="13">
        <f>IF(Articles[[#This Row],[Stocks]]&gt;Articles[[#This Row],[Stock max]],(IFERROR(Articles[[#This Row],[Stocks]]-Articles[[#This Row],[Stock max]],0)*Articles[[#This Row],[Valeur Uni]]),0)</f>
        <v>0</v>
      </c>
      <c r="O194" s="4" t="str">
        <f>IF(Articles[Stocks]&gt;Articles[[#This Row],[Stock mini]],"Stock suffisant","A Commander")</f>
        <v>Stock suffisant</v>
      </c>
      <c r="P194" s="13"/>
      <c r="Q194" s="13"/>
    </row>
    <row r="195" spans="2:17" hidden="1" x14ac:dyDescent="0.25">
      <c r="B195" s="7" t="s">
        <v>239</v>
      </c>
      <c r="C195" s="83">
        <v>1445</v>
      </c>
      <c r="D195" s="84" t="s">
        <v>481</v>
      </c>
      <c r="E195" s="8" t="s">
        <v>573</v>
      </c>
      <c r="F195" s="2">
        <v>10100</v>
      </c>
      <c r="G195" s="13">
        <f>((Articles[[#This Row],[Temp Appro/Jrs]]+Articles[[#This Row],[Delai D.A]]+Articles[[#This Row],[couverture]])*Articles[[#This Row],[conso journaliére]])</f>
        <v>1650</v>
      </c>
      <c r="H195" s="92">
        <f>Articles[[#This Row],[Stock mini]]*2</f>
        <v>3300</v>
      </c>
      <c r="I195" s="13">
        <v>6</v>
      </c>
      <c r="J195" s="13">
        <v>3</v>
      </c>
      <c r="K195" s="92">
        <f>ROUNDUP(Articles[[#This Row],[Temp Appro/Jrs]]*0.25,0)</f>
        <v>2</v>
      </c>
      <c r="L195" s="13">
        <f>VLOOKUP(Articles[[#This Row],[Références]],'[2]Reporting consommation'!$A$8:$P$1189,16,FALSE)</f>
        <v>150</v>
      </c>
      <c r="M195" s="208">
        <f>IFERROR(VLOOKUP(Articles[[#This Row],[Références]],[2]!Tableau16[#All],2,FALSE),0)</f>
        <v>0</v>
      </c>
      <c r="N195" s="13">
        <f>IF(Articles[[#This Row],[Stocks]]&gt;Articles[[#This Row],[Stock max]],(IFERROR(Articles[[#This Row],[Stocks]]-Articles[[#This Row],[Stock max]],0)*Articles[[#This Row],[Valeur Uni]]),0)</f>
        <v>0</v>
      </c>
      <c r="O195" s="4" t="str">
        <f>IF(Articles[Stocks]&gt;Articles[[#This Row],[Stock mini]],"Stock suffisant","A Commander")</f>
        <v>Stock suffisant</v>
      </c>
      <c r="P195" s="13"/>
      <c r="Q195" s="13"/>
    </row>
    <row r="196" spans="2:17" hidden="1" x14ac:dyDescent="0.25">
      <c r="B196" s="7" t="s">
        <v>238</v>
      </c>
      <c r="C196" s="83">
        <v>1446</v>
      </c>
      <c r="D196" s="71" t="s">
        <v>505</v>
      </c>
      <c r="E196" s="61" t="s">
        <v>568</v>
      </c>
      <c r="F196" s="2">
        <v>4100</v>
      </c>
      <c r="G196" s="13">
        <f>((Articles[[#This Row],[Temp Appro/Jrs]]+Articles[[#This Row],[Delai D.A]]+Articles[[#This Row],[couverture]])*Articles[[#This Row],[conso journaliére]])</f>
        <v>396</v>
      </c>
      <c r="H196" s="92">
        <f>Articles[[#This Row],[Stock mini]]*2</f>
        <v>792</v>
      </c>
      <c r="I196" s="13">
        <v>6</v>
      </c>
      <c r="J196" s="13">
        <v>3</v>
      </c>
      <c r="K196" s="92">
        <f>ROUNDUP(Articles[[#This Row],[Temp Appro/Jrs]]*0.25,0)</f>
        <v>2</v>
      </c>
      <c r="L196" s="13">
        <f>VLOOKUP(Articles[[#This Row],[Références]],'[2]Reporting consommation'!$A$8:$P$1189,16,FALSE)</f>
        <v>36</v>
      </c>
      <c r="M196" s="209">
        <f>IFERROR(VLOOKUP(Articles[[#This Row],[Références]],[2]!Tableau16[#All],2,FALSE),0)</f>
        <v>0</v>
      </c>
      <c r="N196" s="13">
        <f>IF(Articles[[#This Row],[Stocks]]&gt;Articles[[#This Row],[Stock max]],(IFERROR(Articles[[#This Row],[Stocks]]-Articles[[#This Row],[Stock max]],0)*Articles[[#This Row],[Valeur Uni]]),0)</f>
        <v>0</v>
      </c>
      <c r="O196" s="4" t="str">
        <f>IF(Articles[Stocks]&gt;Articles[[#This Row],[Stock mini]],"Stock suffisant","A Commander")</f>
        <v>Stock suffisant</v>
      </c>
      <c r="P196" s="13"/>
      <c r="Q196" s="13"/>
    </row>
    <row r="197" spans="2:17" hidden="1" x14ac:dyDescent="0.25">
      <c r="B197" s="56" t="s">
        <v>1007</v>
      </c>
      <c r="C197" s="85">
        <v>1450</v>
      </c>
      <c r="D197" s="45" t="s">
        <v>480</v>
      </c>
      <c r="E197" s="56" t="s">
        <v>421</v>
      </c>
      <c r="F197" s="162">
        <v>3</v>
      </c>
      <c r="G197" s="13">
        <f>((Articles[[#This Row],[Temp Appro/Jrs]]+Articles[[#This Row],[Delai D.A]]+Articles[[#This Row],[couverture]])*Articles[[#This Row],[conso journaliére]])</f>
        <v>0</v>
      </c>
      <c r="H197" s="161">
        <f>Articles[[#This Row],[Stock mini]]*2</f>
        <v>0</v>
      </c>
      <c r="I197" s="13">
        <v>6</v>
      </c>
      <c r="J197" s="13">
        <v>3</v>
      </c>
      <c r="K197" s="161">
        <f>ROUNDUP(Articles[[#This Row],[Temp Appro/Jrs]]*0.25,0)</f>
        <v>2</v>
      </c>
      <c r="L197" s="13">
        <f>VLOOKUP(Articles[[#This Row],[Références]],'[2]Reporting consommation'!$A$8:$P$1189,16,FALSE)</f>
        <v>0</v>
      </c>
      <c r="M197" s="208">
        <f>IFERROR(VLOOKUP(Articles[[#This Row],[Références]],[2]!Tableau16[#All],2,FALSE),0)</f>
        <v>0</v>
      </c>
      <c r="N197" s="13">
        <f>IF(Articles[[#This Row],[Stocks]]&gt;Articles[[#This Row],[Stock max]],(IFERROR(Articles[[#This Row],[Stocks]]-Articles[[#This Row],[Stock max]],0)*Articles[[#This Row],[Valeur Uni]]),0)</f>
        <v>0</v>
      </c>
      <c r="O197" s="163" t="str">
        <f>IF(Articles[Stocks]&gt;Articles[[#This Row],[Stock mini]],"Stock suffisant","A Commander")</f>
        <v>Stock suffisant</v>
      </c>
      <c r="P197" s="161"/>
      <c r="Q197" s="161"/>
    </row>
    <row r="198" spans="2:17" hidden="1" x14ac:dyDescent="0.25">
      <c r="B198" s="7" t="s">
        <v>237</v>
      </c>
      <c r="C198" s="86">
        <v>1452</v>
      </c>
      <c r="D198" s="84" t="s">
        <v>480</v>
      </c>
      <c r="E198" s="8" t="s">
        <v>459</v>
      </c>
      <c r="F198" s="2">
        <v>15</v>
      </c>
      <c r="G198" s="13">
        <f>((Articles[[#This Row],[Temp Appro/Jrs]]+Articles[[#This Row],[Delai D.A]]+Articles[[#This Row],[couverture]])*Articles[[#This Row],[conso journaliére]])</f>
        <v>11</v>
      </c>
      <c r="H198" s="92">
        <f>Articles[[#This Row],[Stock mini]]*2</f>
        <v>22</v>
      </c>
      <c r="I198" s="13">
        <v>6</v>
      </c>
      <c r="J198" s="13">
        <v>3</v>
      </c>
      <c r="K198" s="92">
        <f>ROUNDUP(Articles[[#This Row],[Temp Appro/Jrs]]*0.25,0)</f>
        <v>2</v>
      </c>
      <c r="L198" s="13">
        <f>VLOOKUP(Articles[[#This Row],[Références]],'[2]Reporting consommation'!$A$8:$P$1189,16,FALSE)</f>
        <v>1</v>
      </c>
      <c r="M198" s="209">
        <f>IFERROR(VLOOKUP(Articles[[#This Row],[Références]],[2]!Tableau16[#All],2,FALSE),0)</f>
        <v>0</v>
      </c>
      <c r="N198" s="13">
        <f>IF(Articles[[#This Row],[Stocks]]&gt;Articles[[#This Row],[Stock max]],(IFERROR(Articles[[#This Row],[Stocks]]-Articles[[#This Row],[Stock max]],0)*Articles[[#This Row],[Valeur Uni]]),0)</f>
        <v>0</v>
      </c>
      <c r="O198" s="4" t="str">
        <f>IF(Articles[Stocks]&gt;Articles[[#This Row],[Stock mini]],"Stock suffisant","A Commander")</f>
        <v>Stock suffisant</v>
      </c>
      <c r="P198" s="13"/>
      <c r="Q198" s="13"/>
    </row>
    <row r="199" spans="2:17" hidden="1" x14ac:dyDescent="0.25">
      <c r="B199" s="8" t="s">
        <v>236</v>
      </c>
      <c r="C199" s="83">
        <v>1458</v>
      </c>
      <c r="D199" s="71"/>
      <c r="E199" s="61" t="s">
        <v>461</v>
      </c>
      <c r="F199" s="2">
        <v>1</v>
      </c>
      <c r="G199" s="13">
        <f>((Articles[[#This Row],[Temp Appro/Jrs]]+Articles[[#This Row],[Delai D.A]]+Articles[[#This Row],[couverture]])*Articles[[#This Row],[conso journaliére]])</f>
        <v>0</v>
      </c>
      <c r="H199" s="92">
        <f>Articles[[#This Row],[Stock mini]]*2</f>
        <v>0</v>
      </c>
      <c r="I199" s="13">
        <v>6</v>
      </c>
      <c r="J199" s="13">
        <v>3</v>
      </c>
      <c r="K199" s="92">
        <f>ROUNDUP(Articles[[#This Row],[Temp Appro/Jrs]]*0.25,0)</f>
        <v>2</v>
      </c>
      <c r="L199" s="13">
        <f>VLOOKUP(Articles[[#This Row],[Références]],'[2]Reporting consommation'!$A$8:$P$1189,16,FALSE)</f>
        <v>0</v>
      </c>
      <c r="M199" s="208">
        <f>IFERROR(VLOOKUP(Articles[[#This Row],[Références]],[2]!Tableau16[#All],2,FALSE),0)</f>
        <v>0</v>
      </c>
      <c r="N199" s="13">
        <f>IF(Articles[[#This Row],[Stocks]]&gt;Articles[[#This Row],[Stock max]],(IFERROR(Articles[[#This Row],[Stocks]]-Articles[[#This Row],[Stock max]],0)*Articles[[#This Row],[Valeur Uni]]),0)</f>
        <v>0</v>
      </c>
      <c r="O199" s="4" t="str">
        <f>IF(Articles[Stocks]&gt;Articles[[#This Row],[Stock mini]],"Stock suffisant","A Commander")</f>
        <v>Stock suffisant</v>
      </c>
      <c r="P199" s="13"/>
      <c r="Q199" s="13"/>
    </row>
    <row r="200" spans="2:17" hidden="1" x14ac:dyDescent="0.25">
      <c r="B200" s="7" t="s">
        <v>391</v>
      </c>
      <c r="C200" s="83" t="s">
        <v>541</v>
      </c>
      <c r="D200" s="71" t="s">
        <v>487</v>
      </c>
      <c r="E200" s="61" t="s">
        <v>474</v>
      </c>
      <c r="F200" s="2">
        <v>1</v>
      </c>
      <c r="G200" s="13">
        <f>((Articles[[#This Row],[Temp Appro/Jrs]]+Articles[[#This Row],[Delai D.A]]+Articles[[#This Row],[couverture]])*Articles[[#This Row],[conso journaliére]])</f>
        <v>3</v>
      </c>
      <c r="H200" s="13">
        <f>Articles[[#This Row],[Stock mini]]*2</f>
        <v>6</v>
      </c>
      <c r="I200" s="13"/>
      <c r="J200" s="13">
        <v>3</v>
      </c>
      <c r="K200" s="13">
        <f>ROUNDUP(Articles[[#This Row],[Temp Appro/Jrs]]*0.25,0)</f>
        <v>0</v>
      </c>
      <c r="L200" s="13">
        <f>VLOOKUP(Articles[[#This Row],[Références]],'[2]Reporting consommation'!$A$8:$P$1189,16,FALSE)</f>
        <v>1</v>
      </c>
      <c r="M200" s="208">
        <f>IFERROR(VLOOKUP(Articles[[#This Row],[Références]],[2]!Tableau16[#All],2,FALSE),0)</f>
        <v>0</v>
      </c>
      <c r="N200" s="13">
        <f>IF(Articles[[#This Row],[Stocks]]&gt;Articles[[#This Row],[Stock max]],(IFERROR(Articles[[#This Row],[Stocks]]-Articles[[#This Row],[Stock max]],0)*Articles[[#This Row],[Valeur Uni]]),0)</f>
        <v>0</v>
      </c>
      <c r="O200" s="4" t="str">
        <f>IF(Articles[Stocks]&gt;Articles[[#This Row],[Stock mini]],"Stock suffisant","A Commander")</f>
        <v>A Commander</v>
      </c>
      <c r="P200" s="13" t="s">
        <v>1047</v>
      </c>
      <c r="Q200" s="13"/>
    </row>
    <row r="201" spans="2:17" hidden="1" x14ac:dyDescent="0.25">
      <c r="B201" s="7" t="s">
        <v>392</v>
      </c>
      <c r="C201" s="83" t="s">
        <v>542</v>
      </c>
      <c r="D201" s="84" t="s">
        <v>487</v>
      </c>
      <c r="E201" s="8" t="s">
        <v>474</v>
      </c>
      <c r="F201" s="2">
        <v>1</v>
      </c>
      <c r="G201" s="13">
        <f>((Articles[[#This Row],[Temp Appro/Jrs]]+Articles[[#This Row],[Delai D.A]]+Articles[[#This Row],[couverture]])*Articles[[#This Row],[conso journaliére]])</f>
        <v>3</v>
      </c>
      <c r="H201" s="13">
        <f>Articles[[#This Row],[Stock mini]]*2</f>
        <v>6</v>
      </c>
      <c r="I201" s="13"/>
      <c r="J201" s="13">
        <v>3</v>
      </c>
      <c r="K201" s="13">
        <f>ROUNDUP(Articles[[#This Row],[Temp Appro/Jrs]]*0.25,0)</f>
        <v>0</v>
      </c>
      <c r="L201" s="13">
        <f>VLOOKUP(Articles[[#This Row],[Références]],'[2]Reporting consommation'!$A$8:$P$1189,16,FALSE)</f>
        <v>1</v>
      </c>
      <c r="M201" s="208">
        <f>IFERROR(VLOOKUP(Articles[[#This Row],[Références]],[2]!Tableau16[#All],2,FALSE),0)</f>
        <v>0</v>
      </c>
      <c r="N201" s="13">
        <f>IF(Articles[[#This Row],[Stocks]]&gt;Articles[[#This Row],[Stock max]],(IFERROR(Articles[[#This Row],[Stocks]]-Articles[[#This Row],[Stock max]],0)*Articles[[#This Row],[Valeur Uni]]),0)</f>
        <v>0</v>
      </c>
      <c r="O201" s="4" t="str">
        <f>IF(Articles[Stocks]&gt;Articles[[#This Row],[Stock mini]],"Stock suffisant","A Commander")</f>
        <v>A Commander</v>
      </c>
      <c r="P201" s="13" t="s">
        <v>1047</v>
      </c>
      <c r="Q201" s="13"/>
    </row>
    <row r="202" spans="2:17" hidden="1" x14ac:dyDescent="0.25">
      <c r="B202" s="8" t="s">
        <v>233</v>
      </c>
      <c r="C202" s="83">
        <v>1469</v>
      </c>
      <c r="D202" s="84" t="s">
        <v>480</v>
      </c>
      <c r="E202" s="8" t="s">
        <v>408</v>
      </c>
      <c r="F202" s="2">
        <v>21</v>
      </c>
      <c r="G202" s="13">
        <f>((Articles[[#This Row],[Temp Appro/Jrs]]+Articles[[#This Row],[Delai D.A]]+Articles[[#This Row],[couverture]])*Articles[[#This Row],[conso journaliére]])</f>
        <v>11</v>
      </c>
      <c r="H202" s="92">
        <f>Articles[[#This Row],[Stock mini]]*2</f>
        <v>22</v>
      </c>
      <c r="I202" s="13">
        <v>6</v>
      </c>
      <c r="J202" s="13">
        <v>3</v>
      </c>
      <c r="K202" s="92">
        <f>ROUNDUP(Articles[[#This Row],[Temp Appro/Jrs]]*0.25,0)</f>
        <v>2</v>
      </c>
      <c r="L202" s="13">
        <f>VLOOKUP(Articles[[#This Row],[Références]],'[2]Reporting consommation'!$A$8:$P$1189,16,FALSE)</f>
        <v>1</v>
      </c>
      <c r="M202" s="209">
        <f>IFERROR(VLOOKUP(Articles[[#This Row],[Références]],[2]!Tableau16[#All],2,FALSE),0)</f>
        <v>0</v>
      </c>
      <c r="N202" s="13">
        <f>IF(Articles[[#This Row],[Stocks]]&gt;Articles[[#This Row],[Stock max]],(IFERROR(Articles[[#This Row],[Stocks]]-Articles[[#This Row],[Stock max]],0)*Articles[[#This Row],[Valeur Uni]]),0)</f>
        <v>0</v>
      </c>
      <c r="O202" s="4" t="str">
        <f>IF(Articles[Stocks]&gt;Articles[[#This Row],[Stock mini]],"Stock suffisant","A Commander")</f>
        <v>Stock suffisant</v>
      </c>
      <c r="P202" s="13"/>
      <c r="Q202" s="13"/>
    </row>
    <row r="203" spans="2:17" hidden="1" x14ac:dyDescent="0.25">
      <c r="B203" s="7" t="s">
        <v>393</v>
      </c>
      <c r="C203" s="83" t="s">
        <v>543</v>
      </c>
      <c r="D203" s="71" t="s">
        <v>487</v>
      </c>
      <c r="E203" s="61" t="s">
        <v>474</v>
      </c>
      <c r="F203" s="2">
        <v>2</v>
      </c>
      <c r="G203" s="13">
        <f>((Articles[[#This Row],[Temp Appro/Jrs]]+Articles[[#This Row],[Delai D.A]]+Articles[[#This Row],[couverture]])*Articles[[#This Row],[conso journaliére]])</f>
        <v>3</v>
      </c>
      <c r="H203" s="13">
        <f>Articles[[#This Row],[Stock mini]]*2</f>
        <v>6</v>
      </c>
      <c r="I203" s="13"/>
      <c r="J203" s="13">
        <v>3</v>
      </c>
      <c r="K203" s="13">
        <f>ROUNDUP(Articles[[#This Row],[Temp Appro/Jrs]]*0.25,0)</f>
        <v>0</v>
      </c>
      <c r="L203" s="13">
        <f>VLOOKUP(Articles[[#This Row],[Références]],'[2]Reporting consommation'!$A$8:$P$1189,16,FALSE)</f>
        <v>1</v>
      </c>
      <c r="M203" s="208">
        <f>IFERROR(VLOOKUP(Articles[[#This Row],[Références]],[2]!Tableau16[#All],2,FALSE),0)</f>
        <v>0</v>
      </c>
      <c r="N203" s="13">
        <f>IF(Articles[[#This Row],[Stocks]]&gt;Articles[[#This Row],[Stock max]],(IFERROR(Articles[[#This Row],[Stocks]]-Articles[[#This Row],[Stock max]],0)*Articles[[#This Row],[Valeur Uni]]),0)</f>
        <v>0</v>
      </c>
      <c r="O203" s="4" t="str">
        <f>IF(Articles[Stocks]&gt;Articles[[#This Row],[Stock mini]],"Stock suffisant","A Commander")</f>
        <v>A Commander</v>
      </c>
      <c r="P203" s="13"/>
      <c r="Q203" s="13"/>
    </row>
    <row r="204" spans="2:17" hidden="1" x14ac:dyDescent="0.25">
      <c r="B204" s="7" t="s">
        <v>232</v>
      </c>
      <c r="C204" s="83">
        <v>1480</v>
      </c>
      <c r="D204" s="71" t="s">
        <v>504</v>
      </c>
      <c r="E204" s="61" t="s">
        <v>417</v>
      </c>
      <c r="F204" s="2">
        <v>31</v>
      </c>
      <c r="G204" s="13">
        <f>((Articles[[#This Row],[Temp Appro/Jrs]]+Articles[[#This Row],[Delai D.A]]+Articles[[#This Row],[couverture]])*Articles[[#This Row],[conso journaliére]])</f>
        <v>11</v>
      </c>
      <c r="H204" s="92">
        <f>Articles[[#This Row],[Stock mini]]*2</f>
        <v>22</v>
      </c>
      <c r="I204" s="13">
        <v>6</v>
      </c>
      <c r="J204" s="13">
        <v>3</v>
      </c>
      <c r="K204" s="92">
        <f>ROUNDUP(Articles[[#This Row],[Temp Appro/Jrs]]*0.25,0)</f>
        <v>2</v>
      </c>
      <c r="L204" s="13">
        <f>VLOOKUP(Articles[[#This Row],[Références]],'[2]Reporting consommation'!$A$8:$P$1189,16,FALSE)</f>
        <v>1</v>
      </c>
      <c r="M204" s="209">
        <f>IFERROR(VLOOKUP(Articles[[#This Row],[Références]],[2]!Tableau16[#All],2,FALSE),0)</f>
        <v>0</v>
      </c>
      <c r="N204" s="13">
        <f>IF(Articles[[#This Row],[Stocks]]&gt;Articles[[#This Row],[Stock max]],(IFERROR(Articles[[#This Row],[Stocks]]-Articles[[#This Row],[Stock max]],0)*Articles[[#This Row],[Valeur Uni]]),0)</f>
        <v>0</v>
      </c>
      <c r="O204" s="4" t="str">
        <f>IF(Articles[Stocks]&gt;Articles[[#This Row],[Stock mini]],"Stock suffisant","A Commander")</f>
        <v>Stock suffisant</v>
      </c>
      <c r="P204" s="13"/>
      <c r="Q204" s="13"/>
    </row>
    <row r="205" spans="2:17" hidden="1" x14ac:dyDescent="0.25">
      <c r="B205" s="8" t="s">
        <v>565</v>
      </c>
      <c r="C205" s="83" t="s">
        <v>564</v>
      </c>
      <c r="D205" s="84" t="s">
        <v>487</v>
      </c>
      <c r="E205" s="8" t="s">
        <v>830</v>
      </c>
      <c r="F205" s="2">
        <v>1</v>
      </c>
      <c r="G205" s="13">
        <f>((Articles[[#This Row],[Temp Appro/Jrs]]+Articles[[#This Row],[Delai D.A]]+Articles[[#This Row],[couverture]])*Articles[[#This Row],[conso journaliére]])</f>
        <v>3</v>
      </c>
      <c r="H205" s="13">
        <f>Articles[[#This Row],[Stock mini]]*2</f>
        <v>6</v>
      </c>
      <c r="I205" s="13"/>
      <c r="J205" s="13">
        <v>3</v>
      </c>
      <c r="K205" s="13">
        <f>ROUNDUP(Articles[[#This Row],[Temp Appro/Jrs]]*0.25,0)</f>
        <v>0</v>
      </c>
      <c r="L205" s="13">
        <f>VLOOKUP(Articles[[#This Row],[Références]],'[2]Reporting consommation'!$A$8:$P$1189,16,FALSE)</f>
        <v>1</v>
      </c>
      <c r="M205" s="209">
        <f>IFERROR(VLOOKUP(Articles[[#This Row],[Références]],[2]!Tableau16[#All],2,FALSE),0)</f>
        <v>0</v>
      </c>
      <c r="N205" s="13">
        <f>IF(Articles[[#This Row],[Stocks]]&gt;Articles[[#This Row],[Stock max]],(IFERROR(Articles[[#This Row],[Stocks]]-Articles[[#This Row],[Stock max]],0)*Articles[[#This Row],[Valeur Uni]]),0)</f>
        <v>0</v>
      </c>
      <c r="O205" s="4" t="str">
        <f>IF(Articles[Stocks]&gt;Articles[[#This Row],[Stock mini]],"Stock suffisant","A Commander")</f>
        <v>A Commander</v>
      </c>
      <c r="P205" s="13"/>
      <c r="Q205" s="46"/>
    </row>
    <row r="206" spans="2:17" hidden="1" x14ac:dyDescent="0.25">
      <c r="B206" s="8" t="s">
        <v>381</v>
      </c>
      <c r="C206" s="83" t="s">
        <v>532</v>
      </c>
      <c r="D206" s="71" t="s">
        <v>487</v>
      </c>
      <c r="E206" s="8" t="s">
        <v>471</v>
      </c>
      <c r="F206" s="2">
        <v>1</v>
      </c>
      <c r="G206" s="13">
        <f>((Articles[[#This Row],[Temp Appro/Jrs]]+Articles[[#This Row],[Delai D.A]]+Articles[[#This Row],[couverture]])*Articles[[#This Row],[conso journaliére]])</f>
        <v>3</v>
      </c>
      <c r="H206" s="13">
        <f>Articles[[#This Row],[Stock mini]]*2</f>
        <v>6</v>
      </c>
      <c r="I206" s="13"/>
      <c r="J206" s="13">
        <v>3</v>
      </c>
      <c r="K206" s="13">
        <f>ROUNDUP(Articles[[#This Row],[Temp Appro/Jrs]]*0.25,0)</f>
        <v>0</v>
      </c>
      <c r="L206" s="13">
        <f>VLOOKUP(Articles[[#This Row],[Références]],'[2]Reporting consommation'!$A$8:$P$1189,16,FALSE)</f>
        <v>1</v>
      </c>
      <c r="M206" s="209">
        <f>IFERROR(VLOOKUP(Articles[[#This Row],[Références]],[2]!Tableau16[#All],2,FALSE),0)</f>
        <v>0</v>
      </c>
      <c r="N206" s="13">
        <f>IF(Articles[[#This Row],[Stocks]]&gt;Articles[[#This Row],[Stock max]],(IFERROR(Articles[[#This Row],[Stocks]]-Articles[[#This Row],[Stock max]],0)*Articles[[#This Row],[Valeur Uni]]),0)</f>
        <v>0</v>
      </c>
      <c r="O206" s="4" t="str">
        <f>IF(Articles[Stocks]&gt;Articles[[#This Row],[Stock mini]],"Stock suffisant","A Commander")</f>
        <v>A Commander</v>
      </c>
      <c r="P206" s="13" t="s">
        <v>1047</v>
      </c>
      <c r="Q206" s="13"/>
    </row>
    <row r="207" spans="2:17" hidden="1" x14ac:dyDescent="0.25">
      <c r="B207" s="8" t="s">
        <v>229</v>
      </c>
      <c r="C207" s="83">
        <v>1554</v>
      </c>
      <c r="D207" s="84" t="s">
        <v>483</v>
      </c>
      <c r="E207" s="8" t="s">
        <v>439</v>
      </c>
      <c r="F207" s="2">
        <v>9</v>
      </c>
      <c r="G207" s="13">
        <f>((Articles[[#This Row],[Temp Appro/Jrs]]+Articles[[#This Row],[Delai D.A]]+Articles[[#This Row],[couverture]])*Articles[[#This Row],[conso journaliére]])</f>
        <v>8</v>
      </c>
      <c r="H207" s="92">
        <f>Articles[[#This Row],[Stock mini]]*2</f>
        <v>16</v>
      </c>
      <c r="I207" s="13">
        <v>4</v>
      </c>
      <c r="J207" s="13">
        <v>3</v>
      </c>
      <c r="K207" s="92">
        <f>ROUNDUP(Articles[[#This Row],[Temp Appro/Jrs]]*0.25,0)</f>
        <v>1</v>
      </c>
      <c r="L207" s="13">
        <f>VLOOKUP(Articles[[#This Row],[Références]],'[2]Reporting consommation'!$A$8:$P$1189,16,FALSE)</f>
        <v>1</v>
      </c>
      <c r="M207" s="209">
        <f>IFERROR(VLOOKUP(Articles[[#This Row],[Références]],[2]!Tableau16[#All],2,FALSE),0)</f>
        <v>0</v>
      </c>
      <c r="N207" s="13">
        <f>IF(Articles[[#This Row],[Stocks]]&gt;Articles[[#This Row],[Stock max]],(IFERROR(Articles[[#This Row],[Stocks]]-Articles[[#This Row],[Stock max]],0)*Articles[[#This Row],[Valeur Uni]]),0)</f>
        <v>0</v>
      </c>
      <c r="O207" s="4" t="str">
        <f>IF(Articles[Stocks]&gt;Articles[[#This Row],[Stock mini]],"Stock suffisant","A Commander")</f>
        <v>Stock suffisant</v>
      </c>
      <c r="P207" s="13"/>
      <c r="Q207" s="13"/>
    </row>
    <row r="208" spans="2:17" hidden="1" x14ac:dyDescent="0.25">
      <c r="B208" s="7" t="s">
        <v>228</v>
      </c>
      <c r="C208" s="83">
        <v>1571</v>
      </c>
      <c r="D208" s="71" t="s">
        <v>503</v>
      </c>
      <c r="E208" s="61" t="s">
        <v>457</v>
      </c>
      <c r="F208" s="2">
        <v>50</v>
      </c>
      <c r="G208" s="13">
        <f>((Articles[[#This Row],[Temp Appro/Jrs]]+Articles[[#This Row],[Delai D.A]]+Articles[[#This Row],[couverture]])*Articles[[#This Row],[conso journaliére]])</f>
        <v>0</v>
      </c>
      <c r="H208" s="92">
        <f>Articles[[#This Row],[Stock mini]]*2</f>
        <v>0</v>
      </c>
      <c r="I208" s="13">
        <v>2</v>
      </c>
      <c r="J208" s="13">
        <v>3</v>
      </c>
      <c r="K208" s="92">
        <f>ROUNDUP(Articles[[#This Row],[Temp Appro/Jrs]]*0.25,0)</f>
        <v>1</v>
      </c>
      <c r="L208" s="13">
        <f>VLOOKUP(Articles[[#This Row],[Références]],'[2]Reporting consommation'!$A$8:$P$1189,16,FALSE)</f>
        <v>0</v>
      </c>
      <c r="M208" s="209">
        <f>IFERROR(VLOOKUP(Articles[[#This Row],[Références]],[2]!Tableau16[#All],2,FALSE),0)</f>
        <v>0</v>
      </c>
      <c r="N208" s="13">
        <f>IF(Articles[[#This Row],[Stocks]]&gt;Articles[[#This Row],[Stock max]],(IFERROR(Articles[[#This Row],[Stocks]]-Articles[[#This Row],[Stock max]],0)*Articles[[#This Row],[Valeur Uni]]),0)</f>
        <v>0</v>
      </c>
      <c r="O208" s="4" t="str">
        <f>IF(Articles[Stocks]&gt;Articles[[#This Row],[Stock mini]],"Stock suffisant","A Commander")</f>
        <v>Stock suffisant</v>
      </c>
      <c r="P208" s="13"/>
      <c r="Q208" s="13"/>
    </row>
    <row r="209" spans="2:17" hidden="1" x14ac:dyDescent="0.25">
      <c r="B209" s="7" t="s">
        <v>227</v>
      </c>
      <c r="C209" s="83">
        <v>1572</v>
      </c>
      <c r="D209" s="84" t="s">
        <v>503</v>
      </c>
      <c r="E209" s="8" t="s">
        <v>457</v>
      </c>
      <c r="F209" s="2">
        <v>70</v>
      </c>
      <c r="G209" s="13">
        <f>((Articles[[#This Row],[Temp Appro/Jrs]]+Articles[[#This Row],[Delai D.A]]+Articles[[#This Row],[couverture]])*Articles[[#This Row],[conso journaliére]])</f>
        <v>0</v>
      </c>
      <c r="H209" s="92">
        <f>Articles[[#This Row],[Stock mini]]*2</f>
        <v>0</v>
      </c>
      <c r="I209" s="13">
        <v>2</v>
      </c>
      <c r="J209" s="13">
        <v>3</v>
      </c>
      <c r="K209" s="92">
        <f>ROUNDUP(Articles[[#This Row],[Temp Appro/Jrs]]*0.25,0)</f>
        <v>1</v>
      </c>
      <c r="L209" s="13">
        <f>VLOOKUP(Articles[[#This Row],[Références]],'[2]Reporting consommation'!$A$8:$P$1189,16,FALSE)</f>
        <v>0</v>
      </c>
      <c r="M209" s="209">
        <f>IFERROR(VLOOKUP(Articles[[#This Row],[Références]],[2]!Tableau16[#All],2,FALSE),0)</f>
        <v>0</v>
      </c>
      <c r="N209" s="13">
        <f>IF(Articles[[#This Row],[Stocks]]&gt;Articles[[#This Row],[Stock max]],(IFERROR(Articles[[#This Row],[Stocks]]-Articles[[#This Row],[Stock max]],0)*Articles[[#This Row],[Valeur Uni]]),0)</f>
        <v>0</v>
      </c>
      <c r="O209" s="4" t="str">
        <f>IF(Articles[Stocks]&gt;Articles[[#This Row],[Stock mini]],"Stock suffisant","A Commander")</f>
        <v>Stock suffisant</v>
      </c>
      <c r="P209" s="13"/>
      <c r="Q209" s="13"/>
    </row>
    <row r="210" spans="2:17" hidden="1" x14ac:dyDescent="0.25">
      <c r="B210" s="7" t="s">
        <v>226</v>
      </c>
      <c r="C210" s="83">
        <v>1573</v>
      </c>
      <c r="D210" s="71" t="s">
        <v>503</v>
      </c>
      <c r="E210" s="61" t="s">
        <v>456</v>
      </c>
      <c r="F210" s="2">
        <v>150</v>
      </c>
      <c r="G210" s="13">
        <f>((Articles[[#This Row],[Temp Appro/Jrs]]+Articles[[#This Row],[Delai D.A]]+Articles[[#This Row],[couverture]])*Articles[[#This Row],[conso journaliére]])</f>
        <v>6</v>
      </c>
      <c r="H210" s="92">
        <f>Articles[[#This Row],[Stock mini]]*2</f>
        <v>12</v>
      </c>
      <c r="I210" s="13">
        <v>2</v>
      </c>
      <c r="J210" s="13">
        <v>3</v>
      </c>
      <c r="K210" s="92">
        <f>ROUNDUP(Articles[[#This Row],[Temp Appro/Jrs]]*0.25,0)</f>
        <v>1</v>
      </c>
      <c r="L210" s="13">
        <f>VLOOKUP(Articles[[#This Row],[Références]],'[2]Reporting consommation'!$A$8:$P$1189,16,FALSE)</f>
        <v>1</v>
      </c>
      <c r="M210" s="209">
        <f>IFERROR(VLOOKUP(Articles[[#This Row],[Références]],[2]!Tableau16[#All],2,FALSE),0)</f>
        <v>0</v>
      </c>
      <c r="N210" s="13">
        <f>IF(Articles[[#This Row],[Stocks]]&gt;Articles[[#This Row],[Stock max]],(IFERROR(Articles[[#This Row],[Stocks]]-Articles[[#This Row],[Stock max]],0)*Articles[[#This Row],[Valeur Uni]]),0)</f>
        <v>0</v>
      </c>
      <c r="O210" s="4" t="str">
        <f>IF(Articles[Stocks]&gt;Articles[[#This Row],[Stock mini]],"Stock suffisant","A Commander")</f>
        <v>Stock suffisant</v>
      </c>
      <c r="P210" s="13"/>
      <c r="Q210" s="13"/>
    </row>
    <row r="211" spans="2:17" hidden="1" x14ac:dyDescent="0.25">
      <c r="B211" s="7" t="s">
        <v>225</v>
      </c>
      <c r="C211" s="83">
        <v>1574</v>
      </c>
      <c r="D211" s="84" t="s">
        <v>503</v>
      </c>
      <c r="E211" s="8" t="s">
        <v>411</v>
      </c>
      <c r="F211" s="2">
        <v>50</v>
      </c>
      <c r="G211" s="13">
        <f>((Articles[[#This Row],[Temp Appro/Jrs]]+Articles[[#This Row],[Delai D.A]]+Articles[[#This Row],[couverture]])*Articles[[#This Row],[conso journaliére]])</f>
        <v>23</v>
      </c>
      <c r="H211" s="92">
        <f>Articles[[#This Row],[Stock mini]]*2</f>
        <v>46</v>
      </c>
      <c r="I211" s="13">
        <v>16</v>
      </c>
      <c r="J211" s="13">
        <v>3</v>
      </c>
      <c r="K211" s="92">
        <f>ROUNDUP(Articles[[#This Row],[Temp Appro/Jrs]]*0.25,0)</f>
        <v>4</v>
      </c>
      <c r="L211" s="13">
        <f>VLOOKUP(Articles[[#This Row],[Références]],'[2]Reporting consommation'!$A$8:$P$1189,16,FALSE)</f>
        <v>1</v>
      </c>
      <c r="M211" s="209">
        <f>IFERROR(VLOOKUP(Articles[[#This Row],[Références]],[2]!Tableau16[#All],2,FALSE),0)</f>
        <v>0</v>
      </c>
      <c r="N211" s="13">
        <f>IF(Articles[[#This Row],[Stocks]]&gt;Articles[[#This Row],[Stock max]],(IFERROR(Articles[[#This Row],[Stocks]]-Articles[[#This Row],[Stock max]],0)*Articles[[#This Row],[Valeur Uni]]),0)</f>
        <v>0</v>
      </c>
      <c r="O211" s="4" t="str">
        <f>IF(Articles[Stocks]&gt;Articles[[#This Row],[Stock mini]],"Stock suffisant","A Commander")</f>
        <v>Stock suffisant</v>
      </c>
      <c r="P211" s="13"/>
      <c r="Q211" s="13"/>
    </row>
    <row r="212" spans="2:17" hidden="1" x14ac:dyDescent="0.25">
      <c r="B212" s="7" t="s">
        <v>224</v>
      </c>
      <c r="C212" s="83">
        <v>1575</v>
      </c>
      <c r="D212" s="71" t="s">
        <v>503</v>
      </c>
      <c r="E212" s="61" t="s">
        <v>456</v>
      </c>
      <c r="F212" s="2">
        <v>120</v>
      </c>
      <c r="G212" s="13">
        <f>((Articles[[#This Row],[Temp Appro/Jrs]]+Articles[[#This Row],[Delai D.A]]+Articles[[#This Row],[couverture]])*Articles[[#This Row],[conso journaliére]])</f>
        <v>23</v>
      </c>
      <c r="H212" s="92">
        <f>Articles[[#This Row],[Stock mini]]*2</f>
        <v>46</v>
      </c>
      <c r="I212" s="13">
        <v>16</v>
      </c>
      <c r="J212" s="13">
        <v>3</v>
      </c>
      <c r="K212" s="92">
        <f>ROUNDUP(Articles[[#This Row],[Temp Appro/Jrs]]*0.25,0)</f>
        <v>4</v>
      </c>
      <c r="L212" s="13">
        <f>VLOOKUP(Articles[[#This Row],[Références]],'[2]Reporting consommation'!$A$8:$P$1189,16,FALSE)</f>
        <v>1</v>
      </c>
      <c r="M212" s="209">
        <f>IFERROR(VLOOKUP(Articles[[#This Row],[Références]],[2]!Tableau16[#All],2,FALSE),0)</f>
        <v>0</v>
      </c>
      <c r="N212" s="13">
        <f>IF(Articles[[#This Row],[Stocks]]&gt;Articles[[#This Row],[Stock max]],(IFERROR(Articles[[#This Row],[Stocks]]-Articles[[#This Row],[Stock max]],0)*Articles[[#This Row],[Valeur Uni]]),0)</f>
        <v>0</v>
      </c>
      <c r="O212" s="4" t="str">
        <f>IF(Articles[Stocks]&gt;Articles[[#This Row],[Stock mini]],"Stock suffisant","A Commander")</f>
        <v>Stock suffisant</v>
      </c>
      <c r="P212" s="13"/>
      <c r="Q212" s="13"/>
    </row>
    <row r="213" spans="2:17" hidden="1" x14ac:dyDescent="0.25">
      <c r="B213" s="7" t="s">
        <v>223</v>
      </c>
      <c r="C213" s="83">
        <v>1576</v>
      </c>
      <c r="D213" s="84" t="s">
        <v>503</v>
      </c>
      <c r="E213" s="8" t="s">
        <v>457</v>
      </c>
      <c r="F213" s="2">
        <v>50</v>
      </c>
      <c r="G213" s="13">
        <f>((Articles[[#This Row],[Temp Appro/Jrs]]+Articles[[#This Row],[Delai D.A]]+Articles[[#This Row],[couverture]])*Articles[[#This Row],[conso journaliére]])</f>
        <v>0</v>
      </c>
      <c r="H213" s="92">
        <f>Articles[[#This Row],[Stock mini]]*2</f>
        <v>0</v>
      </c>
      <c r="I213" s="13">
        <v>2</v>
      </c>
      <c r="J213" s="13">
        <v>3</v>
      </c>
      <c r="K213" s="92">
        <f>ROUNDUP(Articles[[#This Row],[Temp Appro/Jrs]]*0.25,0)</f>
        <v>1</v>
      </c>
      <c r="L213" s="13">
        <f>VLOOKUP(Articles[[#This Row],[Références]],'[2]Reporting consommation'!$A$8:$P$1189,16,FALSE)</f>
        <v>0</v>
      </c>
      <c r="M213" s="209">
        <f>IFERROR(VLOOKUP(Articles[[#This Row],[Références]],[2]!Tableau16[#All],2,FALSE),0)</f>
        <v>0</v>
      </c>
      <c r="N213" s="13">
        <f>IF(Articles[[#This Row],[Stocks]]&gt;Articles[[#This Row],[Stock max]],(IFERROR(Articles[[#This Row],[Stocks]]-Articles[[#This Row],[Stock max]],0)*Articles[[#This Row],[Valeur Uni]]),0)</f>
        <v>0</v>
      </c>
      <c r="O213" s="4" t="str">
        <f>IF(Articles[Stocks]&gt;Articles[[#This Row],[Stock mini]],"Stock suffisant","A Commander")</f>
        <v>Stock suffisant</v>
      </c>
      <c r="P213" s="13"/>
      <c r="Q213" s="13"/>
    </row>
    <row r="214" spans="2:17" hidden="1" x14ac:dyDescent="0.25">
      <c r="B214" s="7" t="s">
        <v>222</v>
      </c>
      <c r="C214" s="83">
        <v>1577</v>
      </c>
      <c r="D214" s="71" t="s">
        <v>503</v>
      </c>
      <c r="E214" s="61" t="s">
        <v>439</v>
      </c>
      <c r="F214" s="2">
        <v>100</v>
      </c>
      <c r="G214" s="13">
        <f>((Articles[[#This Row],[Temp Appro/Jrs]]+Articles[[#This Row],[Delai D.A]]+Articles[[#This Row],[couverture]])*Articles[[#This Row],[conso journaliére]])</f>
        <v>8</v>
      </c>
      <c r="H214" s="92">
        <f>Articles[[#This Row],[Stock mini]]*2</f>
        <v>16</v>
      </c>
      <c r="I214" s="13">
        <v>4</v>
      </c>
      <c r="J214" s="13">
        <v>3</v>
      </c>
      <c r="K214" s="92">
        <f>ROUNDUP(Articles[[#This Row],[Temp Appro/Jrs]]*0.25,0)</f>
        <v>1</v>
      </c>
      <c r="L214" s="13">
        <f>VLOOKUP(Articles[[#This Row],[Références]],'[2]Reporting consommation'!$A$8:$P$1189,16,FALSE)</f>
        <v>1</v>
      </c>
      <c r="M214" s="209">
        <f>IFERROR(VLOOKUP(Articles[[#This Row],[Références]],[2]!Tableau16[#All],2,FALSE),0)</f>
        <v>0</v>
      </c>
      <c r="N214" s="13">
        <f>IF(Articles[[#This Row],[Stocks]]&gt;Articles[[#This Row],[Stock max]],(IFERROR(Articles[[#This Row],[Stocks]]-Articles[[#This Row],[Stock max]],0)*Articles[[#This Row],[Valeur Uni]]),0)</f>
        <v>0</v>
      </c>
      <c r="O214" s="4" t="str">
        <f>IF(Articles[Stocks]&gt;Articles[[#This Row],[Stock mini]],"Stock suffisant","A Commander")</f>
        <v>Stock suffisant</v>
      </c>
      <c r="P214" s="13"/>
      <c r="Q214" s="13"/>
    </row>
    <row r="215" spans="2:17" hidden="1" x14ac:dyDescent="0.25">
      <c r="B215" s="7" t="s">
        <v>221</v>
      </c>
      <c r="C215" s="83">
        <v>1578</v>
      </c>
      <c r="D215" s="84" t="s">
        <v>503</v>
      </c>
      <c r="E215" s="8" t="s">
        <v>411</v>
      </c>
      <c r="F215" s="2">
        <v>50</v>
      </c>
      <c r="G215" s="13">
        <f>((Articles[[#This Row],[Temp Appro/Jrs]]+Articles[[#This Row],[Delai D.A]]+Articles[[#This Row],[couverture]])*Articles[[#This Row],[conso journaliére]])</f>
        <v>8</v>
      </c>
      <c r="H215" s="92">
        <f>Articles[[#This Row],[Stock mini]]*2</f>
        <v>16</v>
      </c>
      <c r="I215" s="13">
        <v>4</v>
      </c>
      <c r="J215" s="13">
        <v>3</v>
      </c>
      <c r="K215" s="92">
        <f>ROUNDUP(Articles[[#This Row],[Temp Appro/Jrs]]*0.25,0)</f>
        <v>1</v>
      </c>
      <c r="L215" s="13">
        <f>VLOOKUP(Articles[[#This Row],[Références]],'[2]Reporting consommation'!$A$8:$P$1189,16,FALSE)</f>
        <v>1</v>
      </c>
      <c r="M215" s="209">
        <f>IFERROR(VLOOKUP(Articles[[#This Row],[Références]],[2]!Tableau16[#All],2,FALSE),0)</f>
        <v>0</v>
      </c>
      <c r="N215" s="13">
        <f>IF(Articles[[#This Row],[Stocks]]&gt;Articles[[#This Row],[Stock max]],(IFERROR(Articles[[#This Row],[Stocks]]-Articles[[#This Row],[Stock max]],0)*Articles[[#This Row],[Valeur Uni]]),0)</f>
        <v>0</v>
      </c>
      <c r="O215" s="4" t="str">
        <f>IF(Articles[Stocks]&gt;Articles[[#This Row],[Stock mini]],"Stock suffisant","A Commander")</f>
        <v>Stock suffisant</v>
      </c>
      <c r="P215" s="13"/>
      <c r="Q215" s="13"/>
    </row>
    <row r="216" spans="2:17" hidden="1" x14ac:dyDescent="0.25">
      <c r="B216" s="7" t="s">
        <v>220</v>
      </c>
      <c r="C216" s="83">
        <v>1579</v>
      </c>
      <c r="D216" s="71" t="s">
        <v>503</v>
      </c>
      <c r="E216" s="61" t="s">
        <v>457</v>
      </c>
      <c r="F216" s="2">
        <v>21</v>
      </c>
      <c r="G216" s="13">
        <f>((Articles[[#This Row],[Temp Appro/Jrs]]+Articles[[#This Row],[Delai D.A]]+Articles[[#This Row],[couverture]])*Articles[[#This Row],[conso journaliére]])</f>
        <v>6</v>
      </c>
      <c r="H216" s="92">
        <f>Articles[[#This Row],[Stock mini]]*2</f>
        <v>12</v>
      </c>
      <c r="I216" s="13">
        <v>2</v>
      </c>
      <c r="J216" s="13">
        <v>3</v>
      </c>
      <c r="K216" s="92">
        <f>ROUNDUP(Articles[[#This Row],[Temp Appro/Jrs]]*0.25,0)</f>
        <v>1</v>
      </c>
      <c r="L216" s="13">
        <f>VLOOKUP(Articles[[#This Row],[Références]],'[2]Reporting consommation'!$A$8:$P$1189,16,FALSE)</f>
        <v>1</v>
      </c>
      <c r="M216" s="209">
        <f>IFERROR(VLOOKUP(Articles[[#This Row],[Références]],[2]!Tableau16[#All],2,FALSE),0)</f>
        <v>0</v>
      </c>
      <c r="N216" s="13">
        <f>IF(Articles[[#This Row],[Stocks]]&gt;Articles[[#This Row],[Stock max]],(IFERROR(Articles[[#This Row],[Stocks]]-Articles[[#This Row],[Stock max]],0)*Articles[[#This Row],[Valeur Uni]]),0)</f>
        <v>0</v>
      </c>
      <c r="O216" s="4" t="str">
        <f>IF(Articles[Stocks]&gt;Articles[[#This Row],[Stock mini]],"Stock suffisant","A Commander")</f>
        <v>Stock suffisant</v>
      </c>
      <c r="P216" s="13"/>
      <c r="Q216" s="13"/>
    </row>
    <row r="217" spans="2:17" hidden="1" x14ac:dyDescent="0.25">
      <c r="B217" s="7" t="s">
        <v>219</v>
      </c>
      <c r="C217" s="83">
        <v>1583</v>
      </c>
      <c r="D217" s="84" t="s">
        <v>503</v>
      </c>
      <c r="E217" s="8" t="s">
        <v>457</v>
      </c>
      <c r="F217" s="2">
        <v>1500</v>
      </c>
      <c r="G217" s="13">
        <f>((Articles[[#This Row],[Temp Appro/Jrs]]+Articles[[#This Row],[Delai D.A]]+Articles[[#This Row],[couverture]])*Articles[[#This Row],[conso journaliére]])</f>
        <v>72</v>
      </c>
      <c r="H217" s="92">
        <f>Articles[[#This Row],[Stock mini]]*2</f>
        <v>144</v>
      </c>
      <c r="I217" s="13">
        <v>2</v>
      </c>
      <c r="J217" s="13">
        <v>3</v>
      </c>
      <c r="K217" s="92">
        <f>ROUNDUP(Articles[[#This Row],[Temp Appro/Jrs]]*0.25,0)</f>
        <v>1</v>
      </c>
      <c r="L217" s="13">
        <f>VLOOKUP(Articles[[#This Row],[Références]],'[2]Reporting consommation'!$A$8:$P$1189,16,FALSE)</f>
        <v>12</v>
      </c>
      <c r="M217" s="209">
        <f>IFERROR(VLOOKUP(Articles[[#This Row],[Références]],[2]!Tableau16[#All],2,FALSE),0)</f>
        <v>0</v>
      </c>
      <c r="N217" s="13">
        <f>IF(Articles[[#This Row],[Stocks]]&gt;Articles[[#This Row],[Stock max]],(IFERROR(Articles[[#This Row],[Stocks]]-Articles[[#This Row],[Stock max]],0)*Articles[[#This Row],[Valeur Uni]]),0)</f>
        <v>0</v>
      </c>
      <c r="O217" s="4" t="str">
        <f>IF(Articles[Stocks]&gt;Articles[[#This Row],[Stock mini]],"Stock suffisant","A Commander")</f>
        <v>Stock suffisant</v>
      </c>
      <c r="P217" s="13"/>
      <c r="Q217" s="13"/>
    </row>
    <row r="218" spans="2:17" hidden="1" x14ac:dyDescent="0.25">
      <c r="B218" s="7" t="s">
        <v>218</v>
      </c>
      <c r="C218" s="83">
        <v>1584</v>
      </c>
      <c r="D218" s="71" t="s">
        <v>503</v>
      </c>
      <c r="E218" s="61" t="s">
        <v>411</v>
      </c>
      <c r="F218" s="2">
        <v>700</v>
      </c>
      <c r="G218" s="13">
        <f>((Articles[[#This Row],[Temp Appro/Jrs]]+Articles[[#This Row],[Delai D.A]]+Articles[[#This Row],[couverture]])*Articles[[#This Row],[conso journaliére]])</f>
        <v>23</v>
      </c>
      <c r="H218" s="92">
        <f>Articles[[#This Row],[Stock mini]]*2</f>
        <v>46</v>
      </c>
      <c r="I218" s="13">
        <v>16</v>
      </c>
      <c r="J218" s="13">
        <v>3</v>
      </c>
      <c r="K218" s="92">
        <f>ROUNDUP(Articles[[#This Row],[Temp Appro/Jrs]]*0.25,0)</f>
        <v>4</v>
      </c>
      <c r="L218" s="13">
        <f>VLOOKUP(Articles[[#This Row],[Références]],'[2]Reporting consommation'!$A$8:$P$1189,16,FALSE)</f>
        <v>1</v>
      </c>
      <c r="M218" s="209">
        <f>IFERROR(VLOOKUP(Articles[[#This Row],[Références]],[2]!Tableau16[#All],2,FALSE),0)</f>
        <v>0</v>
      </c>
      <c r="N218" s="13">
        <f>IF(Articles[[#This Row],[Stocks]]&gt;Articles[[#This Row],[Stock max]],(IFERROR(Articles[[#This Row],[Stocks]]-Articles[[#This Row],[Stock max]],0)*Articles[[#This Row],[Valeur Uni]]),0)</f>
        <v>0</v>
      </c>
      <c r="O218" s="4" t="str">
        <f>IF(Articles[Stocks]&gt;Articles[[#This Row],[Stock mini]],"Stock suffisant","A Commander")</f>
        <v>Stock suffisant</v>
      </c>
      <c r="P218" s="13"/>
      <c r="Q218" s="13"/>
    </row>
    <row r="219" spans="2:17" hidden="1" x14ac:dyDescent="0.25">
      <c r="B219" s="9" t="s">
        <v>217</v>
      </c>
      <c r="C219" s="83">
        <v>1585</v>
      </c>
      <c r="D219" s="84" t="s">
        <v>503</v>
      </c>
      <c r="E219" s="8" t="s">
        <v>456</v>
      </c>
      <c r="F219" s="2">
        <v>1300</v>
      </c>
      <c r="G219" s="13">
        <f>((Articles[[#This Row],[Temp Appro/Jrs]]+Articles[[#This Row],[Delai D.A]]+Articles[[#This Row],[couverture]])*Articles[[#This Row],[conso journaliére]])</f>
        <v>115</v>
      </c>
      <c r="H219" s="92">
        <f>Articles[[#This Row],[Stock mini]]*2</f>
        <v>230</v>
      </c>
      <c r="I219" s="13">
        <v>16</v>
      </c>
      <c r="J219" s="13">
        <v>3</v>
      </c>
      <c r="K219" s="92">
        <f>ROUNDUP(Articles[[#This Row],[Temp Appro/Jrs]]*0.25,0)</f>
        <v>4</v>
      </c>
      <c r="L219" s="13">
        <f>VLOOKUP(Articles[[#This Row],[Références]],'[2]Reporting consommation'!$A$8:$P$1189,16,FALSE)</f>
        <v>5</v>
      </c>
      <c r="M219" s="209">
        <f>IFERROR(VLOOKUP(Articles[[#This Row],[Références]],[2]!Tableau16[#All],2,FALSE),0)</f>
        <v>0</v>
      </c>
      <c r="N219" s="13">
        <f>IF(Articles[[#This Row],[Stocks]]&gt;Articles[[#This Row],[Stock max]],(IFERROR(Articles[[#This Row],[Stocks]]-Articles[[#This Row],[Stock max]],0)*Articles[[#This Row],[Valeur Uni]]),0)</f>
        <v>0</v>
      </c>
      <c r="O219" s="4" t="str">
        <f>IF(Articles[Stocks]&gt;Articles[[#This Row],[Stock mini]],"Stock suffisant","A Commander")</f>
        <v>Stock suffisant</v>
      </c>
      <c r="P219" s="13"/>
      <c r="Q219" s="13"/>
    </row>
    <row r="220" spans="2:17" hidden="1" x14ac:dyDescent="0.25">
      <c r="B220" s="7" t="s">
        <v>216</v>
      </c>
      <c r="C220" s="83">
        <v>1586</v>
      </c>
      <c r="D220" s="71" t="s">
        <v>503</v>
      </c>
      <c r="E220" s="61" t="s">
        <v>414</v>
      </c>
      <c r="F220" s="2">
        <v>1000</v>
      </c>
      <c r="G220" s="13">
        <f>((Articles[[#This Row],[Temp Appro/Jrs]]+Articles[[#This Row],[Delai D.A]]+Articles[[#This Row],[couverture]])*Articles[[#This Row],[conso journaliére]])</f>
        <v>69</v>
      </c>
      <c r="H220" s="92">
        <f>Articles[[#This Row],[Stock mini]]*2</f>
        <v>138</v>
      </c>
      <c r="I220" s="13">
        <v>16</v>
      </c>
      <c r="J220" s="13">
        <v>3</v>
      </c>
      <c r="K220" s="92">
        <f>ROUNDUP(Articles[[#This Row],[Temp Appro/Jrs]]*0.25,0)</f>
        <v>4</v>
      </c>
      <c r="L220" s="13">
        <f>VLOOKUP(Articles[[#This Row],[Références]],'[2]Reporting consommation'!$A$8:$P$1189,16,FALSE)</f>
        <v>3</v>
      </c>
      <c r="M220" s="209">
        <f>IFERROR(VLOOKUP(Articles[[#This Row],[Références]],[2]!Tableau16[#All],2,FALSE),0)</f>
        <v>0</v>
      </c>
      <c r="N220" s="13">
        <f>IF(Articles[[#This Row],[Stocks]]&gt;Articles[[#This Row],[Stock max]],(IFERROR(Articles[[#This Row],[Stocks]]-Articles[[#This Row],[Stock max]],0)*Articles[[#This Row],[Valeur Uni]]),0)</f>
        <v>0</v>
      </c>
      <c r="O220" s="4" t="str">
        <f>IF(Articles[Stocks]&gt;Articles[[#This Row],[Stock mini]],"Stock suffisant","A Commander")</f>
        <v>Stock suffisant</v>
      </c>
      <c r="P220" s="13"/>
      <c r="Q220" s="13"/>
    </row>
    <row r="221" spans="2:17" hidden="1" x14ac:dyDescent="0.25">
      <c r="B221" s="7" t="s">
        <v>386</v>
      </c>
      <c r="C221" s="83" t="s">
        <v>537</v>
      </c>
      <c r="D221" s="84" t="s">
        <v>487</v>
      </c>
      <c r="E221" s="61" t="s">
        <v>472</v>
      </c>
      <c r="F221" s="2">
        <v>3</v>
      </c>
      <c r="G221" s="13">
        <f>((Articles[[#This Row],[Temp Appro/Jrs]]+Articles[[#This Row],[Delai D.A]]+Articles[[#This Row],[couverture]])*Articles[[#This Row],[conso journaliére]])</f>
        <v>3</v>
      </c>
      <c r="H221" s="13">
        <f>Articles[[#This Row],[Stock mini]]*2</f>
        <v>6</v>
      </c>
      <c r="I221" s="13"/>
      <c r="J221" s="13">
        <v>3</v>
      </c>
      <c r="K221" s="13">
        <f>ROUNDUP(Articles[[#This Row],[Temp Appro/Jrs]]*0.25,0)</f>
        <v>0</v>
      </c>
      <c r="L221" s="13">
        <f>VLOOKUP(Articles[[#This Row],[Références]],'[2]Reporting consommation'!$A$8:$P$1189,16,FALSE)</f>
        <v>1</v>
      </c>
      <c r="M221" s="209">
        <f>IFERROR(VLOOKUP(Articles[[#This Row],[Références]],[2]!Tableau16[#All],2,FALSE),0)</f>
        <v>0</v>
      </c>
      <c r="N221" s="13">
        <f>IF(Articles[[#This Row],[Stocks]]&gt;Articles[[#This Row],[Stock max]],(IFERROR(Articles[[#This Row],[Stocks]]-Articles[[#This Row],[Stock max]],0)*Articles[[#This Row],[Valeur Uni]]),0)</f>
        <v>0</v>
      </c>
      <c r="O221" s="4" t="str">
        <f>IF(Articles[Stocks]&gt;Articles[[#This Row],[Stock mini]],"Stock suffisant","A Commander")</f>
        <v>A Commander</v>
      </c>
      <c r="P221" s="13"/>
      <c r="Q221" s="13"/>
    </row>
    <row r="222" spans="2:17" hidden="1" x14ac:dyDescent="0.25">
      <c r="B222" s="9" t="s">
        <v>214</v>
      </c>
      <c r="C222" s="83">
        <v>1589</v>
      </c>
      <c r="D222" s="71" t="s">
        <v>503</v>
      </c>
      <c r="E222" s="61" t="s">
        <v>457</v>
      </c>
      <c r="F222" s="2">
        <v>900</v>
      </c>
      <c r="G222" s="13">
        <f>((Articles[[#This Row],[Temp Appro/Jrs]]+Articles[[#This Row],[Delai D.A]]+Articles[[#This Row],[couverture]])*Articles[[#This Row],[conso journaliére]])</f>
        <v>23</v>
      </c>
      <c r="H222" s="92">
        <f>Articles[[#This Row],[Stock mini]]*2</f>
        <v>46</v>
      </c>
      <c r="I222" s="13">
        <v>16</v>
      </c>
      <c r="J222" s="13">
        <v>3</v>
      </c>
      <c r="K222" s="92">
        <f>ROUNDUP(Articles[[#This Row],[Temp Appro/Jrs]]*0.25,0)</f>
        <v>4</v>
      </c>
      <c r="L222" s="13">
        <f>VLOOKUP(Articles[[#This Row],[Références]],'[2]Reporting consommation'!$A$8:$P$1189,16,FALSE)</f>
        <v>1</v>
      </c>
      <c r="M222" s="209">
        <f>IFERROR(VLOOKUP(Articles[[#This Row],[Références]],[2]!Tableau16[#All],2,FALSE),0)</f>
        <v>0</v>
      </c>
      <c r="N222" s="13">
        <f>IF(Articles[[#This Row],[Stocks]]&gt;Articles[[#This Row],[Stock max]],(IFERROR(Articles[[#This Row],[Stocks]]-Articles[[#This Row],[Stock max]],0)*Articles[[#This Row],[Valeur Uni]]),0)</f>
        <v>0</v>
      </c>
      <c r="O222" s="4" t="str">
        <f>IF(Articles[Stocks]&gt;Articles[[#This Row],[Stock mini]],"Stock suffisant","A Commander")</f>
        <v>Stock suffisant</v>
      </c>
      <c r="P222" s="13"/>
      <c r="Q222" s="13"/>
    </row>
    <row r="223" spans="2:17" hidden="1" x14ac:dyDescent="0.25">
      <c r="B223" s="7" t="s">
        <v>213</v>
      </c>
      <c r="C223" s="83">
        <v>1590</v>
      </c>
      <c r="D223" s="84" t="s">
        <v>503</v>
      </c>
      <c r="E223" s="8" t="s">
        <v>456</v>
      </c>
      <c r="F223" s="2">
        <v>2200</v>
      </c>
      <c r="G223" s="13">
        <f>((Articles[[#This Row],[Temp Appro/Jrs]]+Articles[[#This Row],[Delai D.A]]+Articles[[#This Row],[couverture]])*Articles[[#This Row],[conso journaliére]])</f>
        <v>23</v>
      </c>
      <c r="H223" s="92">
        <f>Articles[[#This Row],[Stock mini]]*2</f>
        <v>46</v>
      </c>
      <c r="I223" s="13">
        <v>16</v>
      </c>
      <c r="J223" s="13">
        <v>3</v>
      </c>
      <c r="K223" s="92">
        <f>ROUNDUP(Articles[[#This Row],[Temp Appro/Jrs]]*0.25,0)</f>
        <v>4</v>
      </c>
      <c r="L223" s="13">
        <f>VLOOKUP(Articles[[#This Row],[Références]],'[2]Reporting consommation'!$A$8:$P$1189,16,FALSE)</f>
        <v>1</v>
      </c>
      <c r="M223" s="209">
        <f>IFERROR(VLOOKUP(Articles[[#This Row],[Références]],[2]!Tableau16[#All],2,FALSE),0)</f>
        <v>0</v>
      </c>
      <c r="N223" s="13">
        <f>IF(Articles[[#This Row],[Stocks]]&gt;Articles[[#This Row],[Stock max]],(IFERROR(Articles[[#This Row],[Stocks]]-Articles[[#This Row],[Stock max]],0)*Articles[[#This Row],[Valeur Uni]]),0)</f>
        <v>0</v>
      </c>
      <c r="O223" s="4" t="str">
        <f>IF(Articles[Stocks]&gt;Articles[[#This Row],[Stock mini]],"Stock suffisant","A Commander")</f>
        <v>Stock suffisant</v>
      </c>
      <c r="P223" s="13"/>
      <c r="Q223" s="13"/>
    </row>
    <row r="224" spans="2:17" hidden="1" x14ac:dyDescent="0.25">
      <c r="B224" s="7" t="s">
        <v>212</v>
      </c>
      <c r="C224" s="83">
        <v>1591</v>
      </c>
      <c r="D224" s="71" t="s">
        <v>503</v>
      </c>
      <c r="E224" s="61" t="s">
        <v>456</v>
      </c>
      <c r="F224" s="2">
        <v>1300</v>
      </c>
      <c r="G224" s="13">
        <f>((Articles[[#This Row],[Temp Appro/Jrs]]+Articles[[#This Row],[Delai D.A]]+Articles[[#This Row],[couverture]])*Articles[[#This Row],[conso journaliére]])</f>
        <v>23</v>
      </c>
      <c r="H224" s="92">
        <f>Articles[[#This Row],[Stock mini]]*2</f>
        <v>46</v>
      </c>
      <c r="I224" s="13">
        <v>16</v>
      </c>
      <c r="J224" s="13">
        <v>3</v>
      </c>
      <c r="K224" s="92">
        <f>ROUNDUP(Articles[[#This Row],[Temp Appro/Jrs]]*0.25,0)</f>
        <v>4</v>
      </c>
      <c r="L224" s="13">
        <f>VLOOKUP(Articles[[#This Row],[Références]],'[2]Reporting consommation'!$A$8:$P$1189,16,FALSE)</f>
        <v>1</v>
      </c>
      <c r="M224" s="209">
        <f>IFERROR(VLOOKUP(Articles[[#This Row],[Références]],[2]!Tableau16[#All],2,FALSE),0)</f>
        <v>0</v>
      </c>
      <c r="N224" s="13">
        <f>IF(Articles[[#This Row],[Stocks]]&gt;Articles[[#This Row],[Stock max]],(IFERROR(Articles[[#This Row],[Stocks]]-Articles[[#This Row],[Stock max]],0)*Articles[[#This Row],[Valeur Uni]]),0)</f>
        <v>0</v>
      </c>
      <c r="O224" s="4" t="str">
        <f>IF(Articles[Stocks]&gt;Articles[[#This Row],[Stock mini]],"Stock suffisant","A Commander")</f>
        <v>Stock suffisant</v>
      </c>
      <c r="P224" s="13"/>
      <c r="Q224" s="13"/>
    </row>
    <row r="225" spans="2:17" hidden="1" x14ac:dyDescent="0.25">
      <c r="B225" s="7" t="s">
        <v>211</v>
      </c>
      <c r="C225" s="83">
        <v>1592</v>
      </c>
      <c r="D225" s="84" t="s">
        <v>503</v>
      </c>
      <c r="E225" s="8" t="s">
        <v>456</v>
      </c>
      <c r="F225" s="2">
        <v>1100</v>
      </c>
      <c r="G225" s="13">
        <f>((Articles[[#This Row],[Temp Appro/Jrs]]+Articles[[#This Row],[Delai D.A]]+Articles[[#This Row],[couverture]])*Articles[[#This Row],[conso journaliére]])</f>
        <v>460</v>
      </c>
      <c r="H225" s="92">
        <f>Articles[[#This Row],[Stock mini]]*2</f>
        <v>920</v>
      </c>
      <c r="I225" s="13">
        <v>16</v>
      </c>
      <c r="J225" s="13">
        <v>3</v>
      </c>
      <c r="K225" s="92">
        <f>ROUNDUP(Articles[[#This Row],[Temp Appro/Jrs]]*0.25,0)</f>
        <v>4</v>
      </c>
      <c r="L225" s="13">
        <f>VLOOKUP(Articles[[#This Row],[Références]],'[2]Reporting consommation'!$A$8:$P$1189,16,FALSE)</f>
        <v>20</v>
      </c>
      <c r="M225" s="209">
        <f>IFERROR(VLOOKUP(Articles[[#This Row],[Références]],[2]!Tableau16[#All],2,FALSE),0)</f>
        <v>0</v>
      </c>
      <c r="N225" s="13">
        <f>IF(Articles[[#This Row],[Stocks]]&gt;Articles[[#This Row],[Stock max]],(IFERROR(Articles[[#This Row],[Stocks]]-Articles[[#This Row],[Stock max]],0)*Articles[[#This Row],[Valeur Uni]]),0)</f>
        <v>0</v>
      </c>
      <c r="O225" s="4" t="str">
        <f>IF(Articles[Stocks]&gt;Articles[[#This Row],[Stock mini]],"Stock suffisant","A Commander")</f>
        <v>Stock suffisant</v>
      </c>
      <c r="P225" s="13"/>
      <c r="Q225" s="13"/>
    </row>
    <row r="226" spans="2:17" hidden="1" x14ac:dyDescent="0.25">
      <c r="B226" s="7" t="s">
        <v>210</v>
      </c>
      <c r="C226" s="83">
        <v>1594</v>
      </c>
      <c r="D226" s="71" t="s">
        <v>503</v>
      </c>
      <c r="E226" s="61" t="s">
        <v>456</v>
      </c>
      <c r="F226" s="2">
        <v>500</v>
      </c>
      <c r="G226" s="13">
        <f>((Articles[[#This Row],[Temp Appro/Jrs]]+Articles[[#This Row],[Delai D.A]]+Articles[[#This Row],[couverture]])*Articles[[#This Row],[conso journaliére]])</f>
        <v>0</v>
      </c>
      <c r="H226" s="92">
        <f>Articles[[#This Row],[Stock mini]]*2</f>
        <v>0</v>
      </c>
      <c r="I226" s="13">
        <v>16</v>
      </c>
      <c r="J226" s="13">
        <v>3</v>
      </c>
      <c r="K226" s="92">
        <f>ROUNDUP(Articles[[#This Row],[Temp Appro/Jrs]]*0.25,0)</f>
        <v>4</v>
      </c>
      <c r="L226" s="13">
        <f>VLOOKUP(Articles[[#This Row],[Références]],'[2]Reporting consommation'!$A$8:$P$1189,16,FALSE)</f>
        <v>0</v>
      </c>
      <c r="M226" s="209">
        <f>IFERROR(VLOOKUP(Articles[[#This Row],[Références]],[2]!Tableau16[#All],2,FALSE),0)</f>
        <v>0</v>
      </c>
      <c r="N226" s="13">
        <f>IF(Articles[[#This Row],[Stocks]]&gt;Articles[[#This Row],[Stock max]],(IFERROR(Articles[[#This Row],[Stocks]]-Articles[[#This Row],[Stock max]],0)*Articles[[#This Row],[Valeur Uni]]),0)</f>
        <v>0</v>
      </c>
      <c r="O226" s="4" t="str">
        <f>IF(Articles[Stocks]&gt;Articles[[#This Row],[Stock mini]],"Stock suffisant","A Commander")</f>
        <v>Stock suffisant</v>
      </c>
      <c r="P226" s="13"/>
      <c r="Q226" s="13"/>
    </row>
    <row r="227" spans="2:17" hidden="1" x14ac:dyDescent="0.25">
      <c r="B227" s="7" t="s">
        <v>209</v>
      </c>
      <c r="C227" s="83">
        <v>1595</v>
      </c>
      <c r="D227" s="84" t="s">
        <v>503</v>
      </c>
      <c r="E227" s="8" t="s">
        <v>456</v>
      </c>
      <c r="F227" s="2">
        <v>850</v>
      </c>
      <c r="G227" s="13">
        <f>((Articles[[#This Row],[Temp Appro/Jrs]]+Articles[[#This Row],[Delai D.A]]+Articles[[#This Row],[couverture]])*Articles[[#This Row],[conso journaliére]])</f>
        <v>92</v>
      </c>
      <c r="H227" s="92">
        <f>Articles[[#This Row],[Stock mini]]*2</f>
        <v>184</v>
      </c>
      <c r="I227" s="13">
        <v>16</v>
      </c>
      <c r="J227" s="13">
        <v>3</v>
      </c>
      <c r="K227" s="92">
        <f>ROUNDUP(Articles[[#This Row],[Temp Appro/Jrs]]*0.25,0)</f>
        <v>4</v>
      </c>
      <c r="L227" s="13">
        <f>VLOOKUP(Articles[[#This Row],[Références]],'[2]Reporting consommation'!$A$8:$P$1189,16,FALSE)</f>
        <v>4</v>
      </c>
      <c r="M227" s="209">
        <f>IFERROR(VLOOKUP(Articles[[#This Row],[Références]],[2]!Tableau16[#All],2,FALSE),0)</f>
        <v>0</v>
      </c>
      <c r="N227" s="13">
        <f>IF(Articles[[#This Row],[Stocks]]&gt;Articles[[#This Row],[Stock max]],(IFERROR(Articles[[#This Row],[Stocks]]-Articles[[#This Row],[Stock max]],0)*Articles[[#This Row],[Valeur Uni]]),0)</f>
        <v>0</v>
      </c>
      <c r="O227" s="4" t="str">
        <f>IF(Articles[Stocks]&gt;Articles[[#This Row],[Stock mini]],"Stock suffisant","A Commander")</f>
        <v>Stock suffisant</v>
      </c>
      <c r="P227" s="13"/>
      <c r="Q227" s="13"/>
    </row>
    <row r="228" spans="2:17" hidden="1" x14ac:dyDescent="0.25">
      <c r="B228" s="7" t="s">
        <v>208</v>
      </c>
      <c r="C228" s="83">
        <v>1596</v>
      </c>
      <c r="D228" s="71" t="s">
        <v>503</v>
      </c>
      <c r="E228" s="61" t="s">
        <v>439</v>
      </c>
      <c r="F228" s="2">
        <v>500</v>
      </c>
      <c r="G228" s="13">
        <f>((Articles[[#This Row],[Temp Appro/Jrs]]+Articles[[#This Row],[Delai D.A]]+Articles[[#This Row],[couverture]])*Articles[[#This Row],[conso journaliére]])</f>
        <v>23</v>
      </c>
      <c r="H228" s="92">
        <f>Articles[[#This Row],[Stock mini]]*2</f>
        <v>46</v>
      </c>
      <c r="I228" s="13">
        <v>16</v>
      </c>
      <c r="J228" s="13">
        <v>3</v>
      </c>
      <c r="K228" s="92">
        <f>ROUNDUP(Articles[[#This Row],[Temp Appro/Jrs]]*0.25,0)</f>
        <v>4</v>
      </c>
      <c r="L228" s="13">
        <f>VLOOKUP(Articles[[#This Row],[Références]],'[2]Reporting consommation'!$A$8:$P$1189,16,FALSE)</f>
        <v>1</v>
      </c>
      <c r="M228" s="209">
        <f>IFERROR(VLOOKUP(Articles[[#This Row],[Références]],[2]!Tableau16[#All],2,FALSE),0)</f>
        <v>0</v>
      </c>
      <c r="N228" s="13">
        <f>IF(Articles[[#This Row],[Stocks]]&gt;Articles[[#This Row],[Stock max]],(IFERROR(Articles[[#This Row],[Stocks]]-Articles[[#This Row],[Stock max]],0)*Articles[[#This Row],[Valeur Uni]]),0)</f>
        <v>0</v>
      </c>
      <c r="O228" s="4" t="str">
        <f>IF(Articles[Stocks]&gt;Articles[[#This Row],[Stock mini]],"Stock suffisant","A Commander")</f>
        <v>Stock suffisant</v>
      </c>
      <c r="P228" s="13"/>
      <c r="Q228" s="13"/>
    </row>
    <row r="229" spans="2:17" hidden="1" x14ac:dyDescent="0.25">
      <c r="B229" s="7" t="s">
        <v>207</v>
      </c>
      <c r="C229" s="83">
        <v>1597</v>
      </c>
      <c r="D229" s="84" t="s">
        <v>503</v>
      </c>
      <c r="E229" s="8" t="s">
        <v>439</v>
      </c>
      <c r="F229" s="2">
        <v>450</v>
      </c>
      <c r="G229" s="13">
        <f>((Articles[[#This Row],[Temp Appro/Jrs]]+Articles[[#This Row],[Delai D.A]]+Articles[[#This Row],[couverture]])*Articles[[#This Row],[conso journaliére]])</f>
        <v>23</v>
      </c>
      <c r="H229" s="92">
        <f>Articles[[#This Row],[Stock mini]]*2</f>
        <v>46</v>
      </c>
      <c r="I229" s="13">
        <v>16</v>
      </c>
      <c r="J229" s="13">
        <v>3</v>
      </c>
      <c r="K229" s="92">
        <f>ROUNDUP(Articles[[#This Row],[Temp Appro/Jrs]]*0.25,0)</f>
        <v>4</v>
      </c>
      <c r="L229" s="13">
        <f>VLOOKUP(Articles[[#This Row],[Références]],'[2]Reporting consommation'!$A$8:$P$1189,16,FALSE)</f>
        <v>1</v>
      </c>
      <c r="M229" s="209">
        <f>IFERROR(VLOOKUP(Articles[[#This Row],[Références]],[2]!Tableau16[#All],2,FALSE),0)</f>
        <v>0</v>
      </c>
      <c r="N229" s="13">
        <f>IF(Articles[[#This Row],[Stocks]]&gt;Articles[[#This Row],[Stock max]],(IFERROR(Articles[[#This Row],[Stocks]]-Articles[[#This Row],[Stock max]],0)*Articles[[#This Row],[Valeur Uni]]),0)</f>
        <v>0</v>
      </c>
      <c r="O229" s="4" t="str">
        <f>IF(Articles[Stocks]&gt;Articles[[#This Row],[Stock mini]],"Stock suffisant","A Commander")</f>
        <v>Stock suffisant</v>
      </c>
      <c r="P229" s="13"/>
      <c r="Q229" s="13"/>
    </row>
    <row r="230" spans="2:17" hidden="1" x14ac:dyDescent="0.25">
      <c r="B230" s="7" t="s">
        <v>206</v>
      </c>
      <c r="C230" s="83">
        <v>1598</v>
      </c>
      <c r="D230" s="71" t="s">
        <v>503</v>
      </c>
      <c r="E230" s="61" t="s">
        <v>457</v>
      </c>
      <c r="F230" s="2">
        <v>200</v>
      </c>
      <c r="G230" s="13">
        <f>((Articles[[#This Row],[Temp Appro/Jrs]]+Articles[[#This Row],[Delai D.A]]+Articles[[#This Row],[couverture]])*Articles[[#This Row],[conso journaliére]])</f>
        <v>6</v>
      </c>
      <c r="H230" s="92">
        <f>Articles[[#This Row],[Stock mini]]*2</f>
        <v>12</v>
      </c>
      <c r="I230" s="92">
        <v>2</v>
      </c>
      <c r="J230" s="13">
        <v>3</v>
      </c>
      <c r="K230" s="92">
        <f>ROUNDUP(Articles[[#This Row],[Temp Appro/Jrs]]*0.25,0)</f>
        <v>1</v>
      </c>
      <c r="L230" s="13">
        <f>VLOOKUP(Articles[[#This Row],[Références]],'[2]Reporting consommation'!$A$8:$P$1189,16,FALSE)</f>
        <v>1</v>
      </c>
      <c r="M230" s="209">
        <f>IFERROR(VLOOKUP(Articles[[#This Row],[Références]],[2]!Tableau16[#All],2,FALSE),0)</f>
        <v>0</v>
      </c>
      <c r="N230" s="13">
        <f>IF(Articles[[#This Row],[Stocks]]&gt;Articles[[#This Row],[Stock max]],(IFERROR(Articles[[#This Row],[Stocks]]-Articles[[#This Row],[Stock max]],0)*Articles[[#This Row],[Valeur Uni]]),0)</f>
        <v>0</v>
      </c>
      <c r="O230" s="4" t="str">
        <f>IF(Articles[Stocks]&gt;Articles[[#This Row],[Stock mini]],"Stock suffisant","A Commander")</f>
        <v>Stock suffisant</v>
      </c>
      <c r="P230" s="13"/>
      <c r="Q230" s="13"/>
    </row>
    <row r="231" spans="2:17" hidden="1" x14ac:dyDescent="0.25">
      <c r="B231" s="7" t="s">
        <v>205</v>
      </c>
      <c r="C231" s="83">
        <v>1599</v>
      </c>
      <c r="D231" s="84" t="s">
        <v>503</v>
      </c>
      <c r="E231" s="8" t="s">
        <v>411</v>
      </c>
      <c r="F231" s="2">
        <v>600</v>
      </c>
      <c r="G231" s="13">
        <f>((Articles[[#This Row],[Temp Appro/Jrs]]+Articles[[#This Row],[Delai D.A]]+Articles[[#This Row],[couverture]])*Articles[[#This Row],[conso journaliére]])</f>
        <v>8</v>
      </c>
      <c r="H231" s="92">
        <f>Articles[[#This Row],[Stock mini]]*2</f>
        <v>16</v>
      </c>
      <c r="I231" s="13">
        <v>4</v>
      </c>
      <c r="J231" s="13">
        <v>3</v>
      </c>
      <c r="K231" s="92">
        <f>ROUNDUP(Articles[[#This Row],[Temp Appro/Jrs]]*0.25,0)</f>
        <v>1</v>
      </c>
      <c r="L231" s="13">
        <f>VLOOKUP(Articles[[#This Row],[Références]],'[2]Reporting consommation'!$A$8:$P$1189,16,FALSE)</f>
        <v>1</v>
      </c>
      <c r="M231" s="209">
        <f>IFERROR(VLOOKUP(Articles[[#This Row],[Références]],[2]!Tableau16[#All],2,FALSE),0)</f>
        <v>0</v>
      </c>
      <c r="N231" s="13">
        <f>IF(Articles[[#This Row],[Stocks]]&gt;Articles[[#This Row],[Stock max]],(IFERROR(Articles[[#This Row],[Stocks]]-Articles[[#This Row],[Stock max]],0)*Articles[[#This Row],[Valeur Uni]]),0)</f>
        <v>0</v>
      </c>
      <c r="O231" s="4" t="str">
        <f>IF(Articles[Stocks]&gt;Articles[[#This Row],[Stock mini]],"Stock suffisant","A Commander")</f>
        <v>Stock suffisant</v>
      </c>
      <c r="P231" s="13"/>
      <c r="Q231" s="13"/>
    </row>
    <row r="232" spans="2:17" hidden="1" x14ac:dyDescent="0.25">
      <c r="B232" s="8" t="s">
        <v>204</v>
      </c>
      <c r="C232" s="83">
        <v>1600</v>
      </c>
      <c r="D232" s="71" t="s">
        <v>503</v>
      </c>
      <c r="E232" s="61" t="s">
        <v>439</v>
      </c>
      <c r="F232" s="2">
        <v>2150</v>
      </c>
      <c r="G232" s="13">
        <f>((Articles[[#This Row],[Temp Appro/Jrs]]+Articles[[#This Row],[Delai D.A]]+Articles[[#This Row],[couverture]])*Articles[[#This Row],[conso journaliére]])</f>
        <v>6</v>
      </c>
      <c r="H232" s="92">
        <f>Articles[[#This Row],[Stock mini]]*2</f>
        <v>12</v>
      </c>
      <c r="I232" s="92">
        <v>2</v>
      </c>
      <c r="J232" s="13">
        <v>3</v>
      </c>
      <c r="K232" s="92">
        <f>ROUNDUP(Articles[[#This Row],[Temp Appro/Jrs]]*0.25,0)</f>
        <v>1</v>
      </c>
      <c r="L232" s="13">
        <f>VLOOKUP(Articles[[#This Row],[Références]],'[2]Reporting consommation'!$A$8:$P$1189,16,FALSE)</f>
        <v>1</v>
      </c>
      <c r="M232" s="209">
        <f>IFERROR(VLOOKUP(Articles[[#This Row],[Références]],[2]!Tableau16[#All],2,FALSE),0)</f>
        <v>0</v>
      </c>
      <c r="N232" s="13">
        <f>IF(Articles[[#This Row],[Stocks]]&gt;Articles[[#This Row],[Stock max]],(IFERROR(Articles[[#This Row],[Stocks]]-Articles[[#This Row],[Stock max]],0)*Articles[[#This Row],[Valeur Uni]]),0)</f>
        <v>0</v>
      </c>
      <c r="O232" s="4" t="str">
        <f>IF(Articles[Stocks]&gt;Articles[[#This Row],[Stock mini]],"Stock suffisant","A Commander")</f>
        <v>Stock suffisant</v>
      </c>
      <c r="P232" s="13"/>
      <c r="Q232" s="13"/>
    </row>
    <row r="233" spans="2:17" hidden="1" x14ac:dyDescent="0.25">
      <c r="B233" s="9" t="s">
        <v>203</v>
      </c>
      <c r="C233" s="83">
        <v>1601</v>
      </c>
      <c r="D233" s="84" t="s">
        <v>503</v>
      </c>
      <c r="E233" s="8" t="s">
        <v>439</v>
      </c>
      <c r="F233" s="2">
        <v>600</v>
      </c>
      <c r="G233" s="13">
        <f>((Articles[[#This Row],[Temp Appro/Jrs]]+Articles[[#This Row],[Delai D.A]]+Articles[[#This Row],[couverture]])*Articles[[#This Row],[conso journaliére]])</f>
        <v>6</v>
      </c>
      <c r="H233" s="92">
        <f>Articles[[#This Row],[Stock mini]]*2</f>
        <v>12</v>
      </c>
      <c r="I233" s="92">
        <v>2</v>
      </c>
      <c r="J233" s="13">
        <v>3</v>
      </c>
      <c r="K233" s="92">
        <f>ROUNDUP(Articles[[#This Row],[Temp Appro/Jrs]]*0.25,0)</f>
        <v>1</v>
      </c>
      <c r="L233" s="13">
        <f>VLOOKUP(Articles[[#This Row],[Références]],'[2]Reporting consommation'!$A$8:$P$1189,16,FALSE)</f>
        <v>1</v>
      </c>
      <c r="M233" s="209">
        <f>IFERROR(VLOOKUP(Articles[[#This Row],[Références]],[2]!Tableau16[#All],2,FALSE),0)</f>
        <v>0</v>
      </c>
      <c r="N233" s="13">
        <f>IF(Articles[[#This Row],[Stocks]]&gt;Articles[[#This Row],[Stock max]],(IFERROR(Articles[[#This Row],[Stocks]]-Articles[[#This Row],[Stock max]],0)*Articles[[#This Row],[Valeur Uni]]),0)</f>
        <v>0</v>
      </c>
      <c r="O233" s="4" t="str">
        <f>IF(Articles[Stocks]&gt;Articles[[#This Row],[Stock mini]],"Stock suffisant","A Commander")</f>
        <v>Stock suffisant</v>
      </c>
      <c r="P233" s="13"/>
      <c r="Q233" s="13"/>
    </row>
    <row r="234" spans="2:17" hidden="1" x14ac:dyDescent="0.25">
      <c r="B234" s="7" t="s">
        <v>202</v>
      </c>
      <c r="C234" s="83">
        <v>1602</v>
      </c>
      <c r="D234" s="71" t="s">
        <v>503</v>
      </c>
      <c r="E234" s="61" t="s">
        <v>439</v>
      </c>
      <c r="F234" s="2">
        <v>450</v>
      </c>
      <c r="G234" s="13">
        <f>((Articles[[#This Row],[Temp Appro/Jrs]]+Articles[[#This Row],[Delai D.A]]+Articles[[#This Row],[couverture]])*Articles[[#This Row],[conso journaliére]])</f>
        <v>8</v>
      </c>
      <c r="H234" s="92">
        <f>Articles[[#This Row],[Stock mini]]*2</f>
        <v>16</v>
      </c>
      <c r="I234" s="13">
        <v>4</v>
      </c>
      <c r="J234" s="13">
        <v>3</v>
      </c>
      <c r="K234" s="92">
        <f>ROUNDUP(Articles[[#This Row],[Temp Appro/Jrs]]*0.25,0)</f>
        <v>1</v>
      </c>
      <c r="L234" s="13">
        <f>VLOOKUP(Articles[[#This Row],[Références]],'[2]Reporting consommation'!$A$8:$P$1189,16,FALSE)</f>
        <v>1</v>
      </c>
      <c r="M234" s="209">
        <f>IFERROR(VLOOKUP(Articles[[#This Row],[Références]],[2]!Tableau16[#All],2,FALSE),0)</f>
        <v>0</v>
      </c>
      <c r="N234" s="13">
        <f>IF(Articles[[#This Row],[Stocks]]&gt;Articles[[#This Row],[Stock max]],(IFERROR(Articles[[#This Row],[Stocks]]-Articles[[#This Row],[Stock max]],0)*Articles[[#This Row],[Valeur Uni]]),0)</f>
        <v>0</v>
      </c>
      <c r="O234" s="4" t="str">
        <f>IF(Articles[Stocks]&gt;Articles[[#This Row],[Stock mini]],"Stock suffisant","A Commander")</f>
        <v>Stock suffisant</v>
      </c>
      <c r="P234" s="13"/>
      <c r="Q234" s="13"/>
    </row>
    <row r="235" spans="2:17" hidden="1" x14ac:dyDescent="0.25">
      <c r="B235" s="56" t="s">
        <v>704</v>
      </c>
      <c r="C235" s="85">
        <v>1603</v>
      </c>
      <c r="D235" s="45" t="s">
        <v>705</v>
      </c>
      <c r="E235" s="56" t="s">
        <v>443</v>
      </c>
      <c r="F235" s="2">
        <v>10</v>
      </c>
      <c r="G235" s="13">
        <f>((Articles[[#This Row],[Temp Appro/Jrs]]+Articles[[#This Row],[Delai D.A]]+Articles[[#This Row],[couverture]])*Articles[[#This Row],[conso journaliére]])</f>
        <v>0</v>
      </c>
      <c r="H235" s="13">
        <f>Articles[[#This Row],[Stock mini]]*2</f>
        <v>0</v>
      </c>
      <c r="I235" s="13">
        <v>3</v>
      </c>
      <c r="J235" s="13">
        <v>3</v>
      </c>
      <c r="K235" s="13">
        <f>ROUNDUP(Articles[[#This Row],[Temp Appro/Jrs]]*0.25,0)</f>
        <v>1</v>
      </c>
      <c r="L235" s="13">
        <f>VLOOKUP(Articles[[#This Row],[Références]],'[2]Reporting consommation'!$A$8:$P$1189,16,FALSE)</f>
        <v>0</v>
      </c>
      <c r="M235" s="208">
        <f>IFERROR(VLOOKUP(Articles[[#This Row],[Références]],[2]!Tableau16[#All],2,FALSE),0)</f>
        <v>0</v>
      </c>
      <c r="N235" s="13">
        <f>IF(Articles[[#This Row],[Stocks]]&gt;Articles[[#This Row],[Stock max]],(IFERROR(Articles[[#This Row],[Stocks]]-Articles[[#This Row],[Stock max]],0)*Articles[[#This Row],[Valeur Uni]]),0)</f>
        <v>0</v>
      </c>
      <c r="O235" s="53" t="str">
        <f>IF(Articles[Stocks]&gt;Articles[[#This Row],[Stock mini]],"Stock suffisant","A Commander")</f>
        <v>Stock suffisant</v>
      </c>
      <c r="P235" s="13"/>
      <c r="Q235" s="13"/>
    </row>
    <row r="236" spans="2:17" hidden="1" x14ac:dyDescent="0.25">
      <c r="B236" s="7" t="s">
        <v>201</v>
      </c>
      <c r="C236" s="83">
        <v>1604</v>
      </c>
      <c r="D236" s="84" t="s">
        <v>503</v>
      </c>
      <c r="E236" s="8" t="s">
        <v>457</v>
      </c>
      <c r="F236" s="2">
        <v>50</v>
      </c>
      <c r="G236" s="13">
        <f>((Articles[[#This Row],[Temp Appro/Jrs]]+Articles[[#This Row],[Delai D.A]]+Articles[[#This Row],[couverture]])*Articles[[#This Row],[conso journaliére]])</f>
        <v>0</v>
      </c>
      <c r="H236" s="92">
        <f>Articles[[#This Row],[Stock mini]]*2</f>
        <v>0</v>
      </c>
      <c r="I236" s="13">
        <v>3</v>
      </c>
      <c r="J236" s="13">
        <v>3</v>
      </c>
      <c r="K236" s="92">
        <f>ROUNDUP(Articles[[#This Row],[Temp Appro/Jrs]]*0.25,0)</f>
        <v>1</v>
      </c>
      <c r="L236" s="13">
        <f>VLOOKUP(Articles[[#This Row],[Références]],'[2]Reporting consommation'!$A$8:$P$1189,16,FALSE)</f>
        <v>0</v>
      </c>
      <c r="M236" s="209">
        <f>IFERROR(VLOOKUP(Articles[[#This Row],[Références]],[2]!Tableau16[#All],2,FALSE),0)</f>
        <v>0</v>
      </c>
      <c r="N236" s="13">
        <f>IF(Articles[[#This Row],[Stocks]]&gt;Articles[[#This Row],[Stock max]],(IFERROR(Articles[[#This Row],[Stocks]]-Articles[[#This Row],[Stock max]],0)*Articles[[#This Row],[Valeur Uni]]),0)</f>
        <v>0</v>
      </c>
      <c r="O236" s="4" t="str">
        <f>IF(Articles[Stocks]&gt;Articles[[#This Row],[Stock mini]],"Stock suffisant","A Commander")</f>
        <v>Stock suffisant</v>
      </c>
      <c r="P236" s="13"/>
      <c r="Q236" s="13"/>
    </row>
    <row r="237" spans="2:17" hidden="1" x14ac:dyDescent="0.25">
      <c r="B237" s="7" t="s">
        <v>200</v>
      </c>
      <c r="C237" s="83">
        <v>1605</v>
      </c>
      <c r="D237" s="71" t="s">
        <v>503</v>
      </c>
      <c r="E237" s="61" t="s">
        <v>439</v>
      </c>
      <c r="F237" s="2">
        <v>95</v>
      </c>
      <c r="G237" s="13">
        <f>((Articles[[#This Row],[Temp Appro/Jrs]]+Articles[[#This Row],[Delai D.A]]+Articles[[#This Row],[couverture]])*Articles[[#This Row],[conso journaliére]])</f>
        <v>6</v>
      </c>
      <c r="H237" s="92">
        <f>Articles[[#This Row],[Stock mini]]*2</f>
        <v>12</v>
      </c>
      <c r="I237" s="92">
        <v>2</v>
      </c>
      <c r="J237" s="13">
        <v>3</v>
      </c>
      <c r="K237" s="92">
        <f>ROUNDUP(Articles[[#This Row],[Temp Appro/Jrs]]*0.25,0)</f>
        <v>1</v>
      </c>
      <c r="L237" s="13">
        <f>VLOOKUP(Articles[[#This Row],[Références]],'[2]Reporting consommation'!$A$8:$P$1189,16,FALSE)</f>
        <v>1</v>
      </c>
      <c r="M237" s="209">
        <f>IFERROR(VLOOKUP(Articles[[#This Row],[Références]],[2]!Tableau16[#All],2,FALSE),0)</f>
        <v>0</v>
      </c>
      <c r="N237" s="13">
        <f>IF(Articles[[#This Row],[Stocks]]&gt;Articles[[#This Row],[Stock max]],(IFERROR(Articles[[#This Row],[Stocks]]-Articles[[#This Row],[Stock max]],0)*Articles[[#This Row],[Valeur Uni]]),0)</f>
        <v>0</v>
      </c>
      <c r="O237" s="4" t="str">
        <f>IF(Articles[Stocks]&gt;Articles[[#This Row],[Stock mini]],"Stock suffisant","A Commander")</f>
        <v>Stock suffisant</v>
      </c>
      <c r="P237" s="13"/>
      <c r="Q237" s="13"/>
    </row>
    <row r="238" spans="2:17" hidden="1" x14ac:dyDescent="0.25">
      <c r="B238" s="7" t="s">
        <v>199</v>
      </c>
      <c r="C238" s="83">
        <v>1610</v>
      </c>
      <c r="D238" s="84" t="s">
        <v>503</v>
      </c>
      <c r="E238" s="8" t="s">
        <v>441</v>
      </c>
      <c r="F238" s="2">
        <v>108</v>
      </c>
      <c r="G238" s="13">
        <f>((Articles[[#This Row],[Temp Appro/Jrs]]+Articles[[#This Row],[Delai D.A]]+Articles[[#This Row],[couverture]])*Articles[[#This Row],[conso journaliére]])</f>
        <v>6</v>
      </c>
      <c r="H238" s="92">
        <f>Articles[[#This Row],[Stock mini]]*2</f>
        <v>12</v>
      </c>
      <c r="I238" s="92">
        <v>2</v>
      </c>
      <c r="J238" s="13">
        <v>3</v>
      </c>
      <c r="K238" s="92">
        <f>ROUNDUP(Articles[[#This Row],[Temp Appro/Jrs]]*0.25,0)</f>
        <v>1</v>
      </c>
      <c r="L238" s="13">
        <f>VLOOKUP(Articles[[#This Row],[Références]],'[2]Reporting consommation'!$A$8:$P$1189,16,FALSE)</f>
        <v>1</v>
      </c>
      <c r="M238" s="209">
        <f>IFERROR(VLOOKUP(Articles[[#This Row],[Références]],[2]!Tableau16[#All],2,FALSE),0)</f>
        <v>0</v>
      </c>
      <c r="N238" s="13">
        <f>IF(Articles[[#This Row],[Stocks]]&gt;Articles[[#This Row],[Stock max]],(IFERROR(Articles[[#This Row],[Stocks]]-Articles[[#This Row],[Stock max]],0)*Articles[[#This Row],[Valeur Uni]]),0)</f>
        <v>0</v>
      </c>
      <c r="O238" s="4" t="str">
        <f>IF(Articles[Stocks]&gt;Articles[[#This Row],[Stock mini]],"Stock suffisant","A Commander")</f>
        <v>Stock suffisant</v>
      </c>
      <c r="P238" s="13"/>
      <c r="Q238" s="13"/>
    </row>
    <row r="239" spans="2:17" hidden="1" x14ac:dyDescent="0.25">
      <c r="B239" s="7" t="s">
        <v>198</v>
      </c>
      <c r="C239" s="83">
        <v>1613</v>
      </c>
      <c r="D239" s="71" t="s">
        <v>503</v>
      </c>
      <c r="E239" s="61" t="s">
        <v>416</v>
      </c>
      <c r="F239" s="2">
        <v>1200</v>
      </c>
      <c r="G239" s="13">
        <f>((Articles[[#This Row],[Temp Appro/Jrs]]+Articles[[#This Row],[Delai D.A]]+Articles[[#This Row],[couverture]])*Articles[[#This Row],[conso journaliére]])</f>
        <v>12</v>
      </c>
      <c r="H239" s="92">
        <f>Articles[[#This Row],[Stock mini]]*2</f>
        <v>24</v>
      </c>
      <c r="I239" s="92">
        <v>2</v>
      </c>
      <c r="J239" s="13">
        <v>3</v>
      </c>
      <c r="K239" s="92">
        <f>ROUNDUP(Articles[[#This Row],[Temp Appro/Jrs]]*0.25,0)</f>
        <v>1</v>
      </c>
      <c r="L239" s="13">
        <f>VLOOKUP(Articles[[#This Row],[Références]],'[2]Reporting consommation'!$A$8:$P$1189,16,FALSE)</f>
        <v>2</v>
      </c>
      <c r="M239" s="209">
        <f>IFERROR(VLOOKUP(Articles[[#This Row],[Références]],[2]!Tableau16[#All],2,FALSE),0)</f>
        <v>0</v>
      </c>
      <c r="N239" s="13">
        <f>IF(Articles[[#This Row],[Stocks]]&gt;Articles[[#This Row],[Stock max]],(IFERROR(Articles[[#This Row],[Stocks]]-Articles[[#This Row],[Stock max]],0)*Articles[[#This Row],[Valeur Uni]]),0)</f>
        <v>0</v>
      </c>
      <c r="O239" s="4" t="str">
        <f>IF(Articles[Stocks]&gt;Articles[[#This Row],[Stock mini]],"Stock suffisant","A Commander")</f>
        <v>Stock suffisant</v>
      </c>
      <c r="P239" s="13"/>
      <c r="Q239" s="13"/>
    </row>
    <row r="240" spans="2:17" hidden="1" x14ac:dyDescent="0.25">
      <c r="B240" s="7" t="s">
        <v>197</v>
      </c>
      <c r="C240" s="83">
        <v>1614</v>
      </c>
      <c r="D240" s="84" t="s">
        <v>503</v>
      </c>
      <c r="E240" s="8" t="s">
        <v>412</v>
      </c>
      <c r="F240" s="2">
        <v>39</v>
      </c>
      <c r="G240" s="13">
        <f>((Articles[[#This Row],[Temp Appro/Jrs]]+Articles[[#This Row],[Delai D.A]]+Articles[[#This Row],[couverture]])*Articles[[#This Row],[conso journaliére]])</f>
        <v>0</v>
      </c>
      <c r="H240" s="92">
        <f>Articles[[#This Row],[Stock mini]]*2</f>
        <v>0</v>
      </c>
      <c r="I240" s="13">
        <v>2</v>
      </c>
      <c r="J240" s="13">
        <v>3</v>
      </c>
      <c r="K240" s="92">
        <f>ROUNDUP(Articles[[#This Row],[Temp Appro/Jrs]]*0.25,0)</f>
        <v>1</v>
      </c>
      <c r="L240" s="13">
        <f>VLOOKUP(Articles[[#This Row],[Références]],'[2]Reporting consommation'!$A$8:$P$1189,16,FALSE)</f>
        <v>0</v>
      </c>
      <c r="M240" s="209">
        <f>IFERROR(VLOOKUP(Articles[[#This Row],[Références]],[2]!Tableau16[#All],2,FALSE),0)</f>
        <v>0</v>
      </c>
      <c r="N240" s="13">
        <f>IF(Articles[[#This Row],[Stocks]]&gt;Articles[[#This Row],[Stock max]],(IFERROR(Articles[[#This Row],[Stocks]]-Articles[[#This Row],[Stock max]],0)*Articles[[#This Row],[Valeur Uni]]),0)</f>
        <v>0</v>
      </c>
      <c r="O240" s="4" t="str">
        <f>IF(Articles[Stocks]&gt;Articles[[#This Row],[Stock mini]],"Stock suffisant","A Commander")</f>
        <v>Stock suffisant</v>
      </c>
      <c r="P240" s="13"/>
      <c r="Q240" s="13"/>
    </row>
    <row r="241" spans="2:17" hidden="1" x14ac:dyDescent="0.25">
      <c r="B241" s="7" t="s">
        <v>196</v>
      </c>
      <c r="C241" s="83">
        <v>1615</v>
      </c>
      <c r="D241" s="71" t="s">
        <v>503</v>
      </c>
      <c r="E241" s="61" t="s">
        <v>412</v>
      </c>
      <c r="F241" s="2">
        <v>17</v>
      </c>
      <c r="G241" s="13">
        <f>((Articles[[#This Row],[Temp Appro/Jrs]]+Articles[[#This Row],[Delai D.A]]+Articles[[#This Row],[couverture]])*Articles[[#This Row],[conso journaliére]])</f>
        <v>0</v>
      </c>
      <c r="H241" s="92">
        <f>Articles[[#This Row],[Stock mini]]*2</f>
        <v>0</v>
      </c>
      <c r="I241" s="13">
        <v>9</v>
      </c>
      <c r="J241" s="13">
        <v>3</v>
      </c>
      <c r="K241" s="92">
        <f>ROUNDUP(Articles[[#This Row],[Temp Appro/Jrs]]*0.25,0)</f>
        <v>3</v>
      </c>
      <c r="L241" s="13">
        <f>VLOOKUP(Articles[[#This Row],[Références]],'[2]Reporting consommation'!$A$8:$P$1189,16,FALSE)</f>
        <v>0</v>
      </c>
      <c r="M241" s="209">
        <f>IFERROR(VLOOKUP(Articles[[#This Row],[Références]],[2]!Tableau16[#All],2,FALSE),0)</f>
        <v>0</v>
      </c>
      <c r="N241" s="13">
        <f>IF(Articles[[#This Row],[Stocks]]&gt;Articles[[#This Row],[Stock max]],(IFERROR(Articles[[#This Row],[Stocks]]-Articles[[#This Row],[Stock max]],0)*Articles[[#This Row],[Valeur Uni]]),0)</f>
        <v>0</v>
      </c>
      <c r="O241" s="4" t="str">
        <f>IF(Articles[Stocks]&gt;Articles[[#This Row],[Stock mini]],"Stock suffisant","A Commander")</f>
        <v>Stock suffisant</v>
      </c>
      <c r="P241" s="13"/>
      <c r="Q241" s="13"/>
    </row>
    <row r="242" spans="2:17" hidden="1" x14ac:dyDescent="0.25">
      <c r="B242" s="7" t="s">
        <v>195</v>
      </c>
      <c r="C242" s="83">
        <v>1616</v>
      </c>
      <c r="D242" s="84" t="s">
        <v>503</v>
      </c>
      <c r="E242" s="8" t="s">
        <v>758</v>
      </c>
      <c r="F242" s="2">
        <v>1800</v>
      </c>
      <c r="G242" s="13">
        <f>((Articles[[#This Row],[Temp Appro/Jrs]]+Articles[[#This Row],[Delai D.A]]+Articles[[#This Row],[couverture]])*Articles[[#This Row],[conso journaliére]])</f>
        <v>16</v>
      </c>
      <c r="H242" s="92">
        <f>Articles[[#This Row],[Stock mini]]*2</f>
        <v>32</v>
      </c>
      <c r="I242" s="13">
        <v>4</v>
      </c>
      <c r="J242" s="13">
        <v>3</v>
      </c>
      <c r="K242" s="92">
        <f>ROUNDUP(Articles[[#This Row],[Temp Appro/Jrs]]*0.25,0)</f>
        <v>1</v>
      </c>
      <c r="L242" s="13">
        <f>VLOOKUP(Articles[[#This Row],[Références]],'[2]Reporting consommation'!$A$8:$P$1189,16,FALSE)</f>
        <v>2</v>
      </c>
      <c r="M242" s="209">
        <f>IFERROR(VLOOKUP(Articles[[#This Row],[Références]],[2]!Tableau16[#All],2,FALSE),0)</f>
        <v>0</v>
      </c>
      <c r="N242" s="13">
        <f>IF(Articles[[#This Row],[Stocks]]&gt;Articles[[#This Row],[Stock max]],(IFERROR(Articles[[#This Row],[Stocks]]-Articles[[#This Row],[Stock max]],0)*Articles[[#This Row],[Valeur Uni]]),0)</f>
        <v>0</v>
      </c>
      <c r="O242" s="4" t="str">
        <f>IF(Articles[Stocks]&gt;Articles[[#This Row],[Stock mini]],"Stock suffisant","A Commander")</f>
        <v>Stock suffisant</v>
      </c>
      <c r="P242" s="13"/>
      <c r="Q242" s="13"/>
    </row>
    <row r="243" spans="2:17" hidden="1" x14ac:dyDescent="0.25">
      <c r="B243" s="7" t="s">
        <v>194</v>
      </c>
      <c r="C243" s="83">
        <v>1630</v>
      </c>
      <c r="D243" s="71" t="s">
        <v>503</v>
      </c>
      <c r="E243" s="61" t="s">
        <v>455</v>
      </c>
      <c r="F243" s="2">
        <v>470</v>
      </c>
      <c r="G243" s="13">
        <f>((Articles[[#This Row],[Temp Appro/Jrs]]+Articles[[#This Row],[Delai D.A]]+Articles[[#This Row],[couverture]])*Articles[[#This Row],[conso journaliére]])</f>
        <v>0</v>
      </c>
      <c r="H243" s="92">
        <f>Articles[[#This Row],[Stock mini]]*2</f>
        <v>0</v>
      </c>
      <c r="I243" s="13">
        <v>4</v>
      </c>
      <c r="J243" s="13">
        <v>3</v>
      </c>
      <c r="K243" s="92">
        <f>ROUNDUP(Articles[[#This Row],[Temp Appro/Jrs]]*0.25,0)</f>
        <v>1</v>
      </c>
      <c r="L243" s="13">
        <f>VLOOKUP(Articles[[#This Row],[Références]],'[2]Reporting consommation'!$A$8:$P$1189,16,FALSE)</f>
        <v>0</v>
      </c>
      <c r="M243" s="209">
        <f>IFERROR(VLOOKUP(Articles[[#This Row],[Références]],[2]!Tableau16[#All],2,FALSE),0)</f>
        <v>0</v>
      </c>
      <c r="N243" s="13">
        <f>IF(Articles[[#This Row],[Stocks]]&gt;Articles[[#This Row],[Stock max]],(IFERROR(Articles[[#This Row],[Stocks]]-Articles[[#This Row],[Stock max]],0)*Articles[[#This Row],[Valeur Uni]]),0)</f>
        <v>0</v>
      </c>
      <c r="O243" s="4" t="str">
        <f>IF(Articles[Stocks]&gt;Articles[[#This Row],[Stock mini]],"Stock suffisant","A Commander")</f>
        <v>Stock suffisant</v>
      </c>
      <c r="P243" s="13"/>
      <c r="Q243" s="13"/>
    </row>
    <row r="244" spans="2:17" hidden="1" x14ac:dyDescent="0.25">
      <c r="B244" s="7" t="s">
        <v>193</v>
      </c>
      <c r="C244" s="83">
        <v>1661</v>
      </c>
      <c r="D244" s="84" t="s">
        <v>485</v>
      </c>
      <c r="E244" s="8" t="s">
        <v>432</v>
      </c>
      <c r="F244" s="2">
        <v>40</v>
      </c>
      <c r="G244" s="13">
        <f>((Articles[[#This Row],[Temp Appro/Jrs]]+Articles[[#This Row],[Delai D.A]]+Articles[[#This Row],[couverture]])*Articles[[#This Row],[conso journaliére]])</f>
        <v>8</v>
      </c>
      <c r="H244" s="92">
        <f>Articles[[#This Row],[Stock mini]]*2</f>
        <v>16</v>
      </c>
      <c r="I244" s="13">
        <v>4</v>
      </c>
      <c r="J244" s="13">
        <v>3</v>
      </c>
      <c r="K244" s="92">
        <f>ROUNDUP(Articles[[#This Row],[Temp Appro/Jrs]]*0.25,0)</f>
        <v>1</v>
      </c>
      <c r="L244" s="13">
        <f>VLOOKUP(Articles[[#This Row],[Références]],'[2]Reporting consommation'!$A$8:$P$1189,16,FALSE)</f>
        <v>1</v>
      </c>
      <c r="M244" s="209">
        <f>IFERROR(VLOOKUP(Articles[[#This Row],[Références]],[2]!Tableau16[#All],2,FALSE),0)</f>
        <v>0</v>
      </c>
      <c r="N244" s="13">
        <f>IF(Articles[[#This Row],[Stocks]]&gt;Articles[[#This Row],[Stock max]],(IFERROR(Articles[[#This Row],[Stocks]]-Articles[[#This Row],[Stock max]],0)*Articles[[#This Row],[Valeur Uni]]),0)</f>
        <v>0</v>
      </c>
      <c r="O244" s="4" t="str">
        <f>IF(Articles[Stocks]&gt;Articles[[#This Row],[Stock mini]],"Stock suffisant","A Commander")</f>
        <v>Stock suffisant</v>
      </c>
      <c r="P244" s="13"/>
      <c r="Q244" s="13"/>
    </row>
    <row r="245" spans="2:17" hidden="1" x14ac:dyDescent="0.25">
      <c r="B245" s="7" t="s">
        <v>192</v>
      </c>
      <c r="C245" s="83">
        <v>1906</v>
      </c>
      <c r="D245" s="84" t="s">
        <v>502</v>
      </c>
      <c r="E245" s="8" t="s">
        <v>452</v>
      </c>
      <c r="F245" s="2">
        <v>11</v>
      </c>
      <c r="G245" s="13">
        <f>((Articles[[#This Row],[Temp Appro/Jrs]]+Articles[[#This Row],[Delai D.A]]+Articles[[#This Row],[couverture]])*Articles[[#This Row],[conso journaliére]])</f>
        <v>8</v>
      </c>
      <c r="H245" s="92">
        <f>Articles[[#This Row],[Stock mini]]*2</f>
        <v>16</v>
      </c>
      <c r="I245" s="13">
        <v>4</v>
      </c>
      <c r="J245" s="13">
        <v>3</v>
      </c>
      <c r="K245" s="92">
        <f>ROUNDUP(Articles[[#This Row],[Temp Appro/Jrs]]*0.25,0)</f>
        <v>1</v>
      </c>
      <c r="L245" s="13">
        <f>VLOOKUP(Articles[[#This Row],[Références]],'[2]Reporting consommation'!$A$8:$P$1189,16,FALSE)</f>
        <v>1</v>
      </c>
      <c r="M245" s="208">
        <f>IFERROR(VLOOKUP(Articles[[#This Row],[Références]],[2]!Tableau16[#All],2,FALSE),0)</f>
        <v>0</v>
      </c>
      <c r="N245" s="13">
        <f>IF(Articles[[#This Row],[Stocks]]&gt;Articles[[#This Row],[Stock max]],(IFERROR(Articles[[#This Row],[Stocks]]-Articles[[#This Row],[Stock max]],0)*Articles[[#This Row],[Valeur Uni]]),0)</f>
        <v>0</v>
      </c>
      <c r="O245" s="4" t="str">
        <f>IF(Articles[Stocks]&gt;Articles[[#This Row],[Stock mini]],"Stock suffisant","A Commander")</f>
        <v>Stock suffisant</v>
      </c>
      <c r="P245" s="13"/>
      <c r="Q245" s="13"/>
    </row>
    <row r="246" spans="2:17" hidden="1" x14ac:dyDescent="0.25">
      <c r="B246" s="7" t="s">
        <v>191</v>
      </c>
      <c r="C246" s="83">
        <v>1907</v>
      </c>
      <c r="D246" s="71" t="s">
        <v>502</v>
      </c>
      <c r="E246" s="61" t="s">
        <v>452</v>
      </c>
      <c r="F246" s="2">
        <v>13</v>
      </c>
      <c r="G246" s="13">
        <f>((Articles[[#This Row],[Temp Appro/Jrs]]+Articles[[#This Row],[Delai D.A]]+Articles[[#This Row],[couverture]])*Articles[[#This Row],[conso journaliére]])</f>
        <v>8</v>
      </c>
      <c r="H246" s="92">
        <f>Articles[[#This Row],[Stock mini]]*2</f>
        <v>16</v>
      </c>
      <c r="I246" s="13">
        <v>4</v>
      </c>
      <c r="J246" s="13">
        <v>3</v>
      </c>
      <c r="K246" s="92">
        <f>ROUNDUP(Articles[[#This Row],[Temp Appro/Jrs]]*0.25,0)</f>
        <v>1</v>
      </c>
      <c r="L246" s="13">
        <f>VLOOKUP(Articles[[#This Row],[Références]],'[2]Reporting consommation'!$A$8:$P$1189,16,FALSE)</f>
        <v>1</v>
      </c>
      <c r="M246" s="208">
        <f>IFERROR(VLOOKUP(Articles[[#This Row],[Références]],[2]!Tableau16[#All],2,FALSE),0)</f>
        <v>0</v>
      </c>
      <c r="N246" s="13">
        <f>IF(Articles[[#This Row],[Stocks]]&gt;Articles[[#This Row],[Stock max]],(IFERROR(Articles[[#This Row],[Stocks]]-Articles[[#This Row],[Stock max]],0)*Articles[[#This Row],[Valeur Uni]]),0)</f>
        <v>0</v>
      </c>
      <c r="O246" s="4" t="str">
        <f>IF(Articles[Stocks]&gt;Articles[[#This Row],[Stock mini]],"Stock suffisant","A Commander")</f>
        <v>Stock suffisant</v>
      </c>
      <c r="P246" s="13"/>
      <c r="Q246" s="13"/>
    </row>
    <row r="247" spans="2:17" hidden="1" x14ac:dyDescent="0.25">
      <c r="B247" s="7" t="s">
        <v>190</v>
      </c>
      <c r="C247" s="83">
        <v>1908</v>
      </c>
      <c r="D247" s="84" t="s">
        <v>502</v>
      </c>
      <c r="E247" s="8" t="s">
        <v>452</v>
      </c>
      <c r="F247" s="2">
        <v>34</v>
      </c>
      <c r="G247" s="13">
        <f>((Articles[[#This Row],[Temp Appro/Jrs]]+Articles[[#This Row],[Delai D.A]]+Articles[[#This Row],[couverture]])*Articles[[#This Row],[conso journaliére]])</f>
        <v>8</v>
      </c>
      <c r="H247" s="92">
        <f>Articles[[#This Row],[Stock mini]]*2</f>
        <v>16</v>
      </c>
      <c r="I247" s="13">
        <v>4</v>
      </c>
      <c r="J247" s="13">
        <v>3</v>
      </c>
      <c r="K247" s="92">
        <f>ROUNDUP(Articles[[#This Row],[Temp Appro/Jrs]]*0.25,0)</f>
        <v>1</v>
      </c>
      <c r="L247" s="13">
        <f>VLOOKUP(Articles[[#This Row],[Références]],'[2]Reporting consommation'!$A$8:$P$1189,16,FALSE)</f>
        <v>1</v>
      </c>
      <c r="M247" s="208">
        <f>IFERROR(VLOOKUP(Articles[[#This Row],[Références]],[2]!Tableau16[#All],2,FALSE),0)</f>
        <v>0</v>
      </c>
      <c r="N247" s="13">
        <f>IF(Articles[[#This Row],[Stocks]]&gt;Articles[[#This Row],[Stock max]],(IFERROR(Articles[[#This Row],[Stocks]]-Articles[[#This Row],[Stock max]],0)*Articles[[#This Row],[Valeur Uni]]),0)</f>
        <v>0</v>
      </c>
      <c r="O247" s="4" t="str">
        <f>IF(Articles[Stocks]&gt;Articles[[#This Row],[Stock mini]],"Stock suffisant","A Commander")</f>
        <v>Stock suffisant</v>
      </c>
      <c r="P247" s="13"/>
      <c r="Q247" s="13"/>
    </row>
    <row r="248" spans="2:17" hidden="1" x14ac:dyDescent="0.25">
      <c r="B248" s="7" t="s">
        <v>189</v>
      </c>
      <c r="C248" s="83">
        <v>1909</v>
      </c>
      <c r="D248" s="71" t="s">
        <v>478</v>
      </c>
      <c r="E248" s="61" t="s">
        <v>413</v>
      </c>
      <c r="F248" s="2">
        <v>200</v>
      </c>
      <c r="G248" s="13">
        <f>((Articles[[#This Row],[Temp Appro/Jrs]]+Articles[[#This Row],[Delai D.A]]+Articles[[#This Row],[couverture]])*Articles[[#This Row],[conso journaliére]])</f>
        <v>0</v>
      </c>
      <c r="H248" s="92">
        <f>Articles[[#This Row],[Stock mini]]*2</f>
        <v>0</v>
      </c>
      <c r="I248" s="13">
        <v>4</v>
      </c>
      <c r="J248" s="13">
        <v>3</v>
      </c>
      <c r="K248" s="92">
        <f>ROUNDUP(Articles[[#This Row],[Temp Appro/Jrs]]*0.25,0)</f>
        <v>1</v>
      </c>
      <c r="L248" s="13">
        <f>VLOOKUP(Articles[[#This Row],[Références]],'[2]Reporting consommation'!$A$8:$P$1189,16,FALSE)</f>
        <v>0</v>
      </c>
      <c r="M248" s="209">
        <f>IFERROR(VLOOKUP(Articles[[#This Row],[Références]],[2]!Tableau16[#All],2,FALSE),0)</f>
        <v>0</v>
      </c>
      <c r="N248" s="13">
        <f>IF(Articles[[#This Row],[Stocks]]&gt;Articles[[#This Row],[Stock max]],(IFERROR(Articles[[#This Row],[Stocks]]-Articles[[#This Row],[Stock max]],0)*Articles[[#This Row],[Valeur Uni]]),0)</f>
        <v>0</v>
      </c>
      <c r="O248" s="4" t="str">
        <f>IF(Articles[Stocks]&gt;Articles[[#This Row],[Stock mini]],"Stock suffisant","A Commander")</f>
        <v>Stock suffisant</v>
      </c>
      <c r="P248" s="13"/>
      <c r="Q248" s="13"/>
    </row>
    <row r="249" spans="2:17" hidden="1" x14ac:dyDescent="0.25">
      <c r="B249" s="7" t="s">
        <v>387</v>
      </c>
      <c r="C249" s="83" t="s">
        <v>538</v>
      </c>
      <c r="D249" s="71" t="s">
        <v>487</v>
      </c>
      <c r="E249" s="8" t="s">
        <v>472</v>
      </c>
      <c r="F249" s="2">
        <v>2</v>
      </c>
      <c r="G249" s="13">
        <f>((Articles[[#This Row],[Temp Appro/Jrs]]+Articles[[#This Row],[Delai D.A]]+Articles[[#This Row],[couverture]])*Articles[[#This Row],[conso journaliére]])</f>
        <v>3</v>
      </c>
      <c r="H249" s="13">
        <f>Articles[[#This Row],[Stock mini]]*2</f>
        <v>6</v>
      </c>
      <c r="I249" s="13"/>
      <c r="J249" s="13">
        <v>3</v>
      </c>
      <c r="K249" s="13">
        <f>ROUNDUP(Articles[[#This Row],[Temp Appro/Jrs]]*0.25,0)</f>
        <v>0</v>
      </c>
      <c r="L249" s="13">
        <f>VLOOKUP(Articles[[#This Row],[Références]],'[2]Reporting consommation'!$A$8:$P$1189,16,FALSE)</f>
        <v>1</v>
      </c>
      <c r="M249" s="209">
        <f>IFERROR(VLOOKUP(Articles[[#This Row],[Références]],[2]!Tableau16[#All],2,FALSE),0)</f>
        <v>0</v>
      </c>
      <c r="N249" s="13">
        <f>IF(Articles[[#This Row],[Stocks]]&gt;Articles[[#This Row],[Stock max]],(IFERROR(Articles[[#This Row],[Stocks]]-Articles[[#This Row],[Stock max]],0)*Articles[[#This Row],[Valeur Uni]]),0)</f>
        <v>0</v>
      </c>
      <c r="O249" s="4" t="str">
        <f>IF(Articles[Stocks]&gt;Articles[[#This Row],[Stock mini]],"Stock suffisant","A Commander")</f>
        <v>A Commander</v>
      </c>
      <c r="P249" s="13"/>
      <c r="Q249" s="13"/>
    </row>
    <row r="250" spans="2:17" hidden="1" x14ac:dyDescent="0.25">
      <c r="B250" s="8" t="s">
        <v>187</v>
      </c>
      <c r="C250" s="83">
        <v>1923</v>
      </c>
      <c r="D250" s="71" t="s">
        <v>502</v>
      </c>
      <c r="E250" s="61" t="s">
        <v>450</v>
      </c>
      <c r="F250" s="2">
        <v>21</v>
      </c>
      <c r="G250" s="13">
        <f>((Articles[[#This Row],[Temp Appro/Jrs]]+Articles[[#This Row],[Delai D.A]]+Articles[[#This Row],[couverture]])*Articles[[#This Row],[conso journaliére]])</f>
        <v>8</v>
      </c>
      <c r="H250" s="92">
        <f>Articles[[#This Row],[Stock mini]]*2</f>
        <v>16</v>
      </c>
      <c r="I250" s="13">
        <v>4</v>
      </c>
      <c r="J250" s="13">
        <v>3</v>
      </c>
      <c r="K250" s="92">
        <f>ROUNDUP(Articles[[#This Row],[Temp Appro/Jrs]]*0.25,0)</f>
        <v>1</v>
      </c>
      <c r="L250" s="13">
        <f>VLOOKUP(Articles[[#This Row],[Références]],'[2]Reporting consommation'!$A$8:$P$1189,16,FALSE)</f>
        <v>1</v>
      </c>
      <c r="M250" s="209">
        <f>IFERROR(VLOOKUP(Articles[[#This Row],[Références]],[2]!Tableau16[#All],2,FALSE),0)</f>
        <v>0</v>
      </c>
      <c r="N250" s="13">
        <f>IF(Articles[[#This Row],[Stocks]]&gt;Articles[[#This Row],[Stock max]],(IFERROR(Articles[[#This Row],[Stocks]]-Articles[[#This Row],[Stock max]],0)*Articles[[#This Row],[Valeur Uni]]),0)</f>
        <v>0</v>
      </c>
      <c r="O250" s="4" t="str">
        <f>IF(Articles[Stocks]&gt;Articles[[#This Row],[Stock mini]],"Stock suffisant","A Commander")</f>
        <v>Stock suffisant</v>
      </c>
      <c r="P250" s="13"/>
      <c r="Q250" s="13"/>
    </row>
    <row r="251" spans="2:17" hidden="1" x14ac:dyDescent="0.25">
      <c r="B251" s="56" t="s">
        <v>879</v>
      </c>
      <c r="C251" s="85">
        <v>1930</v>
      </c>
      <c r="D251" s="84" t="s">
        <v>481</v>
      </c>
      <c r="E251" s="56" t="s">
        <v>886</v>
      </c>
      <c r="F251" s="133">
        <v>40</v>
      </c>
      <c r="G251" s="13">
        <f>((Articles[[#This Row],[Temp Appro/Jrs]]+Articles[[#This Row],[Delai D.A]]+Articles[[#This Row],[couverture]])*Articles[[#This Row],[conso journaliére]])</f>
        <v>0</v>
      </c>
      <c r="H251" s="132">
        <f>Articles[[#This Row],[Stock mini]]*2</f>
        <v>0</v>
      </c>
      <c r="I251" s="13">
        <v>16</v>
      </c>
      <c r="J251" s="13">
        <v>3</v>
      </c>
      <c r="K251" s="132">
        <f>ROUNDUP(Articles[[#This Row],[Temp Appro/Jrs]]*0.25,0)</f>
        <v>4</v>
      </c>
      <c r="L251" s="13">
        <f>VLOOKUP(Articles[[#This Row],[Références]],'[2]Reporting consommation'!$A$8:$P$1189,16,FALSE)</f>
        <v>0</v>
      </c>
      <c r="M251" s="208">
        <f>IFERROR(VLOOKUP(Articles[[#This Row],[Références]],[2]!Tableau16[#All],2,FALSE),0)</f>
        <v>0</v>
      </c>
      <c r="N251" s="13">
        <f>IF(Articles[[#This Row],[Stocks]]&gt;Articles[[#This Row],[Stock max]],(IFERROR(Articles[[#This Row],[Stocks]]-Articles[[#This Row],[Stock max]],0)*Articles[[#This Row],[Valeur Uni]]),0)</f>
        <v>0</v>
      </c>
      <c r="O251" s="134" t="str">
        <f>IF(Articles[Stocks]&gt;Articles[[#This Row],[Stock mini]],"Stock suffisant","A Commander")</f>
        <v>Stock suffisant</v>
      </c>
      <c r="P251" s="132"/>
      <c r="Q251" s="132"/>
    </row>
    <row r="252" spans="2:17" hidden="1" x14ac:dyDescent="0.25">
      <c r="B252" s="56" t="s">
        <v>828</v>
      </c>
      <c r="C252" s="85" t="s">
        <v>827</v>
      </c>
      <c r="D252" s="45" t="s">
        <v>485</v>
      </c>
      <c r="E252" s="56" t="s">
        <v>472</v>
      </c>
      <c r="F252" s="122">
        <v>0</v>
      </c>
      <c r="G252" s="13">
        <f>((Articles[[#This Row],[Temp Appro/Jrs]]+Articles[[#This Row],[Delai D.A]]+Articles[[#This Row],[couverture]])*Articles[[#This Row],[conso journaliére]])</f>
        <v>3</v>
      </c>
      <c r="H252" s="121">
        <f>Articles[[#This Row],[Stock mini]]*2</f>
        <v>6</v>
      </c>
      <c r="I252" s="121"/>
      <c r="J252" s="13">
        <v>3</v>
      </c>
      <c r="K252" s="121">
        <f>ROUNDUP(Articles[[#This Row],[Temp Appro/Jrs]]*0.25,0)</f>
        <v>0</v>
      </c>
      <c r="L252" s="13">
        <f>VLOOKUP(Articles[[#This Row],[Références]],'[2]Reporting consommation'!$A$8:$P$1189,16,FALSE)</f>
        <v>1</v>
      </c>
      <c r="M252" s="209">
        <f>IFERROR(VLOOKUP(Articles[[#This Row],[Références]],[2]!Tableau16[#All],2,FALSE),0)</f>
        <v>0</v>
      </c>
      <c r="N252" s="13">
        <f>IF(Articles[[#This Row],[Stocks]]&gt;Articles[[#This Row],[Stock max]],(IFERROR(Articles[[#This Row],[Stocks]]-Articles[[#This Row],[Stock max]],0)*Articles[[#This Row],[Valeur Uni]]),0)</f>
        <v>0</v>
      </c>
      <c r="O252" s="123" t="str">
        <f>IF(Articles[Stocks]&gt;Articles[[#This Row],[Stock mini]],"Stock suffisant","A Commander")</f>
        <v>A Commander</v>
      </c>
      <c r="P252" s="13" t="s">
        <v>1052</v>
      </c>
      <c r="Q252" s="121"/>
    </row>
    <row r="253" spans="2:17" hidden="1" x14ac:dyDescent="0.25">
      <c r="B253" s="7" t="s">
        <v>361</v>
      </c>
      <c r="C253" s="83" t="s">
        <v>527</v>
      </c>
      <c r="D253" s="84" t="s">
        <v>487</v>
      </c>
      <c r="E253" s="61" t="s">
        <v>470</v>
      </c>
      <c r="F253" s="2">
        <v>3</v>
      </c>
      <c r="G253" s="13">
        <f>((Articles[[#This Row],[Temp Appro/Jrs]]+Articles[[#This Row],[Delai D.A]]+Articles[[#This Row],[couverture]])*Articles[[#This Row],[conso journaliére]])</f>
        <v>3</v>
      </c>
      <c r="H253" s="13">
        <f>Articles[[#This Row],[Stock mini]]*2</f>
        <v>6</v>
      </c>
      <c r="I253" s="13"/>
      <c r="J253" s="13">
        <v>3</v>
      </c>
      <c r="K253" s="13">
        <f>ROUNDUP(Articles[[#This Row],[Temp Appro/Jrs]]*0.25,0)</f>
        <v>0</v>
      </c>
      <c r="L253" s="13">
        <f>VLOOKUP(Articles[[#This Row],[Références]],'[2]Reporting consommation'!$A$8:$P$1189,16,FALSE)</f>
        <v>1</v>
      </c>
      <c r="M253" s="209">
        <f>IFERROR(VLOOKUP(Articles[[#This Row],[Références]],[2]!Tableau16[#All],2,FALSE),0)</f>
        <v>0</v>
      </c>
      <c r="N253" s="13">
        <f>IF(Articles[[#This Row],[Stocks]]&gt;Articles[[#This Row],[Stock max]],(IFERROR(Articles[[#This Row],[Stocks]]-Articles[[#This Row],[Stock max]],0)*Articles[[#This Row],[Valeur Uni]]),0)</f>
        <v>0</v>
      </c>
      <c r="O253" s="4" t="str">
        <f>IF(Articles[Stocks]&gt;Articles[[#This Row],[Stock mini]],"Stock suffisant","A Commander")</f>
        <v>A Commander</v>
      </c>
      <c r="P253" s="13" t="s">
        <v>1052</v>
      </c>
      <c r="Q253" s="13"/>
    </row>
    <row r="254" spans="2:17" hidden="1" x14ac:dyDescent="0.25">
      <c r="B254" s="7" t="s">
        <v>184</v>
      </c>
      <c r="C254" s="83">
        <v>2057</v>
      </c>
      <c r="D254" s="84" t="s">
        <v>502</v>
      </c>
      <c r="E254" s="8" t="s">
        <v>458</v>
      </c>
      <c r="F254" s="2">
        <v>8</v>
      </c>
      <c r="G254" s="13">
        <f>((Articles[[#This Row],[Temp Appro/Jrs]]+Articles[[#This Row],[Delai D.A]]+Articles[[#This Row],[couverture]])*Articles[[#This Row],[conso journaliére]])</f>
        <v>0</v>
      </c>
      <c r="H254" s="92">
        <f>Articles[[#This Row],[Stock mini]]*2</f>
        <v>0</v>
      </c>
      <c r="I254" s="13">
        <v>5</v>
      </c>
      <c r="J254" s="13">
        <v>3</v>
      </c>
      <c r="K254" s="92">
        <f>ROUNDUP(Articles[[#This Row],[Temp Appro/Jrs]]*0.25,0)</f>
        <v>2</v>
      </c>
      <c r="L254" s="13">
        <f>VLOOKUP(Articles[[#This Row],[Références]],'[2]Reporting consommation'!$A$8:$P$1189,16,FALSE)</f>
        <v>0</v>
      </c>
      <c r="M254" s="209">
        <f>IFERROR(VLOOKUP(Articles[[#This Row],[Références]],[2]!Tableau16[#All],2,FALSE),0)</f>
        <v>0</v>
      </c>
      <c r="N254" s="13">
        <f>IF(Articles[[#This Row],[Stocks]]&gt;Articles[[#This Row],[Stock max]],(IFERROR(Articles[[#This Row],[Stocks]]-Articles[[#This Row],[Stock max]],0)*Articles[[#This Row],[Valeur Uni]]),0)</f>
        <v>0</v>
      </c>
      <c r="O254" s="4" t="str">
        <f>IF(Articles[Stocks]&gt;Articles[[#This Row],[Stock mini]],"Stock suffisant","A Commander")</f>
        <v>Stock suffisant</v>
      </c>
      <c r="P254" s="13"/>
      <c r="Q254" s="13"/>
    </row>
    <row r="255" spans="2:17" hidden="1" x14ac:dyDescent="0.25">
      <c r="B255" s="7" t="s">
        <v>183</v>
      </c>
      <c r="C255" s="83">
        <v>2058</v>
      </c>
      <c r="D255" s="71" t="s">
        <v>502</v>
      </c>
      <c r="E255" s="61" t="s">
        <v>458</v>
      </c>
      <c r="F255" s="2">
        <v>3</v>
      </c>
      <c r="G255" s="13">
        <f>((Articles[[#This Row],[Temp Appro/Jrs]]+Articles[[#This Row],[Delai D.A]]+Articles[[#This Row],[couverture]])*Articles[[#This Row],[conso journaliére]])</f>
        <v>0</v>
      </c>
      <c r="H255" s="92">
        <f>Articles[[#This Row],[Stock mini]]*2</f>
        <v>0</v>
      </c>
      <c r="I255" s="13">
        <v>4</v>
      </c>
      <c r="J255" s="13">
        <v>3</v>
      </c>
      <c r="K255" s="92">
        <f>ROUNDUP(Articles[[#This Row],[Temp Appro/Jrs]]*0.25,0)</f>
        <v>1</v>
      </c>
      <c r="L255" s="13">
        <f>VLOOKUP(Articles[[#This Row],[Références]],'[2]Reporting consommation'!$A$8:$P$1189,16,FALSE)</f>
        <v>0</v>
      </c>
      <c r="M255" s="209">
        <f>IFERROR(VLOOKUP(Articles[[#This Row],[Références]],[2]!Tableau16[#All],2,FALSE),0)</f>
        <v>0</v>
      </c>
      <c r="N255" s="13">
        <f>IF(Articles[[#This Row],[Stocks]]&gt;Articles[[#This Row],[Stock max]],(IFERROR(Articles[[#This Row],[Stocks]]-Articles[[#This Row],[Stock max]],0)*Articles[[#This Row],[Valeur Uni]]),0)</f>
        <v>0</v>
      </c>
      <c r="O255" s="4" t="str">
        <f>IF(Articles[Stocks]&gt;Articles[[#This Row],[Stock mini]],"Stock suffisant","A Commander")</f>
        <v>Stock suffisant</v>
      </c>
      <c r="P255" s="13"/>
      <c r="Q255" s="13"/>
    </row>
    <row r="256" spans="2:17" hidden="1" x14ac:dyDescent="0.25">
      <c r="B256" s="7" t="s">
        <v>363</v>
      </c>
      <c r="C256" s="83" t="s">
        <v>529</v>
      </c>
      <c r="D256" s="84" t="s">
        <v>487</v>
      </c>
      <c r="E256" s="61" t="s">
        <v>471</v>
      </c>
      <c r="F256" s="2">
        <v>1</v>
      </c>
      <c r="G256" s="13">
        <f>((Articles[[#This Row],[Temp Appro/Jrs]]+Articles[[#This Row],[Delai D.A]]+Articles[[#This Row],[couverture]])*Articles[[#This Row],[conso journaliére]])</f>
        <v>3</v>
      </c>
      <c r="H256" s="13">
        <f>Articles[[#This Row],[Stock mini]]*2</f>
        <v>6</v>
      </c>
      <c r="I256" s="13"/>
      <c r="J256" s="13">
        <v>3</v>
      </c>
      <c r="K256" s="13">
        <f>ROUNDUP(Articles[[#This Row],[Temp Appro/Jrs]]*0.25,0)</f>
        <v>0</v>
      </c>
      <c r="L256" s="13">
        <f>VLOOKUP(Articles[[#This Row],[Références]],'[2]Reporting consommation'!$A$8:$P$1189,16,FALSE)</f>
        <v>1</v>
      </c>
      <c r="M256" s="209">
        <f>IFERROR(VLOOKUP(Articles[[#This Row],[Références]],[2]!Tableau16[#All],2,FALSE),0)</f>
        <v>0</v>
      </c>
      <c r="N256" s="13">
        <f>IF(Articles[[#This Row],[Stocks]]&gt;Articles[[#This Row],[Stock max]],(IFERROR(Articles[[#This Row],[Stocks]]-Articles[[#This Row],[Stock max]],0)*Articles[[#This Row],[Valeur Uni]]),0)</f>
        <v>0</v>
      </c>
      <c r="O256" s="4" t="str">
        <f>IF(Articles[Stocks]&gt;Articles[[#This Row],[Stock mini]],"Stock suffisant","A Commander")</f>
        <v>A Commander</v>
      </c>
      <c r="P256" s="13" t="s">
        <v>1052</v>
      </c>
      <c r="Q256" s="13"/>
    </row>
    <row r="257" spans="2:17" hidden="1" x14ac:dyDescent="0.25">
      <c r="B257" s="7" t="s">
        <v>181</v>
      </c>
      <c r="C257" s="83">
        <v>2127</v>
      </c>
      <c r="D257" s="71" t="s">
        <v>478</v>
      </c>
      <c r="E257" s="61" t="s">
        <v>413</v>
      </c>
      <c r="F257" s="2">
        <v>150</v>
      </c>
      <c r="G257" s="13">
        <f>((Articles[[#This Row],[Temp Appro/Jrs]]+Articles[[#This Row],[Delai D.A]]+Articles[[#This Row],[couverture]])*Articles[[#This Row],[conso journaliére]])</f>
        <v>0</v>
      </c>
      <c r="H257" s="92">
        <f>Articles[[#This Row],[Stock mini]]*2</f>
        <v>0</v>
      </c>
      <c r="I257" s="13">
        <v>4</v>
      </c>
      <c r="J257" s="13">
        <v>3</v>
      </c>
      <c r="K257" s="92">
        <f>ROUNDUP(Articles[[#This Row],[Temp Appro/Jrs]]*0.25,0)</f>
        <v>1</v>
      </c>
      <c r="L257" s="13">
        <f>VLOOKUP(Articles[[#This Row],[Références]],'[2]Reporting consommation'!$A$8:$P$1189,16,FALSE)</f>
        <v>0</v>
      </c>
      <c r="M257" s="209">
        <f>IFERROR(VLOOKUP(Articles[[#This Row],[Références]],[2]!Tableau16[#All],2,FALSE),0)</f>
        <v>0</v>
      </c>
      <c r="N257" s="13">
        <f>IF(Articles[[#This Row],[Stocks]]&gt;Articles[[#This Row],[Stock max]],(IFERROR(Articles[[#This Row],[Stocks]]-Articles[[#This Row],[Stock max]],0)*Articles[[#This Row],[Valeur Uni]]),0)</f>
        <v>0</v>
      </c>
      <c r="O257" s="4" t="str">
        <f>IF(Articles[Stocks]&gt;Articles[[#This Row],[Stock mini]],"Stock suffisant","A Commander")</f>
        <v>Stock suffisant</v>
      </c>
      <c r="P257" s="13"/>
      <c r="Q257" s="13"/>
    </row>
    <row r="258" spans="2:17" hidden="1" x14ac:dyDescent="0.25">
      <c r="B258" s="7" t="s">
        <v>180</v>
      </c>
      <c r="C258" s="83">
        <v>2128</v>
      </c>
      <c r="D258" s="84" t="s">
        <v>478</v>
      </c>
      <c r="E258" s="8" t="s">
        <v>413</v>
      </c>
      <c r="F258" s="2">
        <v>394</v>
      </c>
      <c r="G258" s="13">
        <f>((Articles[[#This Row],[Temp Appro/Jrs]]+Articles[[#This Row],[Delai D.A]]+Articles[[#This Row],[couverture]])*Articles[[#This Row],[conso journaliére]])</f>
        <v>8</v>
      </c>
      <c r="H258" s="92">
        <f>Articles[[#This Row],[Stock mini]]*2</f>
        <v>16</v>
      </c>
      <c r="I258" s="13">
        <v>4</v>
      </c>
      <c r="J258" s="13">
        <v>3</v>
      </c>
      <c r="K258" s="92">
        <f>ROUNDUP(Articles[[#This Row],[Temp Appro/Jrs]]*0.25,0)</f>
        <v>1</v>
      </c>
      <c r="L258" s="13">
        <f>VLOOKUP(Articles[[#This Row],[Références]],'[2]Reporting consommation'!$A$8:$P$1189,16,FALSE)</f>
        <v>1</v>
      </c>
      <c r="M258" s="209">
        <f>IFERROR(VLOOKUP(Articles[[#This Row],[Références]],[2]!Tableau16[#All],2,FALSE),0)</f>
        <v>0</v>
      </c>
      <c r="N258" s="13">
        <f>IF(Articles[[#This Row],[Stocks]]&gt;Articles[[#This Row],[Stock max]],(IFERROR(Articles[[#This Row],[Stocks]]-Articles[[#This Row],[Stock max]],0)*Articles[[#This Row],[Valeur Uni]]),0)</f>
        <v>0</v>
      </c>
      <c r="O258" s="4" t="str">
        <f>IF(Articles[Stocks]&gt;Articles[[#This Row],[Stock mini]],"Stock suffisant","A Commander")</f>
        <v>Stock suffisant</v>
      </c>
      <c r="P258" s="13"/>
      <c r="Q258" s="13"/>
    </row>
    <row r="259" spans="2:17" hidden="1" x14ac:dyDescent="0.25">
      <c r="B259" s="7" t="s">
        <v>179</v>
      </c>
      <c r="C259" s="83">
        <v>2129</v>
      </c>
      <c r="D259" s="71" t="s">
        <v>478</v>
      </c>
      <c r="E259" s="61" t="s">
        <v>413</v>
      </c>
      <c r="F259" s="2">
        <v>300</v>
      </c>
      <c r="G259" s="13">
        <f>((Articles[[#This Row],[Temp Appro/Jrs]]+Articles[[#This Row],[Delai D.A]]+Articles[[#This Row],[couverture]])*Articles[[#This Row],[conso journaliére]])</f>
        <v>0</v>
      </c>
      <c r="H259" s="92">
        <f>Articles[[#This Row],[Stock mini]]*2</f>
        <v>0</v>
      </c>
      <c r="I259" s="92">
        <v>2</v>
      </c>
      <c r="J259" s="13">
        <v>3</v>
      </c>
      <c r="K259" s="92">
        <f>ROUNDUP(Articles[[#This Row],[Temp Appro/Jrs]]*0.25,0)</f>
        <v>1</v>
      </c>
      <c r="L259" s="13">
        <f>VLOOKUP(Articles[[#This Row],[Références]],'[2]Reporting consommation'!$A$8:$P$1189,16,FALSE)</f>
        <v>0</v>
      </c>
      <c r="M259" s="209">
        <f>IFERROR(VLOOKUP(Articles[[#This Row],[Références]],[2]!Tableau16[#All],2,FALSE),0)</f>
        <v>0</v>
      </c>
      <c r="N259" s="13">
        <f>IF(Articles[[#This Row],[Stocks]]&gt;Articles[[#This Row],[Stock max]],(IFERROR(Articles[[#This Row],[Stocks]]-Articles[[#This Row],[Stock max]],0)*Articles[[#This Row],[Valeur Uni]]),0)</f>
        <v>0</v>
      </c>
      <c r="O259" s="4" t="str">
        <f>IF(Articles[Stocks]&gt;Articles[[#This Row],[Stock mini]],"Stock suffisant","A Commander")</f>
        <v>Stock suffisant</v>
      </c>
      <c r="P259" s="13"/>
      <c r="Q259" s="13"/>
    </row>
    <row r="260" spans="2:17" hidden="1" x14ac:dyDescent="0.25">
      <c r="B260" s="7" t="s">
        <v>178</v>
      </c>
      <c r="C260" s="83">
        <v>2130</v>
      </c>
      <c r="D260" s="84" t="s">
        <v>478</v>
      </c>
      <c r="E260" s="8" t="s">
        <v>413</v>
      </c>
      <c r="F260" s="2">
        <v>2400</v>
      </c>
      <c r="G260" s="13">
        <f>((Articles[[#This Row],[Temp Appro/Jrs]]+Articles[[#This Row],[Delai D.A]]+Articles[[#This Row],[couverture]])*Articles[[#This Row],[conso journaliére]])</f>
        <v>0</v>
      </c>
      <c r="H260" s="92">
        <f>Articles[[#This Row],[Stock mini]]*2</f>
        <v>0</v>
      </c>
      <c r="I260" s="13">
        <v>4</v>
      </c>
      <c r="J260" s="13">
        <v>3</v>
      </c>
      <c r="K260" s="92">
        <f>ROUNDUP(Articles[[#This Row],[Temp Appro/Jrs]]*0.25,0)</f>
        <v>1</v>
      </c>
      <c r="L260" s="13">
        <f>VLOOKUP(Articles[[#This Row],[Références]],'[2]Reporting consommation'!$A$8:$P$1189,16,FALSE)</f>
        <v>0</v>
      </c>
      <c r="M260" s="209">
        <f>IFERROR(VLOOKUP(Articles[[#This Row],[Références]],[2]!Tableau16[#All],2,FALSE),0)</f>
        <v>0</v>
      </c>
      <c r="N260" s="13">
        <f>IF(Articles[[#This Row],[Stocks]]&gt;Articles[[#This Row],[Stock max]],(IFERROR(Articles[[#This Row],[Stocks]]-Articles[[#This Row],[Stock max]],0)*Articles[[#This Row],[Valeur Uni]]),0)</f>
        <v>0</v>
      </c>
      <c r="O260" s="4" t="str">
        <f>IF(Articles[Stocks]&gt;Articles[[#This Row],[Stock mini]],"Stock suffisant","A Commander")</f>
        <v>Stock suffisant</v>
      </c>
      <c r="P260" s="13"/>
      <c r="Q260" s="13"/>
    </row>
    <row r="261" spans="2:17" hidden="1" x14ac:dyDescent="0.25">
      <c r="B261" s="7" t="s">
        <v>177</v>
      </c>
      <c r="C261" s="83">
        <v>2131</v>
      </c>
      <c r="D261" s="71" t="s">
        <v>478</v>
      </c>
      <c r="E261" s="61" t="s">
        <v>413</v>
      </c>
      <c r="F261" s="2">
        <v>70</v>
      </c>
      <c r="G261" s="13">
        <f>((Articles[[#This Row],[Temp Appro/Jrs]]+Articles[[#This Row],[Delai D.A]]+Articles[[#This Row],[couverture]])*Articles[[#This Row],[conso journaliére]])</f>
        <v>0</v>
      </c>
      <c r="H261" s="92">
        <f>Articles[[#This Row],[Stock mini]]*2</f>
        <v>0</v>
      </c>
      <c r="I261" s="92">
        <v>2</v>
      </c>
      <c r="J261" s="13">
        <v>3</v>
      </c>
      <c r="K261" s="92">
        <f>ROUNDUP(Articles[[#This Row],[Temp Appro/Jrs]]*0.25,0)</f>
        <v>1</v>
      </c>
      <c r="L261" s="13">
        <f>VLOOKUP(Articles[[#This Row],[Références]],'[2]Reporting consommation'!$A$8:$P$1189,16,FALSE)</f>
        <v>0</v>
      </c>
      <c r="M261" s="209">
        <f>IFERROR(VLOOKUP(Articles[[#This Row],[Références]],[2]!Tableau16[#All],2,FALSE),0)</f>
        <v>0</v>
      </c>
      <c r="N261" s="13">
        <f>IF(Articles[[#This Row],[Stocks]]&gt;Articles[[#This Row],[Stock max]],(IFERROR(Articles[[#This Row],[Stocks]]-Articles[[#This Row],[Stock max]],0)*Articles[[#This Row],[Valeur Uni]]),0)</f>
        <v>0</v>
      </c>
      <c r="O261" s="4" t="str">
        <f>IF(Articles[Stocks]&gt;Articles[[#This Row],[Stock mini]],"Stock suffisant","A Commander")</f>
        <v>Stock suffisant</v>
      </c>
      <c r="P261" s="13"/>
      <c r="Q261" s="13"/>
    </row>
    <row r="262" spans="2:17" hidden="1" x14ac:dyDescent="0.25">
      <c r="B262" s="7" t="s">
        <v>176</v>
      </c>
      <c r="C262" s="83">
        <v>2132</v>
      </c>
      <c r="D262" s="84" t="s">
        <v>478</v>
      </c>
      <c r="E262" s="8" t="s">
        <v>413</v>
      </c>
      <c r="F262" s="2">
        <v>87</v>
      </c>
      <c r="G262" s="13">
        <f>((Articles[[#This Row],[Temp Appro/Jrs]]+Articles[[#This Row],[Delai D.A]]+Articles[[#This Row],[couverture]])*Articles[[#This Row],[conso journaliére]])</f>
        <v>0</v>
      </c>
      <c r="H262" s="92">
        <f>Articles[[#This Row],[Stock mini]]*2</f>
        <v>0</v>
      </c>
      <c r="I262" s="92">
        <v>2</v>
      </c>
      <c r="J262" s="13">
        <v>3</v>
      </c>
      <c r="K262" s="92">
        <f>ROUNDUP(Articles[[#This Row],[Temp Appro/Jrs]]*0.25,0)</f>
        <v>1</v>
      </c>
      <c r="L262" s="13">
        <f>VLOOKUP(Articles[[#This Row],[Références]],'[2]Reporting consommation'!$A$8:$P$1189,16,FALSE)</f>
        <v>0</v>
      </c>
      <c r="M262" s="209">
        <f>IFERROR(VLOOKUP(Articles[[#This Row],[Références]],[2]!Tableau16[#All],2,FALSE),0)</f>
        <v>0</v>
      </c>
      <c r="N262" s="13">
        <f>IF(Articles[[#This Row],[Stocks]]&gt;Articles[[#This Row],[Stock max]],(IFERROR(Articles[[#This Row],[Stocks]]-Articles[[#This Row],[Stock max]],0)*Articles[[#This Row],[Valeur Uni]]),0)</f>
        <v>0</v>
      </c>
      <c r="O262" s="4" t="str">
        <f>IF(Articles[Stocks]&gt;Articles[[#This Row],[Stock mini]],"Stock suffisant","A Commander")</f>
        <v>Stock suffisant</v>
      </c>
      <c r="P262" s="13"/>
      <c r="Q262" s="13"/>
    </row>
    <row r="263" spans="2:17" hidden="1" x14ac:dyDescent="0.25">
      <c r="B263" s="7" t="s">
        <v>175</v>
      </c>
      <c r="C263" s="83">
        <v>2182</v>
      </c>
      <c r="D263" s="71" t="s">
        <v>478</v>
      </c>
      <c r="E263" s="61" t="s">
        <v>413</v>
      </c>
      <c r="F263" s="2">
        <v>4000</v>
      </c>
      <c r="G263" s="13">
        <f>((Articles[[#This Row],[Temp Appro/Jrs]]+Articles[[#This Row],[Delai D.A]]+Articles[[#This Row],[couverture]])*Articles[[#This Row],[conso journaliére]])</f>
        <v>12</v>
      </c>
      <c r="H263" s="92">
        <f>Articles[[#This Row],[Stock mini]]*2</f>
        <v>24</v>
      </c>
      <c r="I263" s="13">
        <v>2</v>
      </c>
      <c r="J263" s="13">
        <v>3</v>
      </c>
      <c r="K263" s="92">
        <f>ROUNDUP(Articles[[#This Row],[Temp Appro/Jrs]]*0.25,0)</f>
        <v>1</v>
      </c>
      <c r="L263" s="13">
        <f>VLOOKUP(Articles[[#This Row],[Références]],'[2]Reporting consommation'!$A$8:$P$1189,16,FALSE)</f>
        <v>2</v>
      </c>
      <c r="M263" s="209">
        <f>IFERROR(VLOOKUP(Articles[[#This Row],[Références]],[2]!Tableau16[#All],2,FALSE),0)</f>
        <v>0</v>
      </c>
      <c r="N263" s="13">
        <f>IF(Articles[[#This Row],[Stocks]]&gt;Articles[[#This Row],[Stock max]],(IFERROR(Articles[[#This Row],[Stocks]]-Articles[[#This Row],[Stock max]],0)*Articles[[#This Row],[Valeur Uni]]),0)</f>
        <v>0</v>
      </c>
      <c r="O263" s="4" t="str">
        <f>IF(Articles[Stocks]&gt;Articles[[#This Row],[Stock mini]],"Stock suffisant","A Commander")</f>
        <v>Stock suffisant</v>
      </c>
      <c r="P263" s="13"/>
      <c r="Q263" s="13"/>
    </row>
    <row r="264" spans="2:17" hidden="1" x14ac:dyDescent="0.25">
      <c r="B264" s="56" t="s">
        <v>588</v>
      </c>
      <c r="C264" s="85">
        <v>2186</v>
      </c>
      <c r="D264" s="45" t="s">
        <v>478</v>
      </c>
      <c r="E264" s="56" t="s">
        <v>413</v>
      </c>
      <c r="F264" s="2">
        <v>2000</v>
      </c>
      <c r="G264" s="13">
        <f>((Articles[[#This Row],[Temp Appro/Jrs]]+Articles[[#This Row],[Delai D.A]]+Articles[[#This Row],[couverture]])*Articles[[#This Row],[conso journaliére]])</f>
        <v>0</v>
      </c>
      <c r="H264" s="13">
        <f>Articles[[#This Row],[Stock mini]]*2</f>
        <v>0</v>
      </c>
      <c r="I264" s="13">
        <v>2</v>
      </c>
      <c r="J264" s="13">
        <v>3</v>
      </c>
      <c r="K264" s="13">
        <f>ROUNDUP(Articles[[#This Row],[Temp Appro/Jrs]]*0.25,0)</f>
        <v>1</v>
      </c>
      <c r="L264" s="13">
        <f>VLOOKUP(Articles[[#This Row],[Références]],'[2]Reporting consommation'!$A$8:$P$1189,16,FALSE)</f>
        <v>0</v>
      </c>
      <c r="M264" s="208">
        <f>IFERROR(VLOOKUP(Articles[[#This Row],[Références]],[2]!Tableau16[#All],2,FALSE),0)</f>
        <v>0</v>
      </c>
      <c r="N264" s="13">
        <f>IF(Articles[[#This Row],[Stocks]]&gt;Articles[[#This Row],[Stock max]],(IFERROR(Articles[[#This Row],[Stocks]]-Articles[[#This Row],[Stock max]],0)*Articles[[#This Row],[Valeur Uni]]),0)</f>
        <v>0</v>
      </c>
      <c r="O264" s="53" t="str">
        <f>IF(Articles[Stocks]&gt;Articles[[#This Row],[Stock mini]],"Stock suffisant","A Commander")</f>
        <v>Stock suffisant</v>
      </c>
      <c r="P264" s="13"/>
      <c r="Q264" s="13"/>
    </row>
    <row r="265" spans="2:17" hidden="1" x14ac:dyDescent="0.25">
      <c r="B265" s="7" t="s">
        <v>174</v>
      </c>
      <c r="C265" s="83">
        <v>2187</v>
      </c>
      <c r="D265" s="84" t="s">
        <v>478</v>
      </c>
      <c r="E265" s="8" t="s">
        <v>413</v>
      </c>
      <c r="F265" s="2">
        <v>500</v>
      </c>
      <c r="G265" s="13">
        <f>((Articles[[#This Row],[Temp Appro/Jrs]]+Articles[[#This Row],[Delai D.A]]+Articles[[#This Row],[couverture]])*Articles[[#This Row],[conso journaliére]])</f>
        <v>0</v>
      </c>
      <c r="H265" s="92">
        <f>Articles[[#This Row],[Stock mini]]*2</f>
        <v>0</v>
      </c>
      <c r="I265" s="13">
        <v>2</v>
      </c>
      <c r="J265" s="13">
        <v>3</v>
      </c>
      <c r="K265" s="92">
        <f>ROUNDUP(Articles[[#This Row],[Temp Appro/Jrs]]*0.25,0)</f>
        <v>1</v>
      </c>
      <c r="L265" s="13">
        <f>VLOOKUP(Articles[[#This Row],[Références]],'[2]Reporting consommation'!$A$8:$P$1189,16,FALSE)</f>
        <v>0</v>
      </c>
      <c r="M265" s="209">
        <f>IFERROR(VLOOKUP(Articles[[#This Row],[Références]],[2]!Tableau16[#All],2,FALSE),0)</f>
        <v>0</v>
      </c>
      <c r="N265" s="13">
        <f>IF(Articles[[#This Row],[Stocks]]&gt;Articles[[#This Row],[Stock max]],(IFERROR(Articles[[#This Row],[Stocks]]-Articles[[#This Row],[Stock max]],0)*Articles[[#This Row],[Valeur Uni]]),0)</f>
        <v>0</v>
      </c>
      <c r="O265" s="4" t="str">
        <f>IF(Articles[Stocks]&gt;Articles[[#This Row],[Stock mini]],"Stock suffisant","A Commander")</f>
        <v>Stock suffisant</v>
      </c>
      <c r="P265" s="13"/>
      <c r="Q265" s="13"/>
    </row>
    <row r="266" spans="2:17" hidden="1" x14ac:dyDescent="0.25">
      <c r="B266" s="56" t="s">
        <v>589</v>
      </c>
      <c r="C266" s="85">
        <v>2188</v>
      </c>
      <c r="D266" s="45" t="s">
        <v>478</v>
      </c>
      <c r="E266" s="56" t="s">
        <v>413</v>
      </c>
      <c r="F266" s="2">
        <v>750</v>
      </c>
      <c r="G266" s="13">
        <f>((Articles[[#This Row],[Temp Appro/Jrs]]+Articles[[#This Row],[Delai D.A]]+Articles[[#This Row],[couverture]])*Articles[[#This Row],[conso journaliére]])</f>
        <v>0</v>
      </c>
      <c r="H266" s="13">
        <f>Articles[[#This Row],[Stock mini]]*2</f>
        <v>0</v>
      </c>
      <c r="I266" s="13">
        <v>2</v>
      </c>
      <c r="J266" s="13">
        <v>3</v>
      </c>
      <c r="K266" s="13">
        <f>ROUNDUP(Articles[[#This Row],[Temp Appro/Jrs]]*0.25,0)</f>
        <v>1</v>
      </c>
      <c r="L266" s="13">
        <f>VLOOKUP(Articles[[#This Row],[Références]],'[2]Reporting consommation'!$A$8:$P$1189,16,FALSE)</f>
        <v>0</v>
      </c>
      <c r="M266" s="208">
        <f>IFERROR(VLOOKUP(Articles[[#This Row],[Références]],[2]!Tableau16[#All],2,FALSE),0)</f>
        <v>0</v>
      </c>
      <c r="N266" s="13">
        <f>IF(Articles[[#This Row],[Stocks]]&gt;Articles[[#This Row],[Stock max]],(IFERROR(Articles[[#This Row],[Stocks]]-Articles[[#This Row],[Stock max]],0)*Articles[[#This Row],[Valeur Uni]]),0)</f>
        <v>0</v>
      </c>
      <c r="O266" s="53" t="str">
        <f>IF(Articles[Stocks]&gt;Articles[[#This Row],[Stock mini]],"Stock suffisant","A Commander")</f>
        <v>Stock suffisant</v>
      </c>
      <c r="P266" s="13"/>
      <c r="Q266" s="13"/>
    </row>
    <row r="267" spans="2:17" hidden="1" x14ac:dyDescent="0.25">
      <c r="B267" s="7" t="s">
        <v>173</v>
      </c>
      <c r="C267" s="83">
        <v>2189</v>
      </c>
      <c r="D267" s="71" t="s">
        <v>478</v>
      </c>
      <c r="E267" s="61" t="s">
        <v>413</v>
      </c>
      <c r="F267" s="2">
        <v>3000</v>
      </c>
      <c r="G267" s="13">
        <f>((Articles[[#This Row],[Temp Appro/Jrs]]+Articles[[#This Row],[Delai D.A]]+Articles[[#This Row],[couverture]])*Articles[[#This Row],[conso journaliére]])</f>
        <v>0</v>
      </c>
      <c r="H267" s="92">
        <f>Articles[[#This Row],[Stock mini]]*2</f>
        <v>0</v>
      </c>
      <c r="I267" s="13">
        <v>2</v>
      </c>
      <c r="J267" s="13">
        <v>3</v>
      </c>
      <c r="K267" s="92">
        <f>ROUNDUP(Articles[[#This Row],[Temp Appro/Jrs]]*0.25,0)</f>
        <v>1</v>
      </c>
      <c r="L267" s="13">
        <f>VLOOKUP(Articles[[#This Row],[Références]],'[2]Reporting consommation'!$A$8:$P$1189,16,FALSE)</f>
        <v>0</v>
      </c>
      <c r="M267" s="209">
        <f>IFERROR(VLOOKUP(Articles[[#This Row],[Références]],[2]!Tableau16[#All],2,FALSE),0)</f>
        <v>0</v>
      </c>
      <c r="N267" s="13">
        <f>IF(Articles[[#This Row],[Stocks]]&gt;Articles[[#This Row],[Stock max]],(IFERROR(Articles[[#This Row],[Stocks]]-Articles[[#This Row],[Stock max]],0)*Articles[[#This Row],[Valeur Uni]]),0)</f>
        <v>0</v>
      </c>
      <c r="O267" s="4" t="str">
        <f>IF(Articles[Stocks]&gt;Articles[[#This Row],[Stock mini]],"Stock suffisant","A Commander")</f>
        <v>Stock suffisant</v>
      </c>
      <c r="P267" s="13"/>
      <c r="Q267" s="13"/>
    </row>
    <row r="268" spans="2:17" hidden="1" x14ac:dyDescent="0.25">
      <c r="B268" s="7" t="s">
        <v>172</v>
      </c>
      <c r="C268" s="83">
        <v>2190</v>
      </c>
      <c r="D268" s="84" t="s">
        <v>478</v>
      </c>
      <c r="E268" s="8" t="s">
        <v>413</v>
      </c>
      <c r="F268" s="2">
        <v>1500</v>
      </c>
      <c r="G268" s="13">
        <f>((Articles[[#This Row],[Temp Appro/Jrs]]+Articles[[#This Row],[Delai D.A]]+Articles[[#This Row],[couverture]])*Articles[[#This Row],[conso journaliére]])</f>
        <v>0</v>
      </c>
      <c r="H268" s="92">
        <f>Articles[[#This Row],[Stock mini]]*2</f>
        <v>0</v>
      </c>
      <c r="I268" s="13">
        <v>4</v>
      </c>
      <c r="J268" s="13">
        <v>3</v>
      </c>
      <c r="K268" s="92">
        <f>ROUNDUP(Articles[[#This Row],[Temp Appro/Jrs]]*0.25,0)</f>
        <v>1</v>
      </c>
      <c r="L268" s="13">
        <f>VLOOKUP(Articles[[#This Row],[Références]],'[2]Reporting consommation'!$A$8:$P$1189,16,FALSE)</f>
        <v>0</v>
      </c>
      <c r="M268" s="209">
        <f>IFERROR(VLOOKUP(Articles[[#This Row],[Références]],[2]!Tableau16[#All],2,FALSE),0)</f>
        <v>0</v>
      </c>
      <c r="N268" s="13">
        <f>IF(Articles[[#This Row],[Stocks]]&gt;Articles[[#This Row],[Stock max]],(IFERROR(Articles[[#This Row],[Stocks]]-Articles[[#This Row],[Stock max]],0)*Articles[[#This Row],[Valeur Uni]]),0)</f>
        <v>0</v>
      </c>
      <c r="O268" s="4" t="str">
        <f>IF(Articles[Stocks]&gt;Articles[[#This Row],[Stock mini]],"Stock suffisant","A Commander")</f>
        <v>Stock suffisant</v>
      </c>
      <c r="P268" s="13"/>
      <c r="Q268" s="13"/>
    </row>
    <row r="269" spans="2:17" hidden="1" x14ac:dyDescent="0.25">
      <c r="B269" s="7" t="s">
        <v>171</v>
      </c>
      <c r="C269" s="83">
        <v>2191</v>
      </c>
      <c r="D269" s="71" t="s">
        <v>478</v>
      </c>
      <c r="E269" s="61" t="s">
        <v>413</v>
      </c>
      <c r="F269" s="2">
        <v>800</v>
      </c>
      <c r="G269" s="13">
        <f>((Articles[[#This Row],[Temp Appro/Jrs]]+Articles[[#This Row],[Delai D.A]]+Articles[[#This Row],[couverture]])*Articles[[#This Row],[conso journaliére]])</f>
        <v>40</v>
      </c>
      <c r="H269" s="92">
        <f>Articles[[#This Row],[Stock mini]]*2</f>
        <v>80</v>
      </c>
      <c r="I269" s="13">
        <v>4</v>
      </c>
      <c r="J269" s="13">
        <v>3</v>
      </c>
      <c r="K269" s="92">
        <f>ROUNDUP(Articles[[#This Row],[Temp Appro/Jrs]]*0.25,0)</f>
        <v>1</v>
      </c>
      <c r="L269" s="13">
        <f>VLOOKUP(Articles[[#This Row],[Références]],'[2]Reporting consommation'!$A$8:$P$1189,16,FALSE)</f>
        <v>5</v>
      </c>
      <c r="M269" s="209">
        <f>IFERROR(VLOOKUP(Articles[[#This Row],[Références]],[2]!Tableau16[#All],2,FALSE),0)</f>
        <v>0</v>
      </c>
      <c r="N269" s="13">
        <f>IF(Articles[[#This Row],[Stocks]]&gt;Articles[[#This Row],[Stock max]],(IFERROR(Articles[[#This Row],[Stocks]]-Articles[[#This Row],[Stock max]],0)*Articles[[#This Row],[Valeur Uni]]),0)</f>
        <v>0</v>
      </c>
      <c r="O269" s="4" t="str">
        <f>IF(Articles[Stocks]&gt;Articles[[#This Row],[Stock mini]],"Stock suffisant","A Commander")</f>
        <v>Stock suffisant</v>
      </c>
      <c r="P269" s="13"/>
      <c r="Q269" s="13"/>
    </row>
    <row r="270" spans="2:17" hidden="1" x14ac:dyDescent="0.25">
      <c r="B270" s="7" t="s">
        <v>364</v>
      </c>
      <c r="C270" s="83" t="s">
        <v>530</v>
      </c>
      <c r="D270" s="71" t="s">
        <v>487</v>
      </c>
      <c r="E270" s="8" t="s">
        <v>471</v>
      </c>
      <c r="F270" s="2">
        <v>1</v>
      </c>
      <c r="G270" s="13">
        <f>((Articles[[#This Row],[Temp Appro/Jrs]]+Articles[[#This Row],[Delai D.A]]+Articles[[#This Row],[couverture]])*Articles[[#This Row],[conso journaliére]])</f>
        <v>3</v>
      </c>
      <c r="H270" s="13">
        <f>Articles[[#This Row],[Stock mini]]*2</f>
        <v>6</v>
      </c>
      <c r="I270" s="13"/>
      <c r="J270" s="13">
        <v>3</v>
      </c>
      <c r="K270" s="13">
        <f>ROUNDUP(Articles[[#This Row],[Temp Appro/Jrs]]*0.25,0)</f>
        <v>0</v>
      </c>
      <c r="L270" s="13">
        <f>VLOOKUP(Articles[[#This Row],[Références]],'[2]Reporting consommation'!$A$8:$P$1189,16,FALSE)</f>
        <v>1</v>
      </c>
      <c r="M270" s="209">
        <f>IFERROR(VLOOKUP(Articles[[#This Row],[Références]],[2]!Tableau16[#All],2,FALSE),0)</f>
        <v>0</v>
      </c>
      <c r="N270" s="13">
        <f>IF(Articles[[#This Row],[Stocks]]&gt;Articles[[#This Row],[Stock max]],(IFERROR(Articles[[#This Row],[Stocks]]-Articles[[#This Row],[Stock max]],0)*Articles[[#This Row],[Valeur Uni]]),0)</f>
        <v>0</v>
      </c>
      <c r="O270" s="4" t="str">
        <f>IF(Articles[Stocks]&gt;Articles[[#This Row],[Stock mini]],"Stock suffisant","A Commander")</f>
        <v>A Commander</v>
      </c>
      <c r="P270" s="13"/>
      <c r="Q270" s="13"/>
    </row>
    <row r="271" spans="2:17" hidden="1" x14ac:dyDescent="0.25">
      <c r="B271" s="56" t="s">
        <v>707</v>
      </c>
      <c r="C271" s="85">
        <v>2224</v>
      </c>
      <c r="D271" s="45" t="s">
        <v>481</v>
      </c>
      <c r="E271" s="56" t="s">
        <v>708</v>
      </c>
      <c r="F271" s="2">
        <v>273</v>
      </c>
      <c r="G271" s="13">
        <f>((Articles[[#This Row],[Temp Appro/Jrs]]+Articles[[#This Row],[Delai D.A]]+Articles[[#This Row],[couverture]])*Articles[[#This Row],[conso journaliére]])</f>
        <v>46</v>
      </c>
      <c r="H271" s="13">
        <f>Articles[[#This Row],[Stock mini]]*2</f>
        <v>92</v>
      </c>
      <c r="I271" s="13">
        <v>16</v>
      </c>
      <c r="J271" s="13">
        <v>3</v>
      </c>
      <c r="K271" s="13">
        <f>ROUNDUP(Articles[[#This Row],[Temp Appro/Jrs]]*0.25,0)</f>
        <v>4</v>
      </c>
      <c r="L271" s="13">
        <f>VLOOKUP(Articles[[#This Row],[Références]],'[2]Reporting consommation'!$A$8:$P$1189,16,FALSE)</f>
        <v>2</v>
      </c>
      <c r="M271" s="208">
        <f>IFERROR(VLOOKUP(Articles[[#This Row],[Références]],[2]!Tableau16[#All],2,FALSE),0)</f>
        <v>0</v>
      </c>
      <c r="N271" s="13">
        <f>IF(Articles[[#This Row],[Stocks]]&gt;Articles[[#This Row],[Stock max]],(IFERROR(Articles[[#This Row],[Stocks]]-Articles[[#This Row],[Stock max]],0)*Articles[[#This Row],[Valeur Uni]]),0)</f>
        <v>0</v>
      </c>
      <c r="O271" s="53" t="str">
        <f>IF(Articles[Stocks]&gt;Articles[[#This Row],[Stock mini]],"Stock suffisant","A Commander")</f>
        <v>Stock suffisant</v>
      </c>
      <c r="P271" s="13"/>
      <c r="Q271" s="13"/>
    </row>
    <row r="272" spans="2:17" hidden="1" x14ac:dyDescent="0.25">
      <c r="B272" s="7" t="s">
        <v>169</v>
      </c>
      <c r="C272" s="83">
        <v>2233</v>
      </c>
      <c r="D272" s="84" t="s">
        <v>500</v>
      </c>
      <c r="E272" s="8" t="s">
        <v>571</v>
      </c>
      <c r="F272" s="2">
        <v>181</v>
      </c>
      <c r="G272" s="13">
        <f>((Articles[[#This Row],[Temp Appro/Jrs]]+Articles[[#This Row],[Delai D.A]]+Articles[[#This Row],[couverture]])*Articles[[#This Row],[conso journaliére]])</f>
        <v>23</v>
      </c>
      <c r="H272" s="92">
        <f>Articles[[#This Row],[Stock mini]]*2</f>
        <v>46</v>
      </c>
      <c r="I272" s="13">
        <v>16</v>
      </c>
      <c r="J272" s="13">
        <v>3</v>
      </c>
      <c r="K272" s="92">
        <f>ROUNDUP(Articles[[#This Row],[Temp Appro/Jrs]]*0.25,0)</f>
        <v>4</v>
      </c>
      <c r="L272" s="13">
        <f>VLOOKUP(Articles[[#This Row],[Références]],'[2]Reporting consommation'!$A$8:$P$1189,16,FALSE)</f>
        <v>1</v>
      </c>
      <c r="M272" s="209">
        <f>IFERROR(VLOOKUP(Articles[[#This Row],[Références]],[2]!Tableau16[#All],2,FALSE),0)</f>
        <v>0</v>
      </c>
      <c r="N272" s="13">
        <f>IF(Articles[[#This Row],[Stocks]]&gt;Articles[[#This Row],[Stock max]],(IFERROR(Articles[[#This Row],[Stocks]]-Articles[[#This Row],[Stock max]],0)*Articles[[#This Row],[Valeur Uni]]),0)</f>
        <v>0</v>
      </c>
      <c r="O272" s="4" t="str">
        <f>IF(Articles[Stocks]&gt;Articles[[#This Row],[Stock mini]],"Stock suffisant","A Commander")</f>
        <v>Stock suffisant</v>
      </c>
      <c r="P272" s="13"/>
      <c r="Q272" s="13"/>
    </row>
    <row r="273" spans="2:17" hidden="1" x14ac:dyDescent="0.25">
      <c r="B273" s="7" t="s">
        <v>365</v>
      </c>
      <c r="C273" s="83" t="s">
        <v>531</v>
      </c>
      <c r="D273" s="84" t="s">
        <v>487</v>
      </c>
      <c r="E273" s="61" t="s">
        <v>830</v>
      </c>
      <c r="F273" s="2">
        <v>0</v>
      </c>
      <c r="G273" s="13">
        <f>((Articles[[#This Row],[Temp Appro/Jrs]]+Articles[[#This Row],[Delai D.A]]+Articles[[#This Row],[couverture]])*Articles[[#This Row],[conso journaliére]])</f>
        <v>3</v>
      </c>
      <c r="H273" s="13">
        <f>Articles[[#This Row],[Stock mini]]*2</f>
        <v>6</v>
      </c>
      <c r="I273" s="13"/>
      <c r="J273" s="13">
        <v>3</v>
      </c>
      <c r="K273" s="13">
        <f>ROUNDUP(Articles[[#This Row],[Temp Appro/Jrs]]*0.25,0)</f>
        <v>0</v>
      </c>
      <c r="L273" s="13">
        <f>VLOOKUP(Articles[[#This Row],[Références]],'[2]Reporting consommation'!$A$8:$P$1189,16,FALSE)</f>
        <v>1</v>
      </c>
      <c r="M273" s="209">
        <f>IFERROR(VLOOKUP(Articles[[#This Row],[Références]],[2]!Tableau16[#All],2,FALSE),0)</f>
        <v>0</v>
      </c>
      <c r="N273" s="13">
        <f>IF(Articles[[#This Row],[Stocks]]&gt;Articles[[#This Row],[Stock max]],(IFERROR(Articles[[#This Row],[Stocks]]-Articles[[#This Row],[Stock max]],0)*Articles[[#This Row],[Valeur Uni]]),0)</f>
        <v>0</v>
      </c>
      <c r="O273" s="4" t="str">
        <f>IF(Articles[Stocks]&gt;Articles[[#This Row],[Stock mini]],"Stock suffisant","A Commander")</f>
        <v>A Commander</v>
      </c>
      <c r="P273" s="13"/>
      <c r="Q273" s="13"/>
    </row>
    <row r="274" spans="2:17" hidden="1" x14ac:dyDescent="0.25">
      <c r="B274" s="56" t="s">
        <v>880</v>
      </c>
      <c r="C274" s="85">
        <v>2246</v>
      </c>
      <c r="D274" s="45" t="s">
        <v>481</v>
      </c>
      <c r="E274" s="56" t="s">
        <v>886</v>
      </c>
      <c r="F274" s="2">
        <v>180</v>
      </c>
      <c r="G274" s="13">
        <f>((Articles[[#This Row],[Temp Appro/Jrs]]+Articles[[#This Row],[Delai D.A]]+Articles[[#This Row],[couverture]])*Articles[[#This Row],[conso journaliére]])</f>
        <v>0</v>
      </c>
      <c r="H274" s="13">
        <f>Articles[[#This Row],[Stock mini]]*2</f>
        <v>0</v>
      </c>
      <c r="I274" s="13">
        <v>16</v>
      </c>
      <c r="J274" s="13">
        <v>3</v>
      </c>
      <c r="K274" s="13">
        <f>ROUNDUP(Articles[[#This Row],[Temp Appro/Jrs]]*0.25,0)</f>
        <v>4</v>
      </c>
      <c r="L274" s="13">
        <f>VLOOKUP(Articles[[#This Row],[Références]],'[2]Reporting consommation'!$A$8:$P$1189,16,FALSE)</f>
        <v>0</v>
      </c>
      <c r="M274" s="208">
        <f>IFERROR(VLOOKUP(Articles[[#This Row],[Références]],[2]!Tableau16[#All],2,FALSE),0)</f>
        <v>0</v>
      </c>
      <c r="N274" s="13">
        <f>IF(Articles[[#This Row],[Stocks]]&gt;Articles[[#This Row],[Stock max]],(IFERROR(Articles[[#This Row],[Stocks]]-Articles[[#This Row],[Stock max]],0)*Articles[[#This Row],[Valeur Uni]]),0)</f>
        <v>0</v>
      </c>
      <c r="O274" s="53" t="str">
        <f>IF(Articles[Stocks]&gt;Articles[[#This Row],[Stock mini]],"Stock suffisant","A Commander")</f>
        <v>Stock suffisant</v>
      </c>
      <c r="P274" s="13"/>
      <c r="Q274" s="13"/>
    </row>
    <row r="275" spans="2:17" hidden="1" x14ac:dyDescent="0.25">
      <c r="B275" s="7" t="s">
        <v>167</v>
      </c>
      <c r="C275" s="83">
        <v>2247</v>
      </c>
      <c r="D275" s="84" t="s">
        <v>480</v>
      </c>
      <c r="E275" s="8" t="s">
        <v>457</v>
      </c>
      <c r="F275" s="2">
        <v>2</v>
      </c>
      <c r="G275" s="13">
        <f>((Articles[[#This Row],[Temp Appro/Jrs]]+Articles[[#This Row],[Delai D.A]]+Articles[[#This Row],[couverture]])*Articles[[#This Row],[conso journaliére]])</f>
        <v>0</v>
      </c>
      <c r="H275" s="92">
        <f>Articles[[#This Row],[Stock mini]]*2</f>
        <v>0</v>
      </c>
      <c r="I275" s="13">
        <v>16</v>
      </c>
      <c r="J275" s="13">
        <v>3</v>
      </c>
      <c r="K275" s="92">
        <f>ROUNDUP(Articles[[#This Row],[Temp Appro/Jrs]]*0.25,0)</f>
        <v>4</v>
      </c>
      <c r="L275" s="13">
        <f>VLOOKUP(Articles[[#This Row],[Références]],'[2]Reporting consommation'!$A$8:$P$1189,16,FALSE)</f>
        <v>0</v>
      </c>
      <c r="M275" s="209">
        <f>IFERROR(VLOOKUP(Articles[[#This Row],[Références]],[2]!Tableau16[#All],2,FALSE),0)</f>
        <v>0</v>
      </c>
      <c r="N275" s="13">
        <f>IF(Articles[[#This Row],[Stocks]]&gt;Articles[[#This Row],[Stock max]],(IFERROR(Articles[[#This Row],[Stocks]]-Articles[[#This Row],[Stock max]],0)*Articles[[#This Row],[Valeur Uni]]),0)</f>
        <v>0</v>
      </c>
      <c r="O275" s="4" t="str">
        <f>IF(Articles[Stocks]&gt;Articles[[#This Row],[Stock mini]],"Stock suffisant","A Commander")</f>
        <v>Stock suffisant</v>
      </c>
      <c r="P275" s="13"/>
      <c r="Q275" s="13"/>
    </row>
    <row r="276" spans="2:17" hidden="1" x14ac:dyDescent="0.25">
      <c r="B276" s="56" t="s">
        <v>738</v>
      </c>
      <c r="C276" s="85">
        <v>2267</v>
      </c>
      <c r="D276" s="45" t="s">
        <v>711</v>
      </c>
      <c r="E276" s="56" t="s">
        <v>708</v>
      </c>
      <c r="F276" s="2">
        <v>696</v>
      </c>
      <c r="G276" s="13">
        <f>((Articles[[#This Row],[Temp Appro/Jrs]]+Articles[[#This Row],[Delai D.A]]+Articles[[#This Row],[couverture]])*Articles[[#This Row],[conso journaliére]])</f>
        <v>15</v>
      </c>
      <c r="H276" s="13">
        <f>Articles[[#This Row],[Stock mini]]*2</f>
        <v>30</v>
      </c>
      <c r="I276" s="92">
        <v>1</v>
      </c>
      <c r="J276" s="13">
        <v>3</v>
      </c>
      <c r="K276" s="13">
        <f>ROUNDUP(Articles[[#This Row],[Temp Appro/Jrs]]*0.25,0)</f>
        <v>1</v>
      </c>
      <c r="L276" s="13">
        <f>VLOOKUP(Articles[[#This Row],[Références]],'[2]Reporting consommation'!$A$8:$P$1189,16,FALSE)</f>
        <v>3</v>
      </c>
      <c r="M276" s="208">
        <f>IFERROR(VLOOKUP(Articles[[#This Row],[Références]],[2]!Tableau16[#All],2,FALSE),0)</f>
        <v>0</v>
      </c>
      <c r="N276" s="13">
        <f>IF(Articles[[#This Row],[Stocks]]&gt;Articles[[#This Row],[Stock max]],(IFERROR(Articles[[#This Row],[Stocks]]-Articles[[#This Row],[Stock max]],0)*Articles[[#This Row],[Valeur Uni]]),0)</f>
        <v>0</v>
      </c>
      <c r="O276" s="53" t="str">
        <f>IF(Articles[Stocks]&gt;Articles[[#This Row],[Stock mini]],"Stock suffisant","A Commander")</f>
        <v>Stock suffisant</v>
      </c>
      <c r="P276" s="13"/>
      <c r="Q276" s="13"/>
    </row>
    <row r="277" spans="2:17" hidden="1" x14ac:dyDescent="0.25">
      <c r="B277" s="56" t="s">
        <v>737</v>
      </c>
      <c r="C277" s="85">
        <v>2268</v>
      </c>
      <c r="D277" s="45" t="s">
        <v>711</v>
      </c>
      <c r="E277" s="56" t="s">
        <v>708</v>
      </c>
      <c r="F277" s="2">
        <v>1025</v>
      </c>
      <c r="G277" s="13">
        <f>((Articles[[#This Row],[Temp Appro/Jrs]]+Articles[[#This Row],[Delai D.A]]+Articles[[#This Row],[couverture]])*Articles[[#This Row],[conso journaliére]])</f>
        <v>25</v>
      </c>
      <c r="H277" s="13">
        <f>Articles[[#This Row],[Stock mini]]*2</f>
        <v>50</v>
      </c>
      <c r="I277" s="92">
        <v>1</v>
      </c>
      <c r="J277" s="13">
        <v>3</v>
      </c>
      <c r="K277" s="13">
        <f>ROUNDUP(Articles[[#This Row],[Temp Appro/Jrs]]*0.25,0)</f>
        <v>1</v>
      </c>
      <c r="L277" s="13">
        <f>VLOOKUP(Articles[[#This Row],[Références]],'[2]Reporting consommation'!$A$8:$P$1189,16,FALSE)</f>
        <v>5</v>
      </c>
      <c r="M277" s="208">
        <f>IFERROR(VLOOKUP(Articles[[#This Row],[Références]],[2]!Tableau16[#All],2,FALSE),0)</f>
        <v>0</v>
      </c>
      <c r="N277" s="13">
        <f>IF(Articles[[#This Row],[Stocks]]&gt;Articles[[#This Row],[Stock max]],(IFERROR(Articles[[#This Row],[Stocks]]-Articles[[#This Row],[Stock max]],0)*Articles[[#This Row],[Valeur Uni]]),0)</f>
        <v>0</v>
      </c>
      <c r="O277" s="53" t="str">
        <f>IF(Articles[Stocks]&gt;Articles[[#This Row],[Stock mini]],"Stock suffisant","A Commander")</f>
        <v>Stock suffisant</v>
      </c>
      <c r="P277" s="13"/>
      <c r="Q277" s="13"/>
    </row>
    <row r="278" spans="2:17" hidden="1" x14ac:dyDescent="0.25">
      <c r="B278" s="8" t="s">
        <v>166</v>
      </c>
      <c r="C278" s="83">
        <v>2269</v>
      </c>
      <c r="D278" s="71" t="s">
        <v>485</v>
      </c>
      <c r="E278" s="61" t="s">
        <v>435</v>
      </c>
      <c r="F278" s="2">
        <v>53</v>
      </c>
      <c r="G278" s="13">
        <f>((Articles[[#This Row],[Temp Appro/Jrs]]+Articles[[#This Row],[Delai D.A]]+Articles[[#This Row],[couverture]])*Articles[[#This Row],[conso journaliére]])</f>
        <v>5</v>
      </c>
      <c r="H278" s="92">
        <f>Articles[[#This Row],[Stock mini]]*2</f>
        <v>10</v>
      </c>
      <c r="I278" s="92">
        <v>1</v>
      </c>
      <c r="J278" s="13">
        <v>3</v>
      </c>
      <c r="K278" s="92">
        <f>ROUNDUP(Articles[[#This Row],[Temp Appro/Jrs]]*0.25,0)</f>
        <v>1</v>
      </c>
      <c r="L278" s="13">
        <f>VLOOKUP(Articles[[#This Row],[Références]],'[2]Reporting consommation'!$A$8:$P$1189,16,FALSE)</f>
        <v>1</v>
      </c>
      <c r="M278" s="209">
        <f>IFERROR(VLOOKUP(Articles[[#This Row],[Références]],[2]!Tableau16[#All],2,FALSE),0)</f>
        <v>0</v>
      </c>
      <c r="N278" s="13">
        <f>IF(Articles[[#This Row],[Stocks]]&gt;Articles[[#This Row],[Stock max]],(IFERROR(Articles[[#This Row],[Stocks]]-Articles[[#This Row],[Stock max]],0)*Articles[[#This Row],[Valeur Uni]]),0)</f>
        <v>0</v>
      </c>
      <c r="O278" s="4" t="str">
        <f>IF(Articles[Stocks]&gt;Articles[[#This Row],[Stock mini]],"Stock suffisant","A Commander")</f>
        <v>Stock suffisant</v>
      </c>
      <c r="P278" s="13"/>
      <c r="Q278" s="13"/>
    </row>
    <row r="279" spans="2:17" hidden="1" x14ac:dyDescent="0.25">
      <c r="B279" s="8" t="s">
        <v>165</v>
      </c>
      <c r="C279" s="83">
        <v>2270</v>
      </c>
      <c r="D279" s="84" t="s">
        <v>485</v>
      </c>
      <c r="E279" s="8" t="s">
        <v>435</v>
      </c>
      <c r="F279" s="2">
        <v>48</v>
      </c>
      <c r="G279" s="13">
        <f>((Articles[[#This Row],[Temp Appro/Jrs]]+Articles[[#This Row],[Delai D.A]]+Articles[[#This Row],[couverture]])*Articles[[#This Row],[conso journaliére]])</f>
        <v>5</v>
      </c>
      <c r="H279" s="92">
        <f>Articles[[#This Row],[Stock mini]]*2</f>
        <v>10</v>
      </c>
      <c r="I279" s="92">
        <v>1</v>
      </c>
      <c r="J279" s="13">
        <v>3</v>
      </c>
      <c r="K279" s="92">
        <f>ROUNDUP(Articles[[#This Row],[Temp Appro/Jrs]]*0.25,0)</f>
        <v>1</v>
      </c>
      <c r="L279" s="13">
        <f>VLOOKUP(Articles[[#This Row],[Références]],'[2]Reporting consommation'!$A$8:$P$1189,16,FALSE)</f>
        <v>1</v>
      </c>
      <c r="M279" s="209">
        <f>IFERROR(VLOOKUP(Articles[[#This Row],[Références]],[2]!Tableau16[#All],2,FALSE),0)</f>
        <v>0</v>
      </c>
      <c r="N279" s="13">
        <f>IF(Articles[[#This Row],[Stocks]]&gt;Articles[[#This Row],[Stock max]],(IFERROR(Articles[[#This Row],[Stocks]]-Articles[[#This Row],[Stock max]],0)*Articles[[#This Row],[Valeur Uni]]),0)</f>
        <v>0</v>
      </c>
      <c r="O279" s="4" t="str">
        <f>IF(Articles[Stocks]&gt;Articles[[#This Row],[Stock mini]],"Stock suffisant","A Commander")</f>
        <v>Stock suffisant</v>
      </c>
      <c r="P279" s="13"/>
      <c r="Q279" s="13"/>
    </row>
    <row r="280" spans="2:17" hidden="1" x14ac:dyDescent="0.25">
      <c r="B280" s="56" t="s">
        <v>712</v>
      </c>
      <c r="C280" s="85">
        <v>2380</v>
      </c>
      <c r="D280" s="45" t="s">
        <v>711</v>
      </c>
      <c r="E280" s="56" t="s">
        <v>708</v>
      </c>
      <c r="F280" s="2">
        <v>600</v>
      </c>
      <c r="G280" s="13">
        <f>((Articles[[#This Row],[Temp Appro/Jrs]]+Articles[[#This Row],[Delai D.A]]+Articles[[#This Row],[couverture]])*Articles[[#This Row],[conso journaliére]])</f>
        <v>8</v>
      </c>
      <c r="H280" s="13">
        <f>Articles[[#This Row],[Stock mini]]*2</f>
        <v>16</v>
      </c>
      <c r="I280" s="13">
        <v>4</v>
      </c>
      <c r="J280" s="13">
        <v>3</v>
      </c>
      <c r="K280" s="13">
        <f>ROUNDUP(Articles[[#This Row],[Temp Appro/Jrs]]*0.25,0)</f>
        <v>1</v>
      </c>
      <c r="L280" s="13">
        <f>VLOOKUP(Articles[[#This Row],[Références]],'[2]Reporting consommation'!$A$8:$P$1189,16,FALSE)</f>
        <v>1</v>
      </c>
      <c r="M280" s="208">
        <f>IFERROR(VLOOKUP(Articles[[#This Row],[Références]],[2]!Tableau16[#All],2,FALSE),0)</f>
        <v>0</v>
      </c>
      <c r="N280" s="13">
        <f>IF(Articles[[#This Row],[Stocks]]&gt;Articles[[#This Row],[Stock max]],(IFERROR(Articles[[#This Row],[Stocks]]-Articles[[#This Row],[Stock max]],0)*Articles[[#This Row],[Valeur Uni]]),0)</f>
        <v>0</v>
      </c>
      <c r="O280" s="53" t="str">
        <f>IF(Articles[Stocks]&gt;Articles[[#This Row],[Stock mini]],"Stock suffisant","A Commander")</f>
        <v>Stock suffisant</v>
      </c>
      <c r="P280" s="13"/>
      <c r="Q280" s="13"/>
    </row>
    <row r="281" spans="2:17" hidden="1" x14ac:dyDescent="0.25">
      <c r="B281" s="7" t="s">
        <v>46</v>
      </c>
      <c r="C281" s="83" t="s">
        <v>516</v>
      </c>
      <c r="D281" s="84" t="s">
        <v>487</v>
      </c>
      <c r="E281" s="61" t="s">
        <v>581</v>
      </c>
      <c r="F281" s="2">
        <v>2</v>
      </c>
      <c r="G281" s="13">
        <f>((Articles[[#This Row],[Temp Appro/Jrs]]+Articles[[#This Row],[Delai D.A]]+Articles[[#This Row],[couverture]])*Articles[[#This Row],[conso journaliére]])</f>
        <v>3</v>
      </c>
      <c r="H281" s="13">
        <f>Articles[[#This Row],[Stock mini]]*2</f>
        <v>6</v>
      </c>
      <c r="I281" s="13"/>
      <c r="J281" s="13">
        <v>3</v>
      </c>
      <c r="K281" s="13">
        <f>ROUNDUP(Articles[[#This Row],[Temp Appro/Jrs]]*0.25,0)</f>
        <v>0</v>
      </c>
      <c r="L281" s="13">
        <f>VLOOKUP(Articles[[#This Row],[Références]],'[2]Reporting consommation'!$A$8:$P$1189,16,FALSE)</f>
        <v>1</v>
      </c>
      <c r="M281" s="208">
        <f>IFERROR(VLOOKUP(Articles[[#This Row],[Références]],[2]!Tableau16[#All],2,FALSE),0)</f>
        <v>0</v>
      </c>
      <c r="N281" s="13">
        <f>IF(Articles[[#This Row],[Stocks]]&gt;Articles[[#This Row],[Stock max]],(IFERROR(Articles[[#This Row],[Stocks]]-Articles[[#This Row],[Stock max]],0)*Articles[[#This Row],[Valeur Uni]]),0)</f>
        <v>0</v>
      </c>
      <c r="O281" s="4" t="str">
        <f>IF(Articles[Stocks]&gt;Articles[[#This Row],[Stock mini]],"Stock suffisant","A Commander")</f>
        <v>A Commander</v>
      </c>
      <c r="P281" s="13"/>
      <c r="Q281" s="13"/>
    </row>
    <row r="282" spans="2:17" hidden="1" x14ac:dyDescent="0.25">
      <c r="B282" s="7" t="s">
        <v>163</v>
      </c>
      <c r="C282" s="83">
        <v>3002</v>
      </c>
      <c r="D282" s="71" t="s">
        <v>499</v>
      </c>
      <c r="E282" s="61" t="s">
        <v>612</v>
      </c>
      <c r="F282" s="2">
        <v>9</v>
      </c>
      <c r="G282" s="13">
        <f>((Articles[[#This Row],[Temp Appro/Jrs]]+Articles[[#This Row],[Delai D.A]]+Articles[[#This Row],[couverture]])*Articles[[#This Row],[conso journaliére]])</f>
        <v>6</v>
      </c>
      <c r="H282" s="92">
        <f>Articles[[#This Row],[Stock mini]]*2</f>
        <v>12</v>
      </c>
      <c r="I282" s="13">
        <v>2</v>
      </c>
      <c r="J282" s="13">
        <v>3</v>
      </c>
      <c r="K282" s="92">
        <f>ROUNDUP(Articles[[#This Row],[Temp Appro/Jrs]]*0.25,0)</f>
        <v>1</v>
      </c>
      <c r="L282" s="13">
        <f>VLOOKUP(Articles[[#This Row],[Références]],'[2]Reporting consommation'!$A$8:$P$1189,16,FALSE)</f>
        <v>1</v>
      </c>
      <c r="M282" s="209">
        <f>IFERROR(VLOOKUP(Articles[[#This Row],[Références]],[2]!Tableau16[#All],2,FALSE),0)</f>
        <v>0</v>
      </c>
      <c r="N282" s="13">
        <f>IF(Articles[[#This Row],[Stocks]]&gt;Articles[[#This Row],[Stock max]],(IFERROR(Articles[[#This Row],[Stocks]]-Articles[[#This Row],[Stock max]],0)*Articles[[#This Row],[Valeur Uni]]),0)</f>
        <v>0</v>
      </c>
      <c r="O282" s="4" t="str">
        <f>IF(Articles[Stocks]&gt;Articles[[#This Row],[Stock mini]],"Stock suffisant","A Commander")</f>
        <v>Stock suffisant</v>
      </c>
      <c r="P282" s="13"/>
      <c r="Q282" s="13"/>
    </row>
    <row r="283" spans="2:17" hidden="1" x14ac:dyDescent="0.25">
      <c r="B283" s="56" t="s">
        <v>596</v>
      </c>
      <c r="C283" s="85">
        <v>3087</v>
      </c>
      <c r="D283" s="45" t="s">
        <v>489</v>
      </c>
      <c r="E283" s="56" t="s">
        <v>413</v>
      </c>
      <c r="F283" s="2">
        <v>54</v>
      </c>
      <c r="G283" s="13">
        <f>((Articles[[#This Row],[Temp Appro/Jrs]]+Articles[[#This Row],[Delai D.A]]+Articles[[#This Row],[couverture]])*Articles[[#This Row],[conso journaliére]])</f>
        <v>0</v>
      </c>
      <c r="H283" s="13">
        <f>Articles[[#This Row],[Stock mini]]*2</f>
        <v>0</v>
      </c>
      <c r="I283" s="92">
        <v>2</v>
      </c>
      <c r="J283" s="13">
        <v>3</v>
      </c>
      <c r="K283" s="13">
        <f>ROUNDUP(Articles[[#This Row],[Temp Appro/Jrs]]*0.25,0)</f>
        <v>1</v>
      </c>
      <c r="L283" s="13">
        <f>VLOOKUP(Articles[[#This Row],[Références]],'[2]Reporting consommation'!$A$8:$P$1189,16,FALSE)</f>
        <v>0</v>
      </c>
      <c r="M283" s="208">
        <f>IFERROR(VLOOKUP(Articles[[#This Row],[Références]],[2]!Tableau16[#All],2,FALSE),0)</f>
        <v>0</v>
      </c>
      <c r="N283" s="13">
        <f>IF(Articles[[#This Row],[Stocks]]&gt;Articles[[#This Row],[Stock max]],(IFERROR(Articles[[#This Row],[Stocks]]-Articles[[#This Row],[Stock max]],0)*Articles[[#This Row],[Valeur Uni]]),0)</f>
        <v>0</v>
      </c>
      <c r="O283" s="53" t="str">
        <f>IF(Articles[Stocks]&gt;Articles[[#This Row],[Stock mini]],"Stock suffisant","A Commander")</f>
        <v>Stock suffisant</v>
      </c>
      <c r="P283" s="13"/>
      <c r="Q283" s="13"/>
    </row>
    <row r="284" spans="2:17" hidden="1" x14ac:dyDescent="0.25">
      <c r="B284" s="7" t="s">
        <v>48</v>
      </c>
      <c r="C284" s="83" t="s">
        <v>518</v>
      </c>
      <c r="D284" s="84" t="s">
        <v>487</v>
      </c>
      <c r="E284" s="61" t="s">
        <v>581</v>
      </c>
      <c r="F284" s="2">
        <v>2</v>
      </c>
      <c r="G284" s="13">
        <f>((Articles[[#This Row],[Temp Appro/Jrs]]+Articles[[#This Row],[Delai D.A]]+Articles[[#This Row],[couverture]])*Articles[[#This Row],[conso journaliére]])</f>
        <v>3</v>
      </c>
      <c r="H284" s="13">
        <f>Articles[[#This Row],[Stock mini]]*2</f>
        <v>6</v>
      </c>
      <c r="I284" s="13"/>
      <c r="J284" s="13">
        <v>3</v>
      </c>
      <c r="K284" s="13">
        <f>ROUNDUP(Articles[[#This Row],[Temp Appro/Jrs]]*0.25,0)</f>
        <v>0</v>
      </c>
      <c r="L284" s="13">
        <f>VLOOKUP(Articles[[#This Row],[Références]],'[2]Reporting consommation'!$A$8:$P$1189,16,FALSE)</f>
        <v>1</v>
      </c>
      <c r="M284" s="208">
        <f>IFERROR(VLOOKUP(Articles[[#This Row],[Références]],[2]!Tableau16[#All],2,FALSE),0)</f>
        <v>0</v>
      </c>
      <c r="N284" s="13">
        <f>IF(Articles[[#This Row],[Stocks]]&gt;Articles[[#This Row],[Stock max]],(IFERROR(Articles[[#This Row],[Stocks]]-Articles[[#This Row],[Stock max]],0)*Articles[[#This Row],[Valeur Uni]]),0)</f>
        <v>0</v>
      </c>
      <c r="O284" s="4" t="str">
        <f>IF(Articles[Stocks]&gt;Articles[[#This Row],[Stock mini]],"Stock suffisant","A Commander")</f>
        <v>A Commander</v>
      </c>
      <c r="P284" s="13"/>
      <c r="Q284" s="13"/>
    </row>
    <row r="285" spans="2:17" hidden="1" x14ac:dyDescent="0.25">
      <c r="B285" s="56" t="s">
        <v>729</v>
      </c>
      <c r="C285" s="85">
        <v>3130</v>
      </c>
      <c r="D285" s="45" t="s">
        <v>711</v>
      </c>
      <c r="E285" s="56" t="s">
        <v>708</v>
      </c>
      <c r="F285" s="2">
        <v>870</v>
      </c>
      <c r="G285" s="13">
        <f>((Articles[[#This Row],[Temp Appro/Jrs]]+Articles[[#This Row],[Delai D.A]]+Articles[[#This Row],[couverture]])*Articles[[#This Row],[conso journaliére]])</f>
        <v>0</v>
      </c>
      <c r="H285" s="13">
        <f>Articles[[#This Row],[Stock mini]]*2</f>
        <v>0</v>
      </c>
      <c r="I285" s="13">
        <v>4</v>
      </c>
      <c r="J285" s="13">
        <v>3</v>
      </c>
      <c r="K285" s="13">
        <f>ROUNDUP(Articles[[#This Row],[Temp Appro/Jrs]]*0.25,0)</f>
        <v>1</v>
      </c>
      <c r="L285" s="13">
        <f>VLOOKUP(Articles[[#This Row],[Références]],'[2]Reporting consommation'!$A$8:$P$1189,16,FALSE)</f>
        <v>0</v>
      </c>
      <c r="M285" s="208">
        <f>IFERROR(VLOOKUP(Articles[[#This Row],[Références]],[2]!Tableau16[#All],2,FALSE),0)</f>
        <v>0</v>
      </c>
      <c r="N285" s="13">
        <f>IF(Articles[[#This Row],[Stocks]]&gt;Articles[[#This Row],[Stock max]],(IFERROR(Articles[[#This Row],[Stocks]]-Articles[[#This Row],[Stock max]],0)*Articles[[#This Row],[Valeur Uni]]),0)</f>
        <v>0</v>
      </c>
      <c r="O285" s="53" t="str">
        <f>IF(Articles[Stocks]&gt;Articles[[#This Row],[Stock mini]],"Stock suffisant","A Commander")</f>
        <v>Stock suffisant</v>
      </c>
      <c r="P285" s="13"/>
      <c r="Q285" s="13"/>
    </row>
    <row r="286" spans="2:17" hidden="1" x14ac:dyDescent="0.25">
      <c r="B286" s="56" t="s">
        <v>798</v>
      </c>
      <c r="C286" s="85">
        <v>3151</v>
      </c>
      <c r="D286" s="45" t="s">
        <v>692</v>
      </c>
      <c r="E286" s="56" t="s">
        <v>413</v>
      </c>
      <c r="F286" s="2">
        <v>14</v>
      </c>
      <c r="G286" s="13">
        <f>((Articles[[#This Row],[Temp Appro/Jrs]]+Articles[[#This Row],[Delai D.A]]+Articles[[#This Row],[couverture]])*Articles[[#This Row],[conso journaliére]])</f>
        <v>0</v>
      </c>
      <c r="H286" s="13">
        <f>Articles[[#This Row],[Stock mini]]*2</f>
        <v>0</v>
      </c>
      <c r="I286" s="13">
        <v>4</v>
      </c>
      <c r="J286" s="13">
        <v>3</v>
      </c>
      <c r="K286" s="13">
        <f>ROUNDUP(Articles[[#This Row],[Temp Appro/Jrs]]*0.25,0)</f>
        <v>1</v>
      </c>
      <c r="L286" s="13">
        <f>VLOOKUP(Articles[[#This Row],[Références]],'[2]Reporting consommation'!$A$8:$P$1189,16,FALSE)</f>
        <v>0</v>
      </c>
      <c r="M286" s="208">
        <f>IFERROR(VLOOKUP(Articles[[#This Row],[Références]],[2]!Tableau16[#All],2,FALSE),0)</f>
        <v>0</v>
      </c>
      <c r="N286" s="13">
        <f>IF(Articles[[#This Row],[Stocks]]&gt;Articles[[#This Row],[Stock max]],(IFERROR(Articles[[#This Row],[Stocks]]-Articles[[#This Row],[Stock max]],0)*Articles[[#This Row],[Valeur Uni]]),0)</f>
        <v>0</v>
      </c>
      <c r="O286" s="53" t="str">
        <f>IF(Articles[Stocks]&gt;Articles[[#This Row],[Stock mini]],"Stock suffisant","A Commander")</f>
        <v>Stock suffisant</v>
      </c>
      <c r="P286" s="13"/>
      <c r="Q286" s="13"/>
    </row>
    <row r="287" spans="2:17" hidden="1" x14ac:dyDescent="0.25">
      <c r="B287" s="56" t="s">
        <v>797</v>
      </c>
      <c r="C287" s="85">
        <v>3152</v>
      </c>
      <c r="D287" s="45" t="s">
        <v>692</v>
      </c>
      <c r="E287" s="56" t="s">
        <v>413</v>
      </c>
      <c r="F287" s="2">
        <v>13</v>
      </c>
      <c r="G287" s="13">
        <f>((Articles[[#This Row],[Temp Appro/Jrs]]+Articles[[#This Row],[Delai D.A]]+Articles[[#This Row],[couverture]])*Articles[[#This Row],[conso journaliére]])</f>
        <v>0</v>
      </c>
      <c r="H287" s="13">
        <f>Articles[[#This Row],[Stock mini]]*2</f>
        <v>0</v>
      </c>
      <c r="I287" s="13">
        <v>4</v>
      </c>
      <c r="J287" s="13">
        <v>3</v>
      </c>
      <c r="K287" s="13">
        <f>ROUNDUP(Articles[[#This Row],[Temp Appro/Jrs]]*0.25,0)</f>
        <v>1</v>
      </c>
      <c r="L287" s="13">
        <f>VLOOKUP(Articles[[#This Row],[Références]],'[2]Reporting consommation'!$A$8:$P$1189,16,FALSE)</f>
        <v>0</v>
      </c>
      <c r="M287" s="208">
        <f>IFERROR(VLOOKUP(Articles[[#This Row],[Références]],[2]!Tableau16[#All],2,FALSE),0)</f>
        <v>0</v>
      </c>
      <c r="N287" s="13">
        <f>IF(Articles[[#This Row],[Stocks]]&gt;Articles[[#This Row],[Stock max]],(IFERROR(Articles[[#This Row],[Stocks]]-Articles[[#This Row],[Stock max]],0)*Articles[[#This Row],[Valeur Uni]]),0)</f>
        <v>0</v>
      </c>
      <c r="O287" s="53" t="str">
        <f>IF(Articles[Stocks]&gt;Articles[[#This Row],[Stock mini]],"Stock suffisant","A Commander")</f>
        <v>Stock suffisant</v>
      </c>
      <c r="P287" s="13"/>
      <c r="Q287" s="13"/>
    </row>
    <row r="288" spans="2:17" hidden="1" x14ac:dyDescent="0.25">
      <c r="B288" s="56" t="s">
        <v>1019</v>
      </c>
      <c r="C288" s="85">
        <v>3153</v>
      </c>
      <c r="D288" s="45" t="s">
        <v>692</v>
      </c>
      <c r="E288" s="56" t="s">
        <v>413</v>
      </c>
      <c r="F288" s="162">
        <v>58</v>
      </c>
      <c r="G288" s="13">
        <f>((Articles[[#This Row],[Temp Appro/Jrs]]+Articles[[#This Row],[Delai D.A]]+Articles[[#This Row],[couverture]])*Articles[[#This Row],[conso journaliére]])</f>
        <v>0</v>
      </c>
      <c r="H288" s="161">
        <f>Articles[[#This Row],[Stock mini]]*2</f>
        <v>0</v>
      </c>
      <c r="I288" s="13">
        <v>4</v>
      </c>
      <c r="J288" s="13">
        <v>3</v>
      </c>
      <c r="K288" s="161">
        <f>ROUNDUP(Articles[[#This Row],[Temp Appro/Jrs]]*0.25,0)</f>
        <v>1</v>
      </c>
      <c r="L288" s="13">
        <f>VLOOKUP(Articles[[#This Row],[Références]],'[2]Reporting consommation'!$A$8:$P$1189,16,FALSE)</f>
        <v>0</v>
      </c>
      <c r="M288" s="208">
        <f>IFERROR(VLOOKUP(Articles[[#This Row],[Références]],[2]!Tableau16[#All],2,FALSE),0)</f>
        <v>0</v>
      </c>
      <c r="N288" s="13">
        <f>IF(Articles[[#This Row],[Stocks]]&gt;Articles[[#This Row],[Stock max]],(IFERROR(Articles[[#This Row],[Stocks]]-Articles[[#This Row],[Stock max]],0)*Articles[[#This Row],[Valeur Uni]]),0)</f>
        <v>0</v>
      </c>
      <c r="O288" s="163" t="str">
        <f>IF(Articles[Stocks]&gt;Articles[[#This Row],[Stock mini]],"Stock suffisant","A Commander")</f>
        <v>Stock suffisant</v>
      </c>
      <c r="P288" s="161"/>
      <c r="Q288" s="161"/>
    </row>
    <row r="289" spans="2:17" hidden="1" x14ac:dyDescent="0.25">
      <c r="B289" s="56" t="s">
        <v>736</v>
      </c>
      <c r="C289" s="85">
        <v>3600</v>
      </c>
      <c r="D289" s="45" t="s">
        <v>481</v>
      </c>
      <c r="E289" s="56" t="s">
        <v>708</v>
      </c>
      <c r="F289" s="2">
        <v>530</v>
      </c>
      <c r="G289" s="13">
        <f>((Articles[[#This Row],[Temp Appro/Jrs]]+Articles[[#This Row],[Delai D.A]]+Articles[[#This Row],[couverture]])*Articles[[#This Row],[conso journaliére]])</f>
        <v>24</v>
      </c>
      <c r="H289" s="13">
        <f>Articles[[#This Row],[Stock mini]]*2</f>
        <v>48</v>
      </c>
      <c r="I289" s="92">
        <v>2</v>
      </c>
      <c r="J289" s="13">
        <v>3</v>
      </c>
      <c r="K289" s="13">
        <f>ROUNDUP(Articles[[#This Row],[Temp Appro/Jrs]]*0.25,0)</f>
        <v>1</v>
      </c>
      <c r="L289" s="13">
        <f>VLOOKUP(Articles[[#This Row],[Références]],'[2]Reporting consommation'!$A$8:$P$1189,16,FALSE)</f>
        <v>4</v>
      </c>
      <c r="M289" s="208">
        <f>IFERROR(VLOOKUP(Articles[[#This Row],[Références]],[2]!Tableau16[#All],2,FALSE),0)</f>
        <v>0</v>
      </c>
      <c r="N289" s="13">
        <f>IF(Articles[[#This Row],[Stocks]]&gt;Articles[[#This Row],[Stock max]],(IFERROR(Articles[[#This Row],[Stocks]]-Articles[[#This Row],[Stock max]],0)*Articles[[#This Row],[Valeur Uni]]),0)</f>
        <v>0</v>
      </c>
      <c r="O289" s="53" t="str">
        <f>IF(Articles[Stocks]&gt;Articles[[#This Row],[Stock mini]],"Stock suffisant","A Commander")</f>
        <v>Stock suffisant</v>
      </c>
      <c r="P289" s="13"/>
      <c r="Q289" s="13"/>
    </row>
    <row r="290" spans="2:17" hidden="1" x14ac:dyDescent="0.25">
      <c r="B290" s="7" t="s">
        <v>161</v>
      </c>
      <c r="C290" s="83">
        <v>3601</v>
      </c>
      <c r="D290" s="71" t="s">
        <v>498</v>
      </c>
      <c r="E290" s="61" t="s">
        <v>413</v>
      </c>
      <c r="F290" s="2">
        <v>1</v>
      </c>
      <c r="G290" s="13">
        <f>((Articles[[#This Row],[Temp Appro/Jrs]]+Articles[[#This Row],[Delai D.A]]+Articles[[#This Row],[couverture]])*Articles[[#This Row],[conso journaliére]])</f>
        <v>0</v>
      </c>
      <c r="H290" s="92">
        <f>Articles[[#This Row],[Stock mini]]*2</f>
        <v>0</v>
      </c>
      <c r="I290" s="92">
        <v>2</v>
      </c>
      <c r="J290" s="13">
        <v>3</v>
      </c>
      <c r="K290" s="92">
        <f>ROUNDUP(Articles[[#This Row],[Temp Appro/Jrs]]*0.25,0)</f>
        <v>1</v>
      </c>
      <c r="L290" s="13">
        <f>VLOOKUP(Articles[[#This Row],[Références]],'[2]Reporting consommation'!$A$8:$P$1189,16,FALSE)</f>
        <v>0</v>
      </c>
      <c r="M290" s="209">
        <f>IFERROR(VLOOKUP(Articles[[#This Row],[Références]],[2]!Tableau16[#All],2,FALSE),0)</f>
        <v>0</v>
      </c>
      <c r="N290" s="13">
        <f>IF(Articles[[#This Row],[Stocks]]&gt;Articles[[#This Row],[Stock max]],(IFERROR(Articles[[#This Row],[Stocks]]-Articles[[#This Row],[Stock max]],0)*Articles[[#This Row],[Valeur Uni]]),0)</f>
        <v>0</v>
      </c>
      <c r="O290" s="4" t="str">
        <f>IF(Articles[Stocks]&gt;Articles[[#This Row],[Stock mini]],"Stock suffisant","A Commander")</f>
        <v>Stock suffisant</v>
      </c>
      <c r="P290" s="13"/>
      <c r="Q290" s="13"/>
    </row>
    <row r="291" spans="2:17" hidden="1" x14ac:dyDescent="0.25">
      <c r="B291" s="7" t="s">
        <v>160</v>
      </c>
      <c r="C291" s="83">
        <v>3622</v>
      </c>
      <c r="D291" s="84" t="s">
        <v>480</v>
      </c>
      <c r="E291" s="8" t="s">
        <v>572</v>
      </c>
      <c r="F291" s="2">
        <v>117</v>
      </c>
      <c r="G291" s="13">
        <f>((Articles[[#This Row],[Temp Appro/Jrs]]+Articles[[#This Row],[Delai D.A]]+Articles[[#This Row],[couverture]])*Articles[[#This Row],[conso journaliére]])</f>
        <v>12</v>
      </c>
      <c r="H291" s="92">
        <f>Articles[[#This Row],[Stock mini]]*2</f>
        <v>24</v>
      </c>
      <c r="I291" s="92">
        <v>2</v>
      </c>
      <c r="J291" s="13">
        <v>3</v>
      </c>
      <c r="K291" s="92">
        <f>ROUNDUP(Articles[[#This Row],[Temp Appro/Jrs]]*0.25,0)</f>
        <v>1</v>
      </c>
      <c r="L291" s="13">
        <f>VLOOKUP(Articles[[#This Row],[Références]],'[2]Reporting consommation'!$A$8:$P$1189,16,FALSE)</f>
        <v>2</v>
      </c>
      <c r="M291" s="209">
        <f>IFERROR(VLOOKUP(Articles[[#This Row],[Références]],[2]!Tableau16[#All],2,FALSE),0)</f>
        <v>0</v>
      </c>
      <c r="N291" s="13">
        <f>IF(Articles[[#This Row],[Stocks]]&gt;Articles[[#This Row],[Stock max]],(IFERROR(Articles[[#This Row],[Stocks]]-Articles[[#This Row],[Stock max]],0)*Articles[[#This Row],[Valeur Uni]]),0)</f>
        <v>0</v>
      </c>
      <c r="O291" s="4" t="str">
        <f>IF(Articles[Stocks]&gt;Articles[[#This Row],[Stock mini]],"Stock suffisant","A Commander")</f>
        <v>Stock suffisant</v>
      </c>
      <c r="P291" s="13"/>
      <c r="Q291" s="13"/>
    </row>
    <row r="292" spans="2:17" hidden="1" x14ac:dyDescent="0.25">
      <c r="B292" s="56" t="s">
        <v>672</v>
      </c>
      <c r="C292" s="85">
        <v>3625</v>
      </c>
      <c r="D292" s="45" t="s">
        <v>480</v>
      </c>
      <c r="E292" s="56" t="s">
        <v>465</v>
      </c>
      <c r="F292" s="2">
        <v>28</v>
      </c>
      <c r="G292" s="13">
        <f>((Articles[[#This Row],[Temp Appro/Jrs]]+Articles[[#This Row],[Delai D.A]]+Articles[[#This Row],[couverture]])*Articles[[#This Row],[conso journaliére]])</f>
        <v>6</v>
      </c>
      <c r="H292" s="13">
        <f>Articles[[#This Row],[Stock mini]]*2</f>
        <v>12</v>
      </c>
      <c r="I292" s="92">
        <v>2</v>
      </c>
      <c r="J292" s="13">
        <v>3</v>
      </c>
      <c r="K292" s="13">
        <f>ROUNDUP(Articles[[#This Row],[Temp Appro/Jrs]]*0.25,0)</f>
        <v>1</v>
      </c>
      <c r="L292" s="13">
        <f>VLOOKUP(Articles[[#This Row],[Références]],'[2]Reporting consommation'!$A$8:$P$1189,16,FALSE)</f>
        <v>1</v>
      </c>
      <c r="M292" s="208">
        <f>IFERROR(VLOOKUP(Articles[[#This Row],[Références]],[2]!Tableau16[#All],2,FALSE),0)</f>
        <v>0</v>
      </c>
      <c r="N292" s="13">
        <f>IF(Articles[[#This Row],[Stocks]]&gt;Articles[[#This Row],[Stock max]],(IFERROR(Articles[[#This Row],[Stocks]]-Articles[[#This Row],[Stock max]],0)*Articles[[#This Row],[Valeur Uni]]),0)</f>
        <v>0</v>
      </c>
      <c r="O292" s="53" t="str">
        <f>IF(Articles[Stocks]&gt;Articles[[#This Row],[Stock mini]],"Stock suffisant","A Commander")</f>
        <v>Stock suffisant</v>
      </c>
      <c r="P292" s="13"/>
      <c r="Q292" s="13"/>
    </row>
    <row r="293" spans="2:17" hidden="1" x14ac:dyDescent="0.25">
      <c r="B293" s="7" t="s">
        <v>159</v>
      </c>
      <c r="C293" s="83">
        <v>3626</v>
      </c>
      <c r="D293" s="71" t="s">
        <v>480</v>
      </c>
      <c r="E293" s="61" t="s">
        <v>469</v>
      </c>
      <c r="F293" s="2">
        <v>8</v>
      </c>
      <c r="G293" s="13">
        <f>((Articles[[#This Row],[Temp Appro/Jrs]]+Articles[[#This Row],[Delai D.A]]+Articles[[#This Row],[couverture]])*Articles[[#This Row],[conso journaliére]])</f>
        <v>6</v>
      </c>
      <c r="H293" s="92">
        <f>Articles[[#This Row],[Stock mini]]*2</f>
        <v>12</v>
      </c>
      <c r="I293" s="92">
        <v>2</v>
      </c>
      <c r="J293" s="13">
        <v>3</v>
      </c>
      <c r="K293" s="92">
        <f>ROUNDUP(Articles[[#This Row],[Temp Appro/Jrs]]*0.25,0)</f>
        <v>1</v>
      </c>
      <c r="L293" s="13">
        <f>VLOOKUP(Articles[[#This Row],[Références]],'[2]Reporting consommation'!$A$8:$P$1189,16,FALSE)</f>
        <v>1</v>
      </c>
      <c r="M293" s="209">
        <f>IFERROR(VLOOKUP(Articles[[#This Row],[Références]],[2]!Tableau16[#All],2,FALSE),0)</f>
        <v>0</v>
      </c>
      <c r="N293" s="13">
        <f>IF(Articles[[#This Row],[Stocks]]&gt;Articles[[#This Row],[Stock max]],(IFERROR(Articles[[#This Row],[Stocks]]-Articles[[#This Row],[Stock max]],0)*Articles[[#This Row],[Valeur Uni]]),0)</f>
        <v>0</v>
      </c>
      <c r="O293" s="4" t="str">
        <f>IF(Articles[Stocks]&gt;Articles[[#This Row],[Stock mini]],"Stock suffisant","A Commander")</f>
        <v>Stock suffisant</v>
      </c>
      <c r="P293" s="13"/>
      <c r="Q293" s="13"/>
    </row>
    <row r="294" spans="2:17" hidden="1" x14ac:dyDescent="0.25">
      <c r="B294" s="7" t="s">
        <v>158</v>
      </c>
      <c r="C294" s="83">
        <v>3627</v>
      </c>
      <c r="D294" s="84" t="s">
        <v>480</v>
      </c>
      <c r="E294" s="8" t="s">
        <v>469</v>
      </c>
      <c r="F294" s="2">
        <v>12</v>
      </c>
      <c r="G294" s="13">
        <f>((Articles[[#This Row],[Temp Appro/Jrs]]+Articles[[#This Row],[Delai D.A]]+Articles[[#This Row],[couverture]])*Articles[[#This Row],[conso journaliére]])</f>
        <v>7</v>
      </c>
      <c r="H294" s="92">
        <f>Articles[[#This Row],[Stock mini]]*2</f>
        <v>14</v>
      </c>
      <c r="I294" s="13">
        <v>3</v>
      </c>
      <c r="J294" s="13">
        <v>3</v>
      </c>
      <c r="K294" s="92">
        <f>ROUNDUP(Articles[[#This Row],[Temp Appro/Jrs]]*0.25,0)</f>
        <v>1</v>
      </c>
      <c r="L294" s="13">
        <f>VLOOKUP(Articles[[#This Row],[Références]],'[2]Reporting consommation'!$A$8:$P$1189,16,FALSE)</f>
        <v>1</v>
      </c>
      <c r="M294" s="209">
        <f>IFERROR(VLOOKUP(Articles[[#This Row],[Références]],[2]!Tableau16[#All],2,FALSE),0)</f>
        <v>0</v>
      </c>
      <c r="N294" s="13">
        <f>IF(Articles[[#This Row],[Stocks]]&gt;Articles[[#This Row],[Stock max]],(IFERROR(Articles[[#This Row],[Stocks]]-Articles[[#This Row],[Stock max]],0)*Articles[[#This Row],[Valeur Uni]]),0)</f>
        <v>0</v>
      </c>
      <c r="O294" s="4" t="str">
        <f>IF(Articles[Stocks]&gt;Articles[[#This Row],[Stock mini]],"Stock suffisant","A Commander")</f>
        <v>Stock suffisant</v>
      </c>
      <c r="P294" s="13"/>
      <c r="Q294" s="13"/>
    </row>
    <row r="295" spans="2:17" hidden="1" x14ac:dyDescent="0.25">
      <c r="B295" s="7" t="s">
        <v>49</v>
      </c>
      <c r="C295" s="83" t="s">
        <v>519</v>
      </c>
      <c r="D295" s="71" t="s">
        <v>487</v>
      </c>
      <c r="E295" s="61" t="s">
        <v>581</v>
      </c>
      <c r="F295" s="2">
        <v>3</v>
      </c>
      <c r="G295" s="13">
        <f>((Articles[[#This Row],[Temp Appro/Jrs]]+Articles[[#This Row],[Delai D.A]]+Articles[[#This Row],[couverture]])*Articles[[#This Row],[conso journaliére]])</f>
        <v>3</v>
      </c>
      <c r="H295" s="13">
        <f>Articles[[#This Row],[Stock mini]]*2</f>
        <v>6</v>
      </c>
      <c r="I295" s="13"/>
      <c r="J295" s="13">
        <v>3</v>
      </c>
      <c r="K295" s="13">
        <f>ROUNDUP(Articles[[#This Row],[Temp Appro/Jrs]]*0.25,0)</f>
        <v>0</v>
      </c>
      <c r="L295" s="13">
        <f>VLOOKUP(Articles[[#This Row],[Références]],'[2]Reporting consommation'!$A$8:$P$1189,16,FALSE)</f>
        <v>1</v>
      </c>
      <c r="M295" s="208">
        <f>IFERROR(VLOOKUP(Articles[[#This Row],[Références]],[2]!Tableau16[#All],2,FALSE),0)</f>
        <v>0</v>
      </c>
      <c r="N295" s="13">
        <f>IF(Articles[[#This Row],[Stocks]]&gt;Articles[[#This Row],[Stock max]],(IFERROR(Articles[[#This Row],[Stocks]]-Articles[[#This Row],[Stock max]],0)*Articles[[#This Row],[Valeur Uni]]),0)</f>
        <v>0</v>
      </c>
      <c r="O295" s="4" t="str">
        <f>IF(Articles[Stocks]&gt;Articles[[#This Row],[Stock mini]],"Stock suffisant","A Commander")</f>
        <v>A Commander</v>
      </c>
      <c r="P295" s="13"/>
      <c r="Q295" s="13"/>
    </row>
    <row r="296" spans="2:17" hidden="1" x14ac:dyDescent="0.25">
      <c r="B296" s="7" t="s">
        <v>50</v>
      </c>
      <c r="C296" s="83" t="s">
        <v>520</v>
      </c>
      <c r="D296" s="84" t="s">
        <v>487</v>
      </c>
      <c r="E296" s="8" t="s">
        <v>581</v>
      </c>
      <c r="F296" s="2">
        <v>2</v>
      </c>
      <c r="G296" s="13">
        <f>((Articles[[#This Row],[Temp Appro/Jrs]]+Articles[[#This Row],[Delai D.A]]+Articles[[#This Row],[couverture]])*Articles[[#This Row],[conso journaliére]])</f>
        <v>3</v>
      </c>
      <c r="H296" s="13">
        <f>Articles[[#This Row],[Stock mini]]*2</f>
        <v>6</v>
      </c>
      <c r="I296" s="13"/>
      <c r="J296" s="13">
        <v>3</v>
      </c>
      <c r="K296" s="13">
        <f>ROUNDUP(Articles[[#This Row],[Temp Appro/Jrs]]*0.25,0)</f>
        <v>0</v>
      </c>
      <c r="L296" s="13">
        <f>VLOOKUP(Articles[[#This Row],[Références]],'[2]Reporting consommation'!$A$8:$P$1189,16,FALSE)</f>
        <v>1</v>
      </c>
      <c r="M296" s="208">
        <f>IFERROR(VLOOKUP(Articles[[#This Row],[Références]],[2]!Tableau16[#All],2,FALSE),0)</f>
        <v>0</v>
      </c>
      <c r="N296" s="13">
        <f>IF(Articles[[#This Row],[Stocks]]&gt;Articles[[#This Row],[Stock max]],(IFERROR(Articles[[#This Row],[Stocks]]-Articles[[#This Row],[Stock max]],0)*Articles[[#This Row],[Valeur Uni]]),0)</f>
        <v>0</v>
      </c>
      <c r="O296" s="4" t="str">
        <f>IF(Articles[Stocks]&gt;Articles[[#This Row],[Stock mini]],"Stock suffisant","A Commander")</f>
        <v>A Commander</v>
      </c>
      <c r="P296" s="13"/>
      <c r="Q296" s="13"/>
    </row>
    <row r="297" spans="2:17" hidden="1" x14ac:dyDescent="0.25">
      <c r="B297" s="7" t="s">
        <v>51</v>
      </c>
      <c r="C297" s="83" t="s">
        <v>521</v>
      </c>
      <c r="D297" s="71" t="s">
        <v>487</v>
      </c>
      <c r="E297" s="61" t="s">
        <v>581</v>
      </c>
      <c r="F297" s="2">
        <v>2</v>
      </c>
      <c r="G297" s="13">
        <f>((Articles[[#This Row],[Temp Appro/Jrs]]+Articles[[#This Row],[Delai D.A]]+Articles[[#This Row],[couverture]])*Articles[[#This Row],[conso journaliére]])</f>
        <v>3</v>
      </c>
      <c r="H297" s="13">
        <f>Articles[[#This Row],[Stock mini]]*2</f>
        <v>6</v>
      </c>
      <c r="I297" s="13"/>
      <c r="J297" s="13">
        <v>3</v>
      </c>
      <c r="K297" s="13">
        <f>ROUNDUP(Articles[[#This Row],[Temp Appro/Jrs]]*0.25,0)</f>
        <v>0</v>
      </c>
      <c r="L297" s="13">
        <f>VLOOKUP(Articles[[#This Row],[Références]],'[2]Reporting consommation'!$A$8:$P$1189,16,FALSE)</f>
        <v>1</v>
      </c>
      <c r="M297" s="208">
        <f>IFERROR(VLOOKUP(Articles[[#This Row],[Références]],[2]!Tableau16[#All],2,FALSE),0)</f>
        <v>0</v>
      </c>
      <c r="N297" s="13">
        <f>IF(Articles[[#This Row],[Stocks]]&gt;Articles[[#This Row],[Stock max]],(IFERROR(Articles[[#This Row],[Stocks]]-Articles[[#This Row],[Stock max]],0)*Articles[[#This Row],[Valeur Uni]]),0)</f>
        <v>0</v>
      </c>
      <c r="O297" s="4" t="str">
        <f>IF(Articles[Stocks]&gt;Articles[[#This Row],[Stock mini]],"Stock suffisant","A Commander")</f>
        <v>A Commander</v>
      </c>
      <c r="P297" s="13"/>
      <c r="Q297" s="13"/>
    </row>
    <row r="298" spans="2:17" hidden="1" x14ac:dyDescent="0.25">
      <c r="B298" s="7" t="s">
        <v>52</v>
      </c>
      <c r="C298" s="83" t="s">
        <v>522</v>
      </c>
      <c r="D298" s="84" t="s">
        <v>487</v>
      </c>
      <c r="E298" s="8" t="s">
        <v>475</v>
      </c>
      <c r="F298" s="2">
        <v>2</v>
      </c>
      <c r="G298" s="13">
        <f>((Articles[[#This Row],[Temp Appro/Jrs]]+Articles[[#This Row],[Delai D.A]]+Articles[[#This Row],[couverture]])*Articles[[#This Row],[conso journaliére]])</f>
        <v>3</v>
      </c>
      <c r="H298" s="13">
        <f>Articles[[#This Row],[Stock mini]]*2</f>
        <v>6</v>
      </c>
      <c r="I298" s="13"/>
      <c r="J298" s="13">
        <v>3</v>
      </c>
      <c r="K298" s="13">
        <f>ROUNDUP(Articles[[#This Row],[Temp Appro/Jrs]]*0.25,0)</f>
        <v>0</v>
      </c>
      <c r="L298" s="13">
        <f>VLOOKUP(Articles[[#This Row],[Références]],'[2]Reporting consommation'!$A$8:$P$1189,16,FALSE)</f>
        <v>1</v>
      </c>
      <c r="M298" s="208">
        <f>IFERROR(VLOOKUP(Articles[[#This Row],[Références]],[2]!Tableau16[#All],2,FALSE),0)</f>
        <v>0</v>
      </c>
      <c r="N298" s="13">
        <f>IF(Articles[[#This Row],[Stocks]]&gt;Articles[[#This Row],[Stock max]],(IFERROR(Articles[[#This Row],[Stocks]]-Articles[[#This Row],[Stock max]],0)*Articles[[#This Row],[Valeur Uni]]),0)</f>
        <v>0</v>
      </c>
      <c r="O298" s="4" t="str">
        <f>IF(Articles[Stocks]&gt;Articles[[#This Row],[Stock mini]],"Stock suffisant","A Commander")</f>
        <v>A Commander</v>
      </c>
      <c r="P298" s="13"/>
      <c r="Q298" s="13"/>
    </row>
    <row r="299" spans="2:17" hidden="1" x14ac:dyDescent="0.25">
      <c r="B299" s="7" t="s">
        <v>154</v>
      </c>
      <c r="C299" s="83">
        <v>3632</v>
      </c>
      <c r="D299" s="84" t="s">
        <v>480</v>
      </c>
      <c r="E299" s="8" t="s">
        <v>427</v>
      </c>
      <c r="F299" s="2">
        <v>14</v>
      </c>
      <c r="G299" s="13">
        <f>((Articles[[#This Row],[Temp Appro/Jrs]]+Articles[[#This Row],[Delai D.A]]+Articles[[#This Row],[couverture]])*Articles[[#This Row],[conso journaliére]])</f>
        <v>8</v>
      </c>
      <c r="H299" s="92">
        <f>Articles[[#This Row],[Stock mini]]*2</f>
        <v>16</v>
      </c>
      <c r="I299" s="13">
        <v>4</v>
      </c>
      <c r="J299" s="13">
        <v>3</v>
      </c>
      <c r="K299" s="92">
        <f>ROUNDUP(Articles[[#This Row],[Temp Appro/Jrs]]*0.25,0)</f>
        <v>1</v>
      </c>
      <c r="L299" s="13">
        <f>VLOOKUP(Articles[[#This Row],[Références]],'[2]Reporting consommation'!$A$8:$P$1189,16,FALSE)</f>
        <v>1</v>
      </c>
      <c r="M299" s="209">
        <f>IFERROR(VLOOKUP(Articles[[#This Row],[Références]],[2]!Tableau16[#All],2,FALSE),0)</f>
        <v>0</v>
      </c>
      <c r="N299" s="13">
        <f>IF(Articles[[#This Row],[Stocks]]&gt;Articles[[#This Row],[Stock max]],(IFERROR(Articles[[#This Row],[Stocks]]-Articles[[#This Row],[Stock max]],0)*Articles[[#This Row],[Valeur Uni]]),0)</f>
        <v>0</v>
      </c>
      <c r="O299" s="4" t="str">
        <f>IF(Articles[Stocks]&gt;Articles[[#This Row],[Stock mini]],"Stock suffisant","A Commander")</f>
        <v>Stock suffisant</v>
      </c>
      <c r="P299" s="13"/>
      <c r="Q299" s="13"/>
    </row>
    <row r="300" spans="2:17" hidden="1" x14ac:dyDescent="0.25">
      <c r="B300" s="8" t="s">
        <v>47</v>
      </c>
      <c r="C300" s="83" t="s">
        <v>517</v>
      </c>
      <c r="D300" s="71" t="s">
        <v>487</v>
      </c>
      <c r="E300" s="61" t="s">
        <v>475</v>
      </c>
      <c r="F300" s="2">
        <v>2</v>
      </c>
      <c r="G300" s="13">
        <f>((Articles[[#This Row],[Temp Appro/Jrs]]+Articles[[#This Row],[Delai D.A]]+Articles[[#This Row],[couverture]])*Articles[[#This Row],[conso journaliére]])</f>
        <v>3</v>
      </c>
      <c r="H300" s="13">
        <f>Articles[[#This Row],[Stock mini]]*2</f>
        <v>6</v>
      </c>
      <c r="I300" s="13"/>
      <c r="J300" s="13">
        <v>3</v>
      </c>
      <c r="K300" s="13">
        <f>ROUNDUP(Articles[[#This Row],[Temp Appro/Jrs]]*0.25,0)</f>
        <v>0</v>
      </c>
      <c r="L300" s="13">
        <f>VLOOKUP(Articles[[#This Row],[Références]],'[2]Reporting consommation'!$A$8:$P$1189,16,FALSE)</f>
        <v>1</v>
      </c>
      <c r="M300" s="208">
        <f>IFERROR(VLOOKUP(Articles[[#This Row],[Références]],[2]!Tableau16[#All],2,FALSE),0)</f>
        <v>0</v>
      </c>
      <c r="N300" s="13">
        <f>IF(Articles[[#This Row],[Stocks]]&gt;Articles[[#This Row],[Stock max]],(IFERROR(Articles[[#This Row],[Stocks]]-Articles[[#This Row],[Stock max]],0)*Articles[[#This Row],[Valeur Uni]]),0)</f>
        <v>0</v>
      </c>
      <c r="O300" s="4" t="str">
        <f>IF(Articles[Stocks]&gt;Articles[[#This Row],[Stock mini]],"Stock suffisant","A Commander")</f>
        <v>A Commander</v>
      </c>
      <c r="P300" s="13"/>
      <c r="Q300" s="13"/>
    </row>
    <row r="301" spans="2:17" hidden="1" x14ac:dyDescent="0.25">
      <c r="B301" s="7" t="s">
        <v>153</v>
      </c>
      <c r="C301" s="83">
        <v>3638</v>
      </c>
      <c r="D301" s="71" t="s">
        <v>480</v>
      </c>
      <c r="E301" s="61" t="s">
        <v>423</v>
      </c>
      <c r="F301" s="2">
        <v>31</v>
      </c>
      <c r="G301" s="13">
        <f>((Articles[[#This Row],[Temp Appro/Jrs]]+Articles[[#This Row],[Delai D.A]]+Articles[[#This Row],[couverture]])*Articles[[#This Row],[conso journaliére]])</f>
        <v>8</v>
      </c>
      <c r="H301" s="92">
        <f>Articles[[#This Row],[Stock mini]]*2</f>
        <v>16</v>
      </c>
      <c r="I301" s="13">
        <v>4</v>
      </c>
      <c r="J301" s="13">
        <v>3</v>
      </c>
      <c r="K301" s="92">
        <f>ROUNDUP(Articles[[#This Row],[Temp Appro/Jrs]]*0.25,0)</f>
        <v>1</v>
      </c>
      <c r="L301" s="13">
        <f>VLOOKUP(Articles[[#This Row],[Références]],'[2]Reporting consommation'!$A$8:$P$1189,16,FALSE)</f>
        <v>1</v>
      </c>
      <c r="M301" s="209">
        <f>IFERROR(VLOOKUP(Articles[[#This Row],[Références]],[2]!Tableau16[#All],2,FALSE),0)</f>
        <v>0</v>
      </c>
      <c r="N301" s="13">
        <f>IF(Articles[[#This Row],[Stocks]]&gt;Articles[[#This Row],[Stock max]],(IFERROR(Articles[[#This Row],[Stocks]]-Articles[[#This Row],[Stock max]],0)*Articles[[#This Row],[Valeur Uni]]),0)</f>
        <v>0</v>
      </c>
      <c r="O301" s="4" t="str">
        <f>IF(Articles[Stocks]&gt;Articles[[#This Row],[Stock mini]],"Stock suffisant","A Commander")</f>
        <v>Stock suffisant</v>
      </c>
      <c r="P301" s="13"/>
      <c r="Q301" s="13"/>
    </row>
    <row r="302" spans="2:17" hidden="1" x14ac:dyDescent="0.25">
      <c r="B302" s="7" t="s">
        <v>338</v>
      </c>
      <c r="C302" s="83">
        <v>434</v>
      </c>
      <c r="D302" s="84" t="s">
        <v>483</v>
      </c>
      <c r="E302" s="61" t="s">
        <v>414</v>
      </c>
      <c r="F302" s="2">
        <v>3</v>
      </c>
      <c r="G302" s="13">
        <f>((Articles[[#This Row],[Temp Appro/Jrs]]+Articles[[#This Row],[Delai D.A]]+Articles[[#This Row],[couverture]])*Articles[[#This Row],[conso journaliére]])</f>
        <v>32</v>
      </c>
      <c r="H302" s="13">
        <f>Articles[[#This Row],[Stock mini]]*2</f>
        <v>64</v>
      </c>
      <c r="I302" s="92">
        <v>23</v>
      </c>
      <c r="J302" s="13">
        <v>3</v>
      </c>
      <c r="K302" s="13">
        <f>ROUNDUP(Articles[[#This Row],[Temp Appro/Jrs]]*0.25,0)</f>
        <v>6</v>
      </c>
      <c r="L302" s="13">
        <f>VLOOKUP(Articles[[#This Row],[Références]],'[2]Reporting consommation'!$A$8:$P$1189,16,FALSE)</f>
        <v>1</v>
      </c>
      <c r="M302" s="209">
        <f>IFERROR(VLOOKUP(Articles[[#This Row],[Références]],[2]!Tableau16[#All],2,FALSE),0)</f>
        <v>0</v>
      </c>
      <c r="N302" s="13">
        <f>IF(Articles[[#This Row],[Stocks]]&gt;Articles[[#This Row],[Stock max]],(IFERROR(Articles[[#This Row],[Stocks]]-Articles[[#This Row],[Stock max]],0)*Articles[[#This Row],[Valeur Uni]]),0)</f>
        <v>0</v>
      </c>
      <c r="O302" s="4" t="str">
        <f>IF(Articles[Stocks]&gt;Articles[[#This Row],[Stock mini]],"Stock suffisant","A Commander")</f>
        <v>A Commander</v>
      </c>
      <c r="P302" s="13" t="s">
        <v>1030</v>
      </c>
      <c r="Q302" s="13"/>
    </row>
    <row r="303" spans="2:17" hidden="1" x14ac:dyDescent="0.25">
      <c r="B303" s="7" t="s">
        <v>152</v>
      </c>
      <c r="C303" s="83">
        <v>3647</v>
      </c>
      <c r="D303" s="84" t="s">
        <v>480</v>
      </c>
      <c r="E303" s="8" t="s">
        <v>445</v>
      </c>
      <c r="F303" s="2">
        <v>9</v>
      </c>
      <c r="G303" s="13">
        <f>((Articles[[#This Row],[Temp Appro/Jrs]]+Articles[[#This Row],[Delai D.A]]+Articles[[#This Row],[couverture]])*Articles[[#This Row],[conso journaliére]])</f>
        <v>8</v>
      </c>
      <c r="H303" s="92">
        <f>Articles[[#This Row],[Stock mini]]*2</f>
        <v>16</v>
      </c>
      <c r="I303" s="13">
        <v>4</v>
      </c>
      <c r="J303" s="13">
        <v>3</v>
      </c>
      <c r="K303" s="92">
        <f>ROUNDUP(Articles[[#This Row],[Temp Appro/Jrs]]*0.25,0)</f>
        <v>1</v>
      </c>
      <c r="L303" s="13">
        <f>VLOOKUP(Articles[[#This Row],[Références]],'[2]Reporting consommation'!$A$8:$P$1189,16,FALSE)</f>
        <v>1</v>
      </c>
      <c r="M303" s="209">
        <f>IFERROR(VLOOKUP(Articles[[#This Row],[Références]],[2]!Tableau16[#All],2,FALSE),0)</f>
        <v>0</v>
      </c>
      <c r="N303" s="13">
        <f>IF(Articles[[#This Row],[Stocks]]&gt;Articles[[#This Row],[Stock max]],(IFERROR(Articles[[#This Row],[Stocks]]-Articles[[#This Row],[Stock max]],0)*Articles[[#This Row],[Valeur Uni]]),0)</f>
        <v>0</v>
      </c>
      <c r="O303" s="4" t="str">
        <f>IF(Articles[Stocks]&gt;Articles[[#This Row],[Stock mini]],"Stock suffisant","A Commander")</f>
        <v>Stock suffisant</v>
      </c>
      <c r="P303" s="13"/>
      <c r="Q303" s="13"/>
    </row>
    <row r="304" spans="2:17" hidden="1" x14ac:dyDescent="0.25">
      <c r="B304" s="56" t="s">
        <v>559</v>
      </c>
      <c r="C304" s="85">
        <v>762</v>
      </c>
      <c r="D304" s="45" t="s">
        <v>483</v>
      </c>
      <c r="E304" s="61" t="s">
        <v>582</v>
      </c>
      <c r="F304" s="2">
        <v>0</v>
      </c>
      <c r="G304" s="13">
        <f>((Articles[[#This Row],[Temp Appro/Jrs]]+Articles[[#This Row],[Delai D.A]]+Articles[[#This Row],[couverture]])*Articles[[#This Row],[conso journaliére]])</f>
        <v>6</v>
      </c>
      <c r="H304" s="13">
        <f>Articles[[#This Row],[Stock mini]]*2</f>
        <v>12</v>
      </c>
      <c r="I304" s="13">
        <v>2</v>
      </c>
      <c r="J304" s="13">
        <v>3</v>
      </c>
      <c r="K304" s="13">
        <f>ROUNDUP(Articles[[#This Row],[Temp Appro/Jrs]]*0.25,0)</f>
        <v>1</v>
      </c>
      <c r="L304" s="13">
        <f>VLOOKUP(Articles[[#This Row],[Références]],'[2]Reporting consommation'!$A$8:$P$1189,16,FALSE)</f>
        <v>1</v>
      </c>
      <c r="M304" s="208">
        <f>IFERROR(VLOOKUP(Articles[[#This Row],[Références]],[2]!Tableau16[#All],2,FALSE),0)</f>
        <v>0</v>
      </c>
      <c r="N304" s="13">
        <f>IF(Articles[[#This Row],[Stocks]]&gt;Articles[[#This Row],[Stock max]],(IFERROR(Articles[[#This Row],[Stocks]]-Articles[[#This Row],[Stock max]],0)*Articles[[#This Row],[Valeur Uni]]),0)</f>
        <v>0</v>
      </c>
      <c r="O304" s="4" t="str">
        <f>IF(Articles[Stocks]&gt;Articles[[#This Row],[Stock mini]],"Stock suffisant","A Commander")</f>
        <v>A Commander</v>
      </c>
      <c r="P304" s="13"/>
      <c r="Q304" s="13"/>
    </row>
    <row r="305" spans="2:17" hidden="1" x14ac:dyDescent="0.25">
      <c r="B305" s="56" t="s">
        <v>778</v>
      </c>
      <c r="C305" s="85">
        <v>821</v>
      </c>
      <c r="D305" s="45" t="s">
        <v>483</v>
      </c>
      <c r="E305" s="56" t="s">
        <v>419</v>
      </c>
      <c r="F305" s="2">
        <v>0</v>
      </c>
      <c r="G305" s="13">
        <f>((Articles[[#This Row],[Temp Appro/Jrs]]+Articles[[#This Row],[Delai D.A]]+Articles[[#This Row],[couverture]])*Articles[[#This Row],[conso journaliére]])</f>
        <v>22</v>
      </c>
      <c r="H305" s="13">
        <f>Articles[[#This Row],[Stock mini]]*2</f>
        <v>44</v>
      </c>
      <c r="I305" s="13">
        <v>15</v>
      </c>
      <c r="J305" s="13">
        <v>3</v>
      </c>
      <c r="K305" s="13">
        <f>ROUNDUP(Articles[[#This Row],[Temp Appro/Jrs]]*0.25,0)</f>
        <v>4</v>
      </c>
      <c r="L305" s="13">
        <f>VLOOKUP(Articles[[#This Row],[Références]],'[2]Reporting consommation'!$A$8:$P$1189,16,FALSE)</f>
        <v>1</v>
      </c>
      <c r="M305" s="208">
        <f>IFERROR(VLOOKUP(Articles[[#This Row],[Références]],[2]!Tableau16[#All],2,FALSE),0)</f>
        <v>0</v>
      </c>
      <c r="N305" s="13">
        <f>IF(Articles[[#This Row],[Stocks]]&gt;Articles[[#This Row],[Stock max]],(IFERROR(Articles[[#This Row],[Stocks]]-Articles[[#This Row],[Stock max]],0)*Articles[[#This Row],[Valeur Uni]]),0)</f>
        <v>0</v>
      </c>
      <c r="O305" s="53" t="str">
        <f>IF(Articles[Stocks]&gt;Articles[[#This Row],[Stock mini]],"Stock suffisant","A Commander")</f>
        <v>A Commander</v>
      </c>
      <c r="P305" s="13" t="s">
        <v>1047</v>
      </c>
      <c r="Q305" s="13"/>
    </row>
    <row r="306" spans="2:17" hidden="1" x14ac:dyDescent="0.25">
      <c r="B306" s="7" t="s">
        <v>149</v>
      </c>
      <c r="C306" s="83">
        <v>4275</v>
      </c>
      <c r="D306" s="71" t="s">
        <v>480</v>
      </c>
      <c r="E306" s="61" t="s">
        <v>461</v>
      </c>
      <c r="F306" s="2">
        <v>16</v>
      </c>
      <c r="G306" s="13">
        <f>((Articles[[#This Row],[Temp Appro/Jrs]]+Articles[[#This Row],[Delai D.A]]+Articles[[#This Row],[couverture]])*Articles[[#This Row],[conso journaliére]])</f>
        <v>6</v>
      </c>
      <c r="H306" s="92">
        <f>Articles[[#This Row],[Stock mini]]*2</f>
        <v>12</v>
      </c>
      <c r="I306" s="13">
        <v>2</v>
      </c>
      <c r="J306" s="13">
        <v>3</v>
      </c>
      <c r="K306" s="92">
        <f>ROUNDUP(Articles[[#This Row],[Temp Appro/Jrs]]*0.25,0)</f>
        <v>1</v>
      </c>
      <c r="L306" s="13">
        <f>VLOOKUP(Articles[[#This Row],[Références]],'[2]Reporting consommation'!$A$8:$P$1189,16,FALSE)</f>
        <v>1</v>
      </c>
      <c r="M306" s="209">
        <f>IFERROR(VLOOKUP(Articles[[#This Row],[Références]],[2]!Tableau16[#All],2,FALSE),0)</f>
        <v>0</v>
      </c>
      <c r="N306" s="13">
        <f>IF(Articles[[#This Row],[Stocks]]&gt;Articles[[#This Row],[Stock max]],(IFERROR(Articles[[#This Row],[Stocks]]-Articles[[#This Row],[Stock max]],0)*Articles[[#This Row],[Valeur Uni]]),0)</f>
        <v>0</v>
      </c>
      <c r="O306" s="4" t="str">
        <f>IF(Articles[Stocks]&gt;Articles[[#This Row],[Stock mini]],"Stock suffisant","A Commander")</f>
        <v>Stock suffisant</v>
      </c>
      <c r="P306" s="13"/>
      <c r="Q306" s="13"/>
    </row>
    <row r="307" spans="2:17" hidden="1" x14ac:dyDescent="0.25">
      <c r="B307" s="7" t="s">
        <v>148</v>
      </c>
      <c r="C307" s="83">
        <v>4277</v>
      </c>
      <c r="D307" s="84" t="s">
        <v>480</v>
      </c>
      <c r="E307" s="8" t="s">
        <v>461</v>
      </c>
      <c r="F307" s="2">
        <v>24</v>
      </c>
      <c r="G307" s="13">
        <f>((Articles[[#This Row],[Temp Appro/Jrs]]+Articles[[#This Row],[Delai D.A]]+Articles[[#This Row],[couverture]])*Articles[[#This Row],[conso journaliére]])</f>
        <v>7</v>
      </c>
      <c r="H307" s="92">
        <f>Articles[[#This Row],[Stock mini]]*2</f>
        <v>14</v>
      </c>
      <c r="I307" s="13">
        <v>3</v>
      </c>
      <c r="J307" s="13">
        <v>3</v>
      </c>
      <c r="K307" s="92">
        <f>ROUNDUP(Articles[[#This Row],[Temp Appro/Jrs]]*0.25,0)</f>
        <v>1</v>
      </c>
      <c r="L307" s="13">
        <f>VLOOKUP(Articles[[#This Row],[Références]],'[2]Reporting consommation'!$A$8:$P$1189,16,FALSE)</f>
        <v>1</v>
      </c>
      <c r="M307" s="209">
        <f>IFERROR(VLOOKUP(Articles[[#This Row],[Références]],[2]!Tableau16[#All],2,FALSE),0)</f>
        <v>0</v>
      </c>
      <c r="N307" s="13">
        <f>IF(Articles[[#This Row],[Stocks]]&gt;Articles[[#This Row],[Stock max]],(IFERROR(Articles[[#This Row],[Stocks]]-Articles[[#This Row],[Stock max]],0)*Articles[[#This Row],[Valeur Uni]]),0)</f>
        <v>0</v>
      </c>
      <c r="O307" s="4" t="str">
        <f>IF(Articles[Stocks]&gt;Articles[[#This Row],[Stock mini]],"Stock suffisant","A Commander")</f>
        <v>Stock suffisant</v>
      </c>
      <c r="P307" s="13"/>
      <c r="Q307" s="13"/>
    </row>
    <row r="308" spans="2:17" hidden="1" x14ac:dyDescent="0.25">
      <c r="B308" s="7" t="s">
        <v>147</v>
      </c>
      <c r="C308" s="83">
        <v>4278</v>
      </c>
      <c r="D308" s="71" t="s">
        <v>483</v>
      </c>
      <c r="E308" s="61" t="s">
        <v>461</v>
      </c>
      <c r="F308" s="2">
        <v>44</v>
      </c>
      <c r="G308" s="13">
        <f>((Articles[[#This Row],[Temp Appro/Jrs]]+Articles[[#This Row],[Delai D.A]]+Articles[[#This Row],[couverture]])*Articles[[#This Row],[conso journaliére]])</f>
        <v>7</v>
      </c>
      <c r="H308" s="92">
        <f>Articles[[#This Row],[Stock mini]]*2</f>
        <v>14</v>
      </c>
      <c r="I308" s="13">
        <v>3</v>
      </c>
      <c r="J308" s="13">
        <v>3</v>
      </c>
      <c r="K308" s="92">
        <f>ROUNDUP(Articles[[#This Row],[Temp Appro/Jrs]]*0.25,0)</f>
        <v>1</v>
      </c>
      <c r="L308" s="13">
        <f>VLOOKUP(Articles[[#This Row],[Références]],'[2]Reporting consommation'!$A$8:$P$1189,16,FALSE)</f>
        <v>1</v>
      </c>
      <c r="M308" s="209">
        <f>IFERROR(VLOOKUP(Articles[[#This Row],[Références]],[2]!Tableau16[#All],2,FALSE),0)</f>
        <v>0</v>
      </c>
      <c r="N308" s="13">
        <f>IF(Articles[[#This Row],[Stocks]]&gt;Articles[[#This Row],[Stock max]],(IFERROR(Articles[[#This Row],[Stocks]]-Articles[[#This Row],[Stock max]],0)*Articles[[#This Row],[Valeur Uni]]),0)</f>
        <v>0</v>
      </c>
      <c r="O308" s="4" t="str">
        <f>IF(Articles[Stocks]&gt;Articles[[#This Row],[Stock mini]],"Stock suffisant","A Commander")</f>
        <v>Stock suffisant</v>
      </c>
      <c r="P308" s="13"/>
      <c r="Q308" s="13"/>
    </row>
    <row r="309" spans="2:17" hidden="1" x14ac:dyDescent="0.25">
      <c r="B309" s="7" t="s">
        <v>146</v>
      </c>
      <c r="C309" s="83">
        <v>4280</v>
      </c>
      <c r="D309" s="84" t="s">
        <v>480</v>
      </c>
      <c r="E309" s="8" t="s">
        <v>461</v>
      </c>
      <c r="F309" s="2">
        <v>14</v>
      </c>
      <c r="G309" s="13">
        <f>((Articles[[#This Row],[Temp Appro/Jrs]]+Articles[[#This Row],[Delai D.A]]+Articles[[#This Row],[couverture]])*Articles[[#This Row],[conso journaliére]])</f>
        <v>7</v>
      </c>
      <c r="H309" s="92">
        <f>Articles[[#This Row],[Stock mini]]*2</f>
        <v>14</v>
      </c>
      <c r="I309" s="13">
        <v>3</v>
      </c>
      <c r="J309" s="13">
        <v>3</v>
      </c>
      <c r="K309" s="92">
        <f>ROUNDUP(Articles[[#This Row],[Temp Appro/Jrs]]*0.25,0)</f>
        <v>1</v>
      </c>
      <c r="L309" s="13">
        <f>VLOOKUP(Articles[[#This Row],[Références]],'[2]Reporting consommation'!$A$8:$P$1189,16,FALSE)</f>
        <v>1</v>
      </c>
      <c r="M309" s="209">
        <f>IFERROR(VLOOKUP(Articles[[#This Row],[Références]],[2]!Tableau16[#All],2,FALSE),0)</f>
        <v>0</v>
      </c>
      <c r="N309" s="13">
        <f>IF(Articles[[#This Row],[Stocks]]&gt;Articles[[#This Row],[Stock max]],(IFERROR(Articles[[#This Row],[Stocks]]-Articles[[#This Row],[Stock max]],0)*Articles[[#This Row],[Valeur Uni]]),0)</f>
        <v>0</v>
      </c>
      <c r="O309" s="4" t="str">
        <f>IF(Articles[Stocks]&gt;Articles[[#This Row],[Stock mini]],"Stock suffisant","A Commander")</f>
        <v>Stock suffisant</v>
      </c>
      <c r="P309" s="13"/>
      <c r="Q309" s="13"/>
    </row>
    <row r="310" spans="2:17" hidden="1" x14ac:dyDescent="0.25">
      <c r="B310" s="7" t="s">
        <v>145</v>
      </c>
      <c r="C310" s="83">
        <v>4330</v>
      </c>
      <c r="D310" s="71" t="s">
        <v>497</v>
      </c>
      <c r="E310" s="61" t="s">
        <v>461</v>
      </c>
      <c r="F310" s="2">
        <v>20</v>
      </c>
      <c r="G310" s="13">
        <f>((Articles[[#This Row],[Temp Appro/Jrs]]+Articles[[#This Row],[Delai D.A]]+Articles[[#This Row],[couverture]])*Articles[[#This Row],[conso journaliére]])</f>
        <v>7</v>
      </c>
      <c r="H310" s="92">
        <f>Articles[[#This Row],[Stock mini]]*2</f>
        <v>14</v>
      </c>
      <c r="I310" s="13">
        <v>3</v>
      </c>
      <c r="J310" s="13">
        <v>3</v>
      </c>
      <c r="K310" s="92">
        <f>ROUNDUP(Articles[[#This Row],[Temp Appro/Jrs]]*0.25,0)</f>
        <v>1</v>
      </c>
      <c r="L310" s="13">
        <f>VLOOKUP(Articles[[#This Row],[Références]],'[2]Reporting consommation'!$A$8:$P$1189,16,FALSE)</f>
        <v>1</v>
      </c>
      <c r="M310" s="209">
        <f>IFERROR(VLOOKUP(Articles[[#This Row],[Références]],[2]!Tableau16[#All],2,FALSE),0)</f>
        <v>0</v>
      </c>
      <c r="N310" s="13">
        <f>IF(Articles[[#This Row],[Stocks]]&gt;Articles[[#This Row],[Stock max]],(IFERROR(Articles[[#This Row],[Stocks]]-Articles[[#This Row],[Stock max]],0)*Articles[[#This Row],[Valeur Uni]]),0)</f>
        <v>0</v>
      </c>
      <c r="O310" s="4" t="str">
        <f>IF(Articles[Stocks]&gt;Articles[[#This Row],[Stock mini]],"Stock suffisant","A Commander")</f>
        <v>Stock suffisant</v>
      </c>
      <c r="P310" s="13"/>
      <c r="Q310" s="13"/>
    </row>
    <row r="311" spans="2:17" hidden="1" x14ac:dyDescent="0.25">
      <c r="B311" s="7" t="s">
        <v>144</v>
      </c>
      <c r="C311" s="83">
        <v>4340</v>
      </c>
      <c r="D311" s="84" t="s">
        <v>480</v>
      </c>
      <c r="E311" s="8" t="s">
        <v>459</v>
      </c>
      <c r="F311" s="2">
        <v>23</v>
      </c>
      <c r="G311" s="13">
        <f>((Articles[[#This Row],[Temp Appro/Jrs]]+Articles[[#This Row],[Delai D.A]]+Articles[[#This Row],[couverture]])*Articles[[#This Row],[conso journaliére]])</f>
        <v>7</v>
      </c>
      <c r="H311" s="92">
        <f>Articles[[#This Row],[Stock mini]]*2</f>
        <v>14</v>
      </c>
      <c r="I311" s="13">
        <v>3</v>
      </c>
      <c r="J311" s="13">
        <v>3</v>
      </c>
      <c r="K311" s="92">
        <f>ROUNDUP(Articles[[#This Row],[Temp Appro/Jrs]]*0.25,0)</f>
        <v>1</v>
      </c>
      <c r="L311" s="13">
        <f>VLOOKUP(Articles[[#This Row],[Références]],'[2]Reporting consommation'!$A$8:$P$1189,16,FALSE)</f>
        <v>1</v>
      </c>
      <c r="M311" s="209">
        <f>IFERROR(VLOOKUP(Articles[[#This Row],[Références]],[2]!Tableau16[#All],2,FALSE),0)</f>
        <v>0</v>
      </c>
      <c r="N311" s="13">
        <f>IF(Articles[[#This Row],[Stocks]]&gt;Articles[[#This Row],[Stock max]],(IFERROR(Articles[[#This Row],[Stocks]]-Articles[[#This Row],[Stock max]],0)*Articles[[#This Row],[Valeur Uni]]),0)</f>
        <v>0</v>
      </c>
      <c r="O311" s="4" t="str">
        <f>IF(Articles[Stocks]&gt;Articles[[#This Row],[Stock mini]],"Stock suffisant","A Commander")</f>
        <v>Stock suffisant</v>
      </c>
      <c r="P311" s="13"/>
      <c r="Q311" s="13"/>
    </row>
    <row r="312" spans="2:17" hidden="1" x14ac:dyDescent="0.25">
      <c r="B312" s="8" t="s">
        <v>20</v>
      </c>
      <c r="C312" s="83">
        <v>889</v>
      </c>
      <c r="D312" s="71" t="s">
        <v>483</v>
      </c>
      <c r="E312" s="61" t="s">
        <v>467</v>
      </c>
      <c r="F312" s="2">
        <v>0</v>
      </c>
      <c r="G312" s="13">
        <f>((Articles[[#This Row],[Temp Appro/Jrs]]+Articles[[#This Row],[Delai D.A]]+Articles[[#This Row],[couverture]])*Articles[[#This Row],[conso journaliére]])</f>
        <v>11</v>
      </c>
      <c r="H312" s="92">
        <f>Articles[[#This Row],[Stock mini]]*2</f>
        <v>22</v>
      </c>
      <c r="I312" s="13">
        <v>6</v>
      </c>
      <c r="J312" s="13">
        <v>3</v>
      </c>
      <c r="K312" s="92">
        <f>ROUNDUP(Articles[[#This Row],[Temp Appro/Jrs]]*0.25,0)</f>
        <v>2</v>
      </c>
      <c r="L312" s="13">
        <f>VLOOKUP(Articles[[#This Row],[Références]],'[2]Reporting consommation'!$A$8:$P$1189,16,FALSE)</f>
        <v>1</v>
      </c>
      <c r="M312" s="209">
        <f>IFERROR(VLOOKUP(Articles[[#This Row],[Références]],[2]!Tableau16[#All],2,FALSE),0)</f>
        <v>0</v>
      </c>
      <c r="N312" s="13">
        <f>IF(Articles[[#This Row],[Stocks]]&gt;Articles[[#This Row],[Stock max]],(IFERROR(Articles[[#This Row],[Stocks]]-Articles[[#This Row],[Stock max]],0)*Articles[[#This Row],[Valeur Uni]]),0)</f>
        <v>0</v>
      </c>
      <c r="O312" s="4" t="str">
        <f>IF(Articles[Stocks]&gt;Articles[[#This Row],[Stock mini]],"Stock suffisant","A Commander")</f>
        <v>A Commander</v>
      </c>
      <c r="P312" s="13" t="s">
        <v>1047</v>
      </c>
      <c r="Q312" s="13"/>
    </row>
    <row r="313" spans="2:17" hidden="1" x14ac:dyDescent="0.25">
      <c r="B313" s="56" t="s">
        <v>597</v>
      </c>
      <c r="C313" s="85">
        <v>4377</v>
      </c>
      <c r="D313" s="45" t="s">
        <v>489</v>
      </c>
      <c r="E313" s="56" t="s">
        <v>413</v>
      </c>
      <c r="F313" s="2">
        <v>1222</v>
      </c>
      <c r="G313" s="13">
        <f>((Articles[[#This Row],[Temp Appro/Jrs]]+Articles[[#This Row],[Delai D.A]]+Articles[[#This Row],[couverture]])*Articles[[#This Row],[conso journaliére]])</f>
        <v>7</v>
      </c>
      <c r="H313" s="13">
        <f>Articles[[#This Row],[Stock mini]]*2</f>
        <v>14</v>
      </c>
      <c r="I313" s="13">
        <v>3</v>
      </c>
      <c r="J313" s="13">
        <v>3</v>
      </c>
      <c r="K313" s="13">
        <f>ROUNDUP(Articles[[#This Row],[Temp Appro/Jrs]]*0.25,0)</f>
        <v>1</v>
      </c>
      <c r="L313" s="13">
        <f>VLOOKUP(Articles[[#This Row],[Références]],'[2]Reporting consommation'!$A$8:$P$1189,16,FALSE)</f>
        <v>1</v>
      </c>
      <c r="M313" s="208">
        <f>IFERROR(VLOOKUP(Articles[[#This Row],[Références]],[2]!Tableau16[#All],2,FALSE),0)</f>
        <v>0</v>
      </c>
      <c r="N313" s="13">
        <f>IF(Articles[[#This Row],[Stocks]]&gt;Articles[[#This Row],[Stock max]],(IFERROR(Articles[[#This Row],[Stocks]]-Articles[[#This Row],[Stock max]],0)*Articles[[#This Row],[Valeur Uni]]),0)</f>
        <v>0</v>
      </c>
      <c r="O313" s="53" t="str">
        <f>IF(Articles[Stocks]&gt;Articles[[#This Row],[Stock mini]],"Stock suffisant","A Commander")</f>
        <v>Stock suffisant</v>
      </c>
      <c r="P313" s="13"/>
      <c r="Q313" s="13"/>
    </row>
    <row r="314" spans="2:17" hidden="1" x14ac:dyDescent="0.25">
      <c r="B314" s="56" t="s">
        <v>726</v>
      </c>
      <c r="C314" s="85">
        <v>4388</v>
      </c>
      <c r="D314" s="45" t="s">
        <v>725</v>
      </c>
      <c r="E314" s="56" t="s">
        <v>708</v>
      </c>
      <c r="F314" s="2">
        <v>419</v>
      </c>
      <c r="G314" s="13">
        <f>((Articles[[#This Row],[Temp Appro/Jrs]]+Articles[[#This Row],[Delai D.A]]+Articles[[#This Row],[couverture]])*Articles[[#This Row],[conso journaliére]])</f>
        <v>42</v>
      </c>
      <c r="H314" s="13">
        <f>Articles[[#This Row],[Stock mini]]*2</f>
        <v>84</v>
      </c>
      <c r="I314" s="13">
        <v>3</v>
      </c>
      <c r="J314" s="13">
        <v>3</v>
      </c>
      <c r="K314" s="13">
        <f>ROUNDUP(Articles[[#This Row],[Temp Appro/Jrs]]*0.25,0)</f>
        <v>1</v>
      </c>
      <c r="L314" s="13">
        <f>VLOOKUP(Articles[[#This Row],[Références]],'[2]Reporting consommation'!$A$8:$P$1189,16,FALSE)</f>
        <v>6</v>
      </c>
      <c r="M314" s="208">
        <f>IFERROR(VLOOKUP(Articles[[#This Row],[Références]],[2]!Tableau16[#All],2,FALSE),0)</f>
        <v>0</v>
      </c>
      <c r="N314" s="13">
        <f>IF(Articles[[#This Row],[Stocks]]&gt;Articles[[#This Row],[Stock max]],(IFERROR(Articles[[#This Row],[Stocks]]-Articles[[#This Row],[Stock max]],0)*Articles[[#This Row],[Valeur Uni]]),0)</f>
        <v>0</v>
      </c>
      <c r="O314" s="53" t="str">
        <f>IF(Articles[Stocks]&gt;Articles[[#This Row],[Stock mini]],"Stock suffisant","A Commander")</f>
        <v>Stock suffisant</v>
      </c>
      <c r="P314" s="13"/>
      <c r="Q314" s="13"/>
    </row>
    <row r="315" spans="2:17" hidden="1" x14ac:dyDescent="0.25">
      <c r="B315" s="56" t="s">
        <v>590</v>
      </c>
      <c r="C315" s="85">
        <v>4389</v>
      </c>
      <c r="D315" s="45" t="s">
        <v>478</v>
      </c>
      <c r="E315" s="56" t="s">
        <v>413</v>
      </c>
      <c r="F315" s="2">
        <v>3400</v>
      </c>
      <c r="G315" s="13">
        <f>((Articles[[#This Row],[Temp Appro/Jrs]]+Articles[[#This Row],[Delai D.A]]+Articles[[#This Row],[couverture]])*Articles[[#This Row],[conso journaliére]])</f>
        <v>308</v>
      </c>
      <c r="H315" s="13">
        <f>Articles[[#This Row],[Stock mini]]*2</f>
        <v>616</v>
      </c>
      <c r="I315" s="13">
        <v>3</v>
      </c>
      <c r="J315" s="13">
        <v>3</v>
      </c>
      <c r="K315" s="13">
        <f>ROUNDUP(Articles[[#This Row],[Temp Appro/Jrs]]*0.25,0)</f>
        <v>1</v>
      </c>
      <c r="L315" s="13">
        <f>VLOOKUP(Articles[[#This Row],[Références]],'[2]Reporting consommation'!$A$8:$P$1189,16,FALSE)</f>
        <v>44</v>
      </c>
      <c r="M315" s="208">
        <f>IFERROR(VLOOKUP(Articles[[#This Row],[Références]],[2]!Tableau16[#All],2,FALSE),0)</f>
        <v>0</v>
      </c>
      <c r="N315" s="13">
        <f>IF(Articles[[#This Row],[Stocks]]&gt;Articles[[#This Row],[Stock max]],(IFERROR(Articles[[#This Row],[Stocks]]-Articles[[#This Row],[Stock max]],0)*Articles[[#This Row],[Valeur Uni]]),0)</f>
        <v>0</v>
      </c>
      <c r="O315" s="53" t="str">
        <f>IF(Articles[Stocks]&gt;Articles[[#This Row],[Stock mini]],"Stock suffisant","A Commander")</f>
        <v>Stock suffisant</v>
      </c>
      <c r="P315" s="13" t="s">
        <v>1022</v>
      </c>
      <c r="Q315" s="13"/>
    </row>
    <row r="316" spans="2:17" hidden="1" x14ac:dyDescent="0.25">
      <c r="B316" s="56" t="s">
        <v>591</v>
      </c>
      <c r="C316" s="85">
        <v>4390</v>
      </c>
      <c r="D316" s="45" t="s">
        <v>478</v>
      </c>
      <c r="E316" s="56" t="s">
        <v>413</v>
      </c>
      <c r="F316" s="2">
        <v>6400</v>
      </c>
      <c r="G316" s="13">
        <f>((Articles[[#This Row],[Temp Appro/Jrs]]+Articles[[#This Row],[Delai D.A]]+Articles[[#This Row],[couverture]])*Articles[[#This Row],[conso journaliére]])</f>
        <v>189</v>
      </c>
      <c r="H316" s="13">
        <f>Articles[[#This Row],[Stock mini]]*2</f>
        <v>378</v>
      </c>
      <c r="I316" s="13">
        <v>3</v>
      </c>
      <c r="J316" s="13">
        <v>3</v>
      </c>
      <c r="K316" s="13">
        <f>ROUNDUP(Articles[[#This Row],[Temp Appro/Jrs]]*0.25,0)</f>
        <v>1</v>
      </c>
      <c r="L316" s="13">
        <f>VLOOKUP(Articles[[#This Row],[Références]],'[2]Reporting consommation'!$A$8:$P$1189,16,FALSE)</f>
        <v>27</v>
      </c>
      <c r="M316" s="208">
        <f>IFERROR(VLOOKUP(Articles[[#This Row],[Références]],[2]!Tableau16[#All],2,FALSE),0)</f>
        <v>0</v>
      </c>
      <c r="N316" s="13">
        <f>IF(Articles[[#This Row],[Stocks]]&gt;Articles[[#This Row],[Stock max]],(IFERROR(Articles[[#This Row],[Stocks]]-Articles[[#This Row],[Stock max]],0)*Articles[[#This Row],[Valeur Uni]]),0)</f>
        <v>0</v>
      </c>
      <c r="O316" s="53" t="str">
        <f>IF(Articles[Stocks]&gt;Articles[[#This Row],[Stock mini]],"Stock suffisant","A Commander")</f>
        <v>Stock suffisant</v>
      </c>
      <c r="P316" s="13" t="s">
        <v>1022</v>
      </c>
      <c r="Q316" s="13"/>
    </row>
    <row r="317" spans="2:17" hidden="1" x14ac:dyDescent="0.25">
      <c r="B317" s="56" t="s">
        <v>768</v>
      </c>
      <c r="C317" s="85">
        <v>4519</v>
      </c>
      <c r="D317" s="84" t="s">
        <v>512</v>
      </c>
      <c r="E317" s="56" t="s">
        <v>413</v>
      </c>
      <c r="F317" s="2">
        <v>33</v>
      </c>
      <c r="G317" s="13">
        <f>((Articles[[#This Row],[Temp Appro/Jrs]]+Articles[[#This Row],[Delai D.A]]+Articles[[#This Row],[couverture]])*Articles[[#This Row],[conso journaliére]])</f>
        <v>7</v>
      </c>
      <c r="H317" s="13">
        <f>Articles[[#This Row],[Stock mini]]*2</f>
        <v>14</v>
      </c>
      <c r="I317" s="13">
        <v>3</v>
      </c>
      <c r="J317" s="13">
        <v>3</v>
      </c>
      <c r="K317" s="13">
        <f>ROUNDUP(Articles[[#This Row],[Temp Appro/Jrs]]*0.25,0)</f>
        <v>1</v>
      </c>
      <c r="L317" s="13">
        <f>VLOOKUP(Articles[[#This Row],[Références]],'[2]Reporting consommation'!$A$8:$P$1189,16,FALSE)</f>
        <v>1</v>
      </c>
      <c r="M317" s="208">
        <f>IFERROR(VLOOKUP(Articles[[#This Row],[Références]],[2]!Tableau16[#All],2,FALSE),0)</f>
        <v>0</v>
      </c>
      <c r="N317" s="13">
        <f>IF(Articles[[#This Row],[Stocks]]&gt;Articles[[#This Row],[Stock max]],(IFERROR(Articles[[#This Row],[Stocks]]-Articles[[#This Row],[Stock max]],0)*Articles[[#This Row],[Valeur Uni]]),0)</f>
        <v>0</v>
      </c>
      <c r="O317" s="53" t="str">
        <f>IF(Articles[Stocks]&gt;Articles[[#This Row],[Stock mini]],"Stock suffisant","A Commander")</f>
        <v>Stock suffisant</v>
      </c>
      <c r="P317" s="13" t="s">
        <v>946</v>
      </c>
      <c r="Q317" s="13"/>
    </row>
    <row r="318" spans="2:17" hidden="1" x14ac:dyDescent="0.25">
      <c r="B318" s="56" t="s">
        <v>764</v>
      </c>
      <c r="C318" s="85">
        <v>4520</v>
      </c>
      <c r="D318" s="84" t="s">
        <v>512</v>
      </c>
      <c r="E318" s="56" t="s">
        <v>413</v>
      </c>
      <c r="F318" s="2">
        <v>53</v>
      </c>
      <c r="G318" s="13">
        <f>((Articles[[#This Row],[Temp Appro/Jrs]]+Articles[[#This Row],[Delai D.A]]+Articles[[#This Row],[couverture]])*Articles[[#This Row],[conso journaliére]])</f>
        <v>5</v>
      </c>
      <c r="H318" s="13">
        <f>Articles[[#This Row],[Stock mini]]*2</f>
        <v>10</v>
      </c>
      <c r="I318" s="92">
        <v>1</v>
      </c>
      <c r="J318" s="13">
        <v>3</v>
      </c>
      <c r="K318" s="13">
        <f>ROUNDUP(Articles[[#This Row],[Temp Appro/Jrs]]*0.25,0)</f>
        <v>1</v>
      </c>
      <c r="L318" s="13">
        <f>VLOOKUP(Articles[[#This Row],[Références]],'[2]Reporting consommation'!$A$8:$P$1189,16,FALSE)</f>
        <v>1</v>
      </c>
      <c r="M318" s="208">
        <f>IFERROR(VLOOKUP(Articles[[#This Row],[Références]],[2]!Tableau16[#All],2,FALSE),0)</f>
        <v>0</v>
      </c>
      <c r="N318" s="13">
        <f>IF(Articles[[#This Row],[Stocks]]&gt;Articles[[#This Row],[Stock max]],(IFERROR(Articles[[#This Row],[Stocks]]-Articles[[#This Row],[Stock max]],0)*Articles[[#This Row],[Valeur Uni]]),0)</f>
        <v>0</v>
      </c>
      <c r="O318" s="53" t="str">
        <f>IF(Articles[Stocks]&gt;Articles[[#This Row],[Stock mini]],"Stock suffisant","A Commander")</f>
        <v>Stock suffisant</v>
      </c>
      <c r="P318" s="13"/>
      <c r="Q318" s="13"/>
    </row>
    <row r="319" spans="2:17" hidden="1" x14ac:dyDescent="0.25">
      <c r="B319" s="6" t="s">
        <v>142</v>
      </c>
      <c r="C319" s="83">
        <v>4523</v>
      </c>
      <c r="D319" s="71" t="s">
        <v>496</v>
      </c>
      <c r="E319" s="61" t="s">
        <v>1018</v>
      </c>
      <c r="F319" s="2">
        <v>240</v>
      </c>
      <c r="G319" s="13">
        <f>((Articles[[#This Row],[Temp Appro/Jrs]]+Articles[[#This Row],[Delai D.A]]+Articles[[#This Row],[couverture]])*Articles[[#This Row],[conso journaliére]])</f>
        <v>15</v>
      </c>
      <c r="H319" s="92">
        <f>Articles[[#This Row],[Stock mini]]*2</f>
        <v>30</v>
      </c>
      <c r="I319" s="92">
        <v>1</v>
      </c>
      <c r="J319" s="13">
        <v>3</v>
      </c>
      <c r="K319" s="92">
        <f>ROUNDUP(Articles[[#This Row],[Temp Appro/Jrs]]*0.25,0)</f>
        <v>1</v>
      </c>
      <c r="L319" s="13">
        <f>VLOOKUP(Articles[[#This Row],[Références]],'[2]Reporting consommation'!$A$8:$P$1189,16,FALSE)</f>
        <v>3</v>
      </c>
      <c r="M319" s="209">
        <f>IFERROR(VLOOKUP(Articles[[#This Row],[Références]],[2]!Tableau16[#All],2,FALSE),0)</f>
        <v>0</v>
      </c>
      <c r="N319" s="13">
        <f>IF(Articles[[#This Row],[Stocks]]&gt;Articles[[#This Row],[Stock max]],(IFERROR(Articles[[#This Row],[Stocks]]-Articles[[#This Row],[Stock max]],0)*Articles[[#This Row],[Valeur Uni]]),0)</f>
        <v>0</v>
      </c>
      <c r="O319" s="4" t="str">
        <f>IF(Articles[Stocks]&gt;Articles[[#This Row],[Stock mini]],"Stock suffisant","A Commander")</f>
        <v>Stock suffisant</v>
      </c>
      <c r="P319" s="13"/>
      <c r="Q319" s="13"/>
    </row>
    <row r="320" spans="2:17" hidden="1" x14ac:dyDescent="0.25">
      <c r="B320" s="6" t="s">
        <v>141</v>
      </c>
      <c r="C320" s="83">
        <v>4524</v>
      </c>
      <c r="D320" s="84" t="s">
        <v>496</v>
      </c>
      <c r="E320" s="8" t="s">
        <v>641</v>
      </c>
      <c r="F320" s="2">
        <v>216</v>
      </c>
      <c r="G320" s="13">
        <f>((Articles[[#This Row],[Temp Appro/Jrs]]+Articles[[#This Row],[Delai D.A]]+Articles[[#This Row],[couverture]])*Articles[[#This Row],[conso journaliére]])</f>
        <v>5</v>
      </c>
      <c r="H320" s="92">
        <f>Articles[[#This Row],[Stock mini]]*2</f>
        <v>10</v>
      </c>
      <c r="I320" s="92">
        <v>1</v>
      </c>
      <c r="J320" s="13">
        <v>3</v>
      </c>
      <c r="K320" s="92">
        <f>ROUNDUP(Articles[[#This Row],[Temp Appro/Jrs]]*0.25,0)</f>
        <v>1</v>
      </c>
      <c r="L320" s="13">
        <f>VLOOKUP(Articles[[#This Row],[Références]],'[2]Reporting consommation'!$A$8:$P$1189,16,FALSE)</f>
        <v>1</v>
      </c>
      <c r="M320" s="209">
        <f>IFERROR(VLOOKUP(Articles[[#This Row],[Références]],[2]!Tableau16[#All],2,FALSE),0)</f>
        <v>0</v>
      </c>
      <c r="N320" s="13">
        <f>IF(Articles[[#This Row],[Stocks]]&gt;Articles[[#This Row],[Stock max]],(IFERROR(Articles[[#This Row],[Stocks]]-Articles[[#This Row],[Stock max]],0)*Articles[[#This Row],[Valeur Uni]]),0)</f>
        <v>0</v>
      </c>
      <c r="O320" s="4" t="str">
        <f>IF(Articles[Stocks]&gt;Articles[[#This Row],[Stock mini]],"Stock suffisant","A Commander")</f>
        <v>Stock suffisant</v>
      </c>
      <c r="P320" s="13"/>
      <c r="Q320" s="13"/>
    </row>
    <row r="321" spans="2:17" hidden="1" x14ac:dyDescent="0.25">
      <c r="B321" s="7" t="s">
        <v>140</v>
      </c>
      <c r="C321" s="83">
        <v>4525</v>
      </c>
      <c r="D321" s="71" t="s">
        <v>496</v>
      </c>
      <c r="E321" s="61" t="s">
        <v>641</v>
      </c>
      <c r="F321" s="2">
        <v>267</v>
      </c>
      <c r="G321" s="13">
        <f>((Articles[[#This Row],[Temp Appro/Jrs]]+Articles[[#This Row],[Delai D.A]]+Articles[[#This Row],[couverture]])*Articles[[#This Row],[conso journaliére]])</f>
        <v>10</v>
      </c>
      <c r="H321" s="92">
        <f>Articles[[#This Row],[Stock mini]]*2</f>
        <v>20</v>
      </c>
      <c r="I321" s="92">
        <v>5</v>
      </c>
      <c r="J321" s="13">
        <v>3</v>
      </c>
      <c r="K321" s="92">
        <f>ROUNDUP(Articles[[#This Row],[Temp Appro/Jrs]]*0.25,0)</f>
        <v>2</v>
      </c>
      <c r="L321" s="13">
        <f>VLOOKUP(Articles[[#This Row],[Références]],'[2]Reporting consommation'!$A$8:$P$1189,16,FALSE)</f>
        <v>1</v>
      </c>
      <c r="M321" s="209">
        <f>IFERROR(VLOOKUP(Articles[[#This Row],[Références]],[2]!Tableau16[#All],2,FALSE),0)</f>
        <v>0</v>
      </c>
      <c r="N321" s="13">
        <f>IF(Articles[[#This Row],[Stocks]]&gt;Articles[[#This Row],[Stock max]],(IFERROR(Articles[[#This Row],[Stocks]]-Articles[[#This Row],[Stock max]],0)*Articles[[#This Row],[Valeur Uni]]),0)</f>
        <v>0</v>
      </c>
      <c r="O321" s="4" t="str">
        <f>IF(Articles[Stocks]&gt;Articles[[#This Row],[Stock mini]],"Stock suffisant","A Commander")</f>
        <v>Stock suffisant</v>
      </c>
      <c r="P321" s="13"/>
      <c r="Q321" s="13"/>
    </row>
    <row r="322" spans="2:17" hidden="1" x14ac:dyDescent="0.25">
      <c r="B322" s="8" t="s">
        <v>139</v>
      </c>
      <c r="C322" s="83">
        <v>4526</v>
      </c>
      <c r="D322" s="84" t="s">
        <v>496</v>
      </c>
      <c r="E322" s="8" t="s">
        <v>641</v>
      </c>
      <c r="F322" s="2">
        <v>247</v>
      </c>
      <c r="G322" s="13">
        <f>((Articles[[#This Row],[Temp Appro/Jrs]]+Articles[[#This Row],[Delai D.A]]+Articles[[#This Row],[couverture]])*Articles[[#This Row],[conso journaliére]])</f>
        <v>8</v>
      </c>
      <c r="H322" s="92">
        <f>Articles[[#This Row],[Stock mini]]*2</f>
        <v>16</v>
      </c>
      <c r="I322" s="13">
        <v>4</v>
      </c>
      <c r="J322" s="13">
        <v>3</v>
      </c>
      <c r="K322" s="92">
        <f>ROUNDUP(Articles[[#This Row],[Temp Appro/Jrs]]*0.25,0)</f>
        <v>1</v>
      </c>
      <c r="L322" s="13">
        <f>VLOOKUP(Articles[[#This Row],[Références]],'[2]Reporting consommation'!$A$8:$P$1189,16,FALSE)</f>
        <v>1</v>
      </c>
      <c r="M322" s="209">
        <f>IFERROR(VLOOKUP(Articles[[#This Row],[Références]],[2]!Tableau16[#All],2,FALSE),0)</f>
        <v>0</v>
      </c>
      <c r="N322" s="13">
        <f>IF(Articles[[#This Row],[Stocks]]&gt;Articles[[#This Row],[Stock max]],(IFERROR(Articles[[#This Row],[Stocks]]-Articles[[#This Row],[Stock max]],0)*Articles[[#This Row],[Valeur Uni]]),0)</f>
        <v>0</v>
      </c>
      <c r="O322" s="4" t="str">
        <f>IF(Articles[Stocks]&gt;Articles[[#This Row],[Stock mini]],"Stock suffisant","A Commander")</f>
        <v>Stock suffisant</v>
      </c>
      <c r="P322" s="13"/>
      <c r="Q322" s="13"/>
    </row>
    <row r="323" spans="2:17" hidden="1" x14ac:dyDescent="0.25">
      <c r="B323" s="56" t="s">
        <v>739</v>
      </c>
      <c r="C323" s="85">
        <v>4562</v>
      </c>
      <c r="D323" s="45" t="s">
        <v>481</v>
      </c>
      <c r="E323" s="56" t="s">
        <v>708</v>
      </c>
      <c r="F323" s="2">
        <v>6</v>
      </c>
      <c r="G323" s="13">
        <f>((Articles[[#This Row],[Temp Appro/Jrs]]+Articles[[#This Row],[Delai D.A]]+Articles[[#This Row],[couverture]])*Articles[[#This Row],[conso journaliére]])</f>
        <v>0</v>
      </c>
      <c r="H323" s="13">
        <f>Articles[[#This Row],[Stock mini]]*2</f>
        <v>0</v>
      </c>
      <c r="I323" s="13">
        <v>4</v>
      </c>
      <c r="J323" s="13">
        <v>3</v>
      </c>
      <c r="K323" s="13">
        <f>ROUNDUP(Articles[[#This Row],[Temp Appro/Jrs]]*0.25,0)</f>
        <v>1</v>
      </c>
      <c r="L323" s="13">
        <f>VLOOKUP(Articles[[#This Row],[Références]],'[2]Reporting consommation'!$A$8:$P$1189,16,FALSE)</f>
        <v>0</v>
      </c>
      <c r="M323" s="208">
        <f>IFERROR(VLOOKUP(Articles[[#This Row],[Références]],[2]!Tableau16[#All],2,FALSE),0)</f>
        <v>0</v>
      </c>
      <c r="N323" s="13">
        <f>IF(Articles[[#This Row],[Stocks]]&gt;Articles[[#This Row],[Stock max]],(IFERROR(Articles[[#This Row],[Stocks]]-Articles[[#This Row],[Stock max]],0)*Articles[[#This Row],[Valeur Uni]]),0)</f>
        <v>0</v>
      </c>
      <c r="O323" s="53" t="str">
        <f>IF(Articles[Stocks]&gt;Articles[[#This Row],[Stock mini]],"Stock suffisant","A Commander")</f>
        <v>Stock suffisant</v>
      </c>
      <c r="P323" s="13"/>
      <c r="Q323" s="13"/>
    </row>
    <row r="324" spans="2:17" hidden="1" x14ac:dyDescent="0.25">
      <c r="B324" s="7" t="s">
        <v>117</v>
      </c>
      <c r="C324" s="83">
        <v>4922</v>
      </c>
      <c r="D324" s="71" t="s">
        <v>483</v>
      </c>
      <c r="E324" s="61" t="s">
        <v>403</v>
      </c>
      <c r="F324" s="2">
        <v>8</v>
      </c>
      <c r="G324" s="13">
        <f>((Articles[[#This Row],[Temp Appro/Jrs]]+Articles[[#This Row],[Delai D.A]]+Articles[[#This Row],[couverture]])*Articles[[#This Row],[conso journaliére]])</f>
        <v>69</v>
      </c>
      <c r="H324" s="92">
        <f>Articles[[#This Row],[Stock mini]]*2</f>
        <v>138</v>
      </c>
      <c r="I324" s="13">
        <v>16</v>
      </c>
      <c r="J324" s="13">
        <v>3</v>
      </c>
      <c r="K324" s="92">
        <f>ROUNDUP(Articles[[#This Row],[Temp Appro/Jrs]]*0.25,0)</f>
        <v>4</v>
      </c>
      <c r="L324" s="13">
        <f>VLOOKUP(Articles[[#This Row],[Références]],'[2]Reporting consommation'!$A$8:$P$1189,16,FALSE)</f>
        <v>3</v>
      </c>
      <c r="M324" s="209">
        <f>IFERROR(VLOOKUP(Articles[[#This Row],[Références]],[2]!Tableau16[#All],2,FALSE),0)</f>
        <v>0</v>
      </c>
      <c r="N324" s="13">
        <f>IF(Articles[[#This Row],[Stocks]]&gt;Articles[[#This Row],[Stock max]],(IFERROR(Articles[[#This Row],[Stocks]]-Articles[[#This Row],[Stock max]],0)*Articles[[#This Row],[Valeur Uni]]),0)</f>
        <v>0</v>
      </c>
      <c r="O324" s="4" t="str">
        <f>IF(Articles[Stocks]&gt;Articles[[#This Row],[Stock mini]],"Stock suffisant","A Commander")</f>
        <v>A Commander</v>
      </c>
      <c r="P324" s="13"/>
      <c r="Q324" s="13"/>
    </row>
    <row r="325" spans="2:17" hidden="1" x14ac:dyDescent="0.25">
      <c r="B325" s="7" t="s">
        <v>137</v>
      </c>
      <c r="C325" s="83">
        <v>4738</v>
      </c>
      <c r="D325" s="84" t="s">
        <v>480</v>
      </c>
      <c r="E325" s="8" t="s">
        <v>434</v>
      </c>
      <c r="F325" s="2">
        <v>25</v>
      </c>
      <c r="G325" s="13">
        <f>((Articles[[#This Row],[Temp Appro/Jrs]]+Articles[[#This Row],[Delai D.A]]+Articles[[#This Row],[couverture]])*Articles[[#This Row],[conso journaliére]])</f>
        <v>8</v>
      </c>
      <c r="H325" s="92">
        <f>Articles[[#This Row],[Stock mini]]*2</f>
        <v>16</v>
      </c>
      <c r="I325" s="13">
        <v>4</v>
      </c>
      <c r="J325" s="13">
        <v>3</v>
      </c>
      <c r="K325" s="92">
        <f>ROUNDUP(Articles[[#This Row],[Temp Appro/Jrs]]*0.25,0)</f>
        <v>1</v>
      </c>
      <c r="L325" s="13">
        <f>VLOOKUP(Articles[[#This Row],[Références]],'[2]Reporting consommation'!$A$8:$P$1189,16,FALSE)</f>
        <v>1</v>
      </c>
      <c r="M325" s="209">
        <f>IFERROR(VLOOKUP(Articles[[#This Row],[Références]],[2]!Tableau16[#All],2,FALSE),0)</f>
        <v>0</v>
      </c>
      <c r="N325" s="13">
        <f>IF(Articles[[#This Row],[Stocks]]&gt;Articles[[#This Row],[Stock max]],(IFERROR(Articles[[#This Row],[Stocks]]-Articles[[#This Row],[Stock max]],0)*Articles[[#This Row],[Valeur Uni]]),0)</f>
        <v>0</v>
      </c>
      <c r="O325" s="4" t="str">
        <f>IF(Articles[Stocks]&gt;Articles[[#This Row],[Stock mini]],"Stock suffisant","A Commander")</f>
        <v>Stock suffisant</v>
      </c>
      <c r="P325" s="13"/>
      <c r="Q325" s="13"/>
    </row>
    <row r="326" spans="2:17" hidden="1" x14ac:dyDescent="0.25">
      <c r="B326" s="8" t="s">
        <v>136</v>
      </c>
      <c r="C326" s="83">
        <v>4781</v>
      </c>
      <c r="D326" s="71" t="s">
        <v>480</v>
      </c>
      <c r="E326" s="61" t="s">
        <v>419</v>
      </c>
      <c r="F326" s="2">
        <v>300</v>
      </c>
      <c r="G326" s="13">
        <f>((Articles[[#This Row],[Temp Appro/Jrs]]+Articles[[#This Row],[Delai D.A]]+Articles[[#This Row],[couverture]])*Articles[[#This Row],[conso journaliére]])</f>
        <v>0</v>
      </c>
      <c r="H326" s="92">
        <f>Articles[[#This Row],[Stock mini]]*2</f>
        <v>0</v>
      </c>
      <c r="I326" s="92">
        <v>10</v>
      </c>
      <c r="J326" s="13">
        <v>3</v>
      </c>
      <c r="K326" s="92">
        <f>ROUNDUP(Articles[[#This Row],[Temp Appro/Jrs]]*0.25,0)</f>
        <v>3</v>
      </c>
      <c r="L326" s="13">
        <f>VLOOKUP(Articles[[#This Row],[Références]],'[2]Reporting consommation'!$A$8:$P$1189,16,FALSE)</f>
        <v>0</v>
      </c>
      <c r="M326" s="209">
        <f>IFERROR(VLOOKUP(Articles[[#This Row],[Références]],[2]!Tableau16[#All],2,FALSE),0)</f>
        <v>0</v>
      </c>
      <c r="N326" s="13">
        <f>IF(Articles[[#This Row],[Stocks]]&gt;Articles[[#This Row],[Stock max]],(IFERROR(Articles[[#This Row],[Stocks]]-Articles[[#This Row],[Stock max]],0)*Articles[[#This Row],[Valeur Uni]]),0)</f>
        <v>0</v>
      </c>
      <c r="O326" s="4" t="str">
        <f>IF(Articles[Stocks]&gt;Articles[[#This Row],[Stock mini]],"Stock suffisant","A Commander")</f>
        <v>Stock suffisant</v>
      </c>
      <c r="P326" s="13"/>
      <c r="Q326" s="13"/>
    </row>
    <row r="327" spans="2:17" hidden="1" x14ac:dyDescent="0.25">
      <c r="B327" s="7" t="s">
        <v>116</v>
      </c>
      <c r="C327" s="83">
        <v>4923</v>
      </c>
      <c r="D327" s="71" t="s">
        <v>483</v>
      </c>
      <c r="E327" s="8" t="s">
        <v>403</v>
      </c>
      <c r="F327" s="2">
        <v>4</v>
      </c>
      <c r="G327" s="13">
        <f>((Articles[[#This Row],[Temp Appro/Jrs]]+Articles[[#This Row],[Delai D.A]]+Articles[[#This Row],[couverture]])*Articles[[#This Row],[conso journaliére]])</f>
        <v>14</v>
      </c>
      <c r="H327" s="92">
        <f>Articles[[#This Row],[Stock mini]]*2</f>
        <v>28</v>
      </c>
      <c r="I327" s="13">
        <v>3</v>
      </c>
      <c r="J327" s="13">
        <v>3</v>
      </c>
      <c r="K327" s="92">
        <f>ROUNDUP(Articles[[#This Row],[Temp Appro/Jrs]]*0.25,0)</f>
        <v>1</v>
      </c>
      <c r="L327" s="13">
        <f>VLOOKUP(Articles[[#This Row],[Références]],'[2]Reporting consommation'!$A$8:$P$1189,16,FALSE)</f>
        <v>2</v>
      </c>
      <c r="M327" s="209">
        <f>IFERROR(VLOOKUP(Articles[[#This Row],[Références]],[2]!Tableau16[#All],2,FALSE),0)</f>
        <v>0</v>
      </c>
      <c r="N327" s="13">
        <f>IF(Articles[[#This Row],[Stocks]]&gt;Articles[[#This Row],[Stock max]],(IFERROR(Articles[[#This Row],[Stocks]]-Articles[[#This Row],[Stock max]],0)*Articles[[#This Row],[Valeur Uni]]),0)</f>
        <v>0</v>
      </c>
      <c r="O327" s="4" t="str">
        <f>IF(Articles[Stocks]&gt;Articles[[#This Row],[Stock mini]],"Stock suffisant","A Commander")</f>
        <v>A Commander</v>
      </c>
      <c r="P327" s="13"/>
      <c r="Q327" s="13"/>
    </row>
    <row r="328" spans="2:17" hidden="1" x14ac:dyDescent="0.25">
      <c r="B328" s="56" t="s">
        <v>690</v>
      </c>
      <c r="C328" s="85">
        <v>4924</v>
      </c>
      <c r="D328" s="71" t="s">
        <v>483</v>
      </c>
      <c r="E328" s="56" t="s">
        <v>403</v>
      </c>
      <c r="F328" s="2">
        <v>3</v>
      </c>
      <c r="G328" s="13">
        <f>((Articles[[#This Row],[Temp Appro/Jrs]]+Articles[[#This Row],[Delai D.A]]+Articles[[#This Row],[couverture]])*Articles[[#This Row],[conso journaliére]])</f>
        <v>14</v>
      </c>
      <c r="H328" s="13">
        <f>Articles[[#This Row],[Stock mini]]*2</f>
        <v>28</v>
      </c>
      <c r="I328" s="13">
        <v>3</v>
      </c>
      <c r="J328" s="13">
        <v>3</v>
      </c>
      <c r="K328" s="13">
        <f>ROUNDUP(Articles[[#This Row],[Temp Appro/Jrs]]*0.25,0)</f>
        <v>1</v>
      </c>
      <c r="L328" s="13">
        <f>VLOOKUP(Articles[[#This Row],[Références]],'[2]Reporting consommation'!$A$8:$P$1189,16,FALSE)</f>
        <v>2</v>
      </c>
      <c r="M328" s="208">
        <f>IFERROR(VLOOKUP(Articles[[#This Row],[Références]],[2]!Tableau16[#All],2,FALSE),0)</f>
        <v>0</v>
      </c>
      <c r="N328" s="13">
        <f>IF(Articles[[#This Row],[Stocks]]&gt;Articles[[#This Row],[Stock max]],(IFERROR(Articles[[#This Row],[Stocks]]-Articles[[#This Row],[Stock max]],0)*Articles[[#This Row],[Valeur Uni]]),0)</f>
        <v>0</v>
      </c>
      <c r="O328" s="53" t="str">
        <f>IF(Articles[Stocks]&gt;Articles[[#This Row],[Stock mini]],"Stock suffisant","A Commander")</f>
        <v>A Commander</v>
      </c>
      <c r="P328" s="13"/>
      <c r="Q328" s="13"/>
    </row>
    <row r="329" spans="2:17" hidden="1" x14ac:dyDescent="0.25">
      <c r="B329" s="7" t="s">
        <v>134</v>
      </c>
      <c r="C329" s="83">
        <v>4859</v>
      </c>
      <c r="D329" s="84" t="s">
        <v>478</v>
      </c>
      <c r="E329" s="8" t="s">
        <v>413</v>
      </c>
      <c r="F329" s="2">
        <v>5</v>
      </c>
      <c r="G329" s="13">
        <f>((Articles[[#This Row],[Temp Appro/Jrs]]+Articles[[#This Row],[Delai D.A]]+Articles[[#This Row],[couverture]])*Articles[[#This Row],[conso journaliére]])</f>
        <v>0</v>
      </c>
      <c r="H329" s="92">
        <f>Articles[[#This Row],[Stock mini]]*2</f>
        <v>0</v>
      </c>
      <c r="I329" s="13">
        <v>3</v>
      </c>
      <c r="J329" s="13">
        <v>3</v>
      </c>
      <c r="K329" s="92">
        <f>ROUNDUP(Articles[[#This Row],[Temp Appro/Jrs]]*0.25,0)</f>
        <v>1</v>
      </c>
      <c r="L329" s="13">
        <f>VLOOKUP(Articles[[#This Row],[Références]],'[2]Reporting consommation'!$A$8:$P$1189,16,FALSE)</f>
        <v>0</v>
      </c>
      <c r="M329" s="209">
        <f>IFERROR(VLOOKUP(Articles[[#This Row],[Références]],[2]!Tableau16[#All],2,FALSE),0)</f>
        <v>0</v>
      </c>
      <c r="N329" s="13">
        <f>IF(Articles[[#This Row],[Stocks]]&gt;Articles[[#This Row],[Stock max]],(IFERROR(Articles[[#This Row],[Stocks]]-Articles[[#This Row],[Stock max]],0)*Articles[[#This Row],[Valeur Uni]]),0)</f>
        <v>0</v>
      </c>
      <c r="O329" s="4" t="str">
        <f>IF(Articles[Stocks]&gt;Articles[[#This Row],[Stock mini]],"Stock suffisant","A Commander")</f>
        <v>Stock suffisant</v>
      </c>
      <c r="P329" s="13"/>
      <c r="Q329" s="13"/>
    </row>
    <row r="330" spans="2:17" hidden="1" x14ac:dyDescent="0.25">
      <c r="B330" s="7" t="s">
        <v>115</v>
      </c>
      <c r="C330" s="83">
        <v>4925</v>
      </c>
      <c r="D330" s="71" t="s">
        <v>483</v>
      </c>
      <c r="E330" s="61" t="s">
        <v>403</v>
      </c>
      <c r="F330" s="2">
        <v>3</v>
      </c>
      <c r="G330" s="13">
        <f>((Articles[[#This Row],[Temp Appro/Jrs]]+Articles[[#This Row],[Delai D.A]]+Articles[[#This Row],[couverture]])*Articles[[#This Row],[conso journaliére]])</f>
        <v>66</v>
      </c>
      <c r="H330" s="92">
        <f>Articles[[#This Row],[Stock mini]]*2</f>
        <v>132</v>
      </c>
      <c r="I330" s="13">
        <v>15</v>
      </c>
      <c r="J330" s="13">
        <v>3</v>
      </c>
      <c r="K330" s="92">
        <f>ROUNDUP(Articles[[#This Row],[Temp Appro/Jrs]]*0.25,0)</f>
        <v>4</v>
      </c>
      <c r="L330" s="13">
        <f>VLOOKUP(Articles[[#This Row],[Références]],'[2]Reporting consommation'!$A$8:$P$1189,16,FALSE)</f>
        <v>3</v>
      </c>
      <c r="M330" s="209">
        <f>IFERROR(VLOOKUP(Articles[[#This Row],[Références]],[2]!Tableau16[#All],2,FALSE),0)</f>
        <v>0</v>
      </c>
      <c r="N330" s="13">
        <f>IF(Articles[[#This Row],[Stocks]]&gt;Articles[[#This Row],[Stock max]],(IFERROR(Articles[[#This Row],[Stocks]]-Articles[[#This Row],[Stock max]],0)*Articles[[#This Row],[Valeur Uni]]),0)</f>
        <v>0</v>
      </c>
      <c r="O330" s="4" t="str">
        <f>IF(Articles[Stocks]&gt;Articles[[#This Row],[Stock mini]],"Stock suffisant","A Commander")</f>
        <v>A Commander</v>
      </c>
      <c r="P330" s="13"/>
      <c r="Q330" s="13"/>
    </row>
    <row r="331" spans="2:17" hidden="1" x14ac:dyDescent="0.25">
      <c r="B331" s="7" t="s">
        <v>132</v>
      </c>
      <c r="C331" s="83">
        <v>4861</v>
      </c>
      <c r="D331" s="84" t="s">
        <v>478</v>
      </c>
      <c r="E331" s="8" t="s">
        <v>413</v>
      </c>
      <c r="F331" s="2">
        <v>5</v>
      </c>
      <c r="G331" s="13">
        <f>((Articles[[#This Row],[Temp Appro/Jrs]]+Articles[[#This Row],[Delai D.A]]+Articles[[#This Row],[couverture]])*Articles[[#This Row],[conso journaliére]])</f>
        <v>0</v>
      </c>
      <c r="H331" s="92">
        <f>Articles[[#This Row],[Stock mini]]*2</f>
        <v>0</v>
      </c>
      <c r="I331" s="13">
        <v>3</v>
      </c>
      <c r="J331" s="13">
        <v>3</v>
      </c>
      <c r="K331" s="92">
        <f>ROUNDUP(Articles[[#This Row],[Temp Appro/Jrs]]*0.25,0)</f>
        <v>1</v>
      </c>
      <c r="L331" s="13">
        <f>VLOOKUP(Articles[[#This Row],[Références]],'[2]Reporting consommation'!$A$8:$P$1189,16,FALSE)</f>
        <v>0</v>
      </c>
      <c r="M331" s="209">
        <f>IFERROR(VLOOKUP(Articles[[#This Row],[Références]],[2]!Tableau16[#All],2,FALSE),0)</f>
        <v>0</v>
      </c>
      <c r="N331" s="13">
        <f>IF(Articles[[#This Row],[Stocks]]&gt;Articles[[#This Row],[Stock max]],(IFERROR(Articles[[#This Row],[Stocks]]-Articles[[#This Row],[Stock max]],0)*Articles[[#This Row],[Valeur Uni]]),0)</f>
        <v>0</v>
      </c>
      <c r="O331" s="4" t="str">
        <f>IF(Articles[Stocks]&gt;Articles[[#This Row],[Stock mini]],"Stock suffisant","A Commander")</f>
        <v>Stock suffisant</v>
      </c>
      <c r="P331" s="13"/>
      <c r="Q331" s="13"/>
    </row>
    <row r="332" spans="2:17" hidden="1" x14ac:dyDescent="0.25">
      <c r="B332" s="7" t="s">
        <v>131</v>
      </c>
      <c r="C332" s="83">
        <v>4862</v>
      </c>
      <c r="D332" s="71" t="s">
        <v>478</v>
      </c>
      <c r="E332" s="61" t="s">
        <v>413</v>
      </c>
      <c r="F332" s="2">
        <v>2</v>
      </c>
      <c r="G332" s="13">
        <f>((Articles[[#This Row],[Temp Appro/Jrs]]+Articles[[#This Row],[Delai D.A]]+Articles[[#This Row],[couverture]])*Articles[[#This Row],[conso journaliére]])</f>
        <v>0</v>
      </c>
      <c r="H332" s="92">
        <f>Articles[[#This Row],[Stock mini]]*2</f>
        <v>0</v>
      </c>
      <c r="I332" s="13">
        <v>1</v>
      </c>
      <c r="J332" s="13">
        <v>3</v>
      </c>
      <c r="K332" s="92">
        <f>ROUNDUP(Articles[[#This Row],[Temp Appro/Jrs]]*0.25,0)</f>
        <v>1</v>
      </c>
      <c r="L332" s="13">
        <f>VLOOKUP(Articles[[#This Row],[Références]],'[2]Reporting consommation'!$A$8:$P$1189,16,FALSE)</f>
        <v>0</v>
      </c>
      <c r="M332" s="209">
        <f>IFERROR(VLOOKUP(Articles[[#This Row],[Références]],[2]!Tableau16[#All],2,FALSE),0)</f>
        <v>0</v>
      </c>
      <c r="N332" s="13">
        <f>IF(Articles[[#This Row],[Stocks]]&gt;Articles[[#This Row],[Stock max]],(IFERROR(Articles[[#This Row],[Stocks]]-Articles[[#This Row],[Stock max]],0)*Articles[[#This Row],[Valeur Uni]]),0)</f>
        <v>0</v>
      </c>
      <c r="O332" s="4" t="str">
        <f>IF(Articles[Stocks]&gt;Articles[[#This Row],[Stock mini]],"Stock suffisant","A Commander")</f>
        <v>Stock suffisant</v>
      </c>
      <c r="P332" s="13"/>
      <c r="Q332" s="13"/>
    </row>
    <row r="333" spans="2:17" hidden="1" x14ac:dyDescent="0.25">
      <c r="B333" s="7" t="s">
        <v>130</v>
      </c>
      <c r="C333" s="83">
        <v>4863</v>
      </c>
      <c r="D333" s="84" t="s">
        <v>501</v>
      </c>
      <c r="E333" s="8" t="s">
        <v>577</v>
      </c>
      <c r="F333" s="2">
        <v>11</v>
      </c>
      <c r="G333" s="13">
        <f>((Articles[[#This Row],[Temp Appro/Jrs]]+Articles[[#This Row],[Delai D.A]]+Articles[[#This Row],[couverture]])*Articles[[#This Row],[conso journaliére]])</f>
        <v>8</v>
      </c>
      <c r="H333" s="92">
        <f>Articles[[#This Row],[Stock mini]]*2</f>
        <v>16</v>
      </c>
      <c r="I333" s="13">
        <v>4</v>
      </c>
      <c r="J333" s="13">
        <v>3</v>
      </c>
      <c r="K333" s="92">
        <f>ROUNDUP(Articles[[#This Row],[Temp Appro/Jrs]]*0.25,0)</f>
        <v>1</v>
      </c>
      <c r="L333" s="13">
        <f>VLOOKUP(Articles[[#This Row],[Références]],'[2]Reporting consommation'!$A$8:$P$1189,16,FALSE)</f>
        <v>1</v>
      </c>
      <c r="M333" s="209">
        <f>IFERROR(VLOOKUP(Articles[[#This Row],[Références]],[2]!Tableau16[#All],2,FALSE),0)</f>
        <v>0</v>
      </c>
      <c r="N333" s="13">
        <f>IF(Articles[[#This Row],[Stocks]]&gt;Articles[[#This Row],[Stock max]],(IFERROR(Articles[[#This Row],[Stocks]]-Articles[[#This Row],[Stock max]],0)*Articles[[#This Row],[Valeur Uni]]),0)</f>
        <v>0</v>
      </c>
      <c r="O333" s="4" t="str">
        <f>IF(Articles[Stocks]&gt;Articles[[#This Row],[Stock mini]],"Stock suffisant","A Commander")</f>
        <v>Stock suffisant</v>
      </c>
      <c r="P333" s="13"/>
      <c r="Q333" s="13"/>
    </row>
    <row r="334" spans="2:17" hidden="1" x14ac:dyDescent="0.25">
      <c r="B334" s="7" t="s">
        <v>60</v>
      </c>
      <c r="C334" s="83">
        <v>8798</v>
      </c>
      <c r="D334" s="84" t="s">
        <v>483</v>
      </c>
      <c r="E334" s="61" t="s">
        <v>463</v>
      </c>
      <c r="F334" s="2">
        <v>12</v>
      </c>
      <c r="G334" s="13">
        <f>((Articles[[#This Row],[Temp Appro/Jrs]]+Articles[[#This Row],[Delai D.A]]+Articles[[#This Row],[couverture]])*Articles[[#This Row],[conso journaliére]])</f>
        <v>12</v>
      </c>
      <c r="H334" s="92">
        <f>Articles[[#This Row],[Stock mini]]*2</f>
        <v>24</v>
      </c>
      <c r="I334" s="92"/>
      <c r="J334" s="13">
        <v>3</v>
      </c>
      <c r="K334" s="92">
        <f>ROUNDUP(Articles[[#This Row],[Temp Appro/Jrs]]*0.25,0)</f>
        <v>0</v>
      </c>
      <c r="L334" s="13">
        <f>VLOOKUP(Articles[[#This Row],[Références]],'[2]Reporting consommation'!$A$8:$P$1189,16,FALSE)</f>
        <v>4</v>
      </c>
      <c r="M334" s="209">
        <f>IFERROR(VLOOKUP(Articles[[#This Row],[Références]],[2]!Tableau16[#All],2,FALSE),0)</f>
        <v>0</v>
      </c>
      <c r="N334" s="13">
        <f>IF(Articles[[#This Row],[Stocks]]&gt;Articles[[#This Row],[Stock max]],(IFERROR(Articles[[#This Row],[Stocks]]-Articles[[#This Row],[Stock max]],0)*Articles[[#This Row],[Valeur Uni]]),0)</f>
        <v>0</v>
      </c>
      <c r="O334" s="4" t="str">
        <f>IF(Articles[Stocks]&gt;Articles[[#This Row],[Stock mini]],"Stock suffisant","A Commander")</f>
        <v>A Commander</v>
      </c>
      <c r="P334" s="13"/>
      <c r="Q334" s="13"/>
    </row>
    <row r="335" spans="2:17" hidden="1" x14ac:dyDescent="0.25">
      <c r="B335" s="7" t="s">
        <v>128</v>
      </c>
      <c r="C335" s="83">
        <v>4865</v>
      </c>
      <c r="D335" s="84" t="s">
        <v>501</v>
      </c>
      <c r="E335" s="8" t="s">
        <v>577</v>
      </c>
      <c r="F335" s="2">
        <v>22</v>
      </c>
      <c r="G335" s="13">
        <f>((Articles[[#This Row],[Temp Appro/Jrs]]+Articles[[#This Row],[Delai D.A]]+Articles[[#This Row],[couverture]])*Articles[[#This Row],[conso journaliére]])</f>
        <v>8</v>
      </c>
      <c r="H335" s="92">
        <f>Articles[[#This Row],[Stock mini]]*2</f>
        <v>16</v>
      </c>
      <c r="I335" s="13">
        <v>4</v>
      </c>
      <c r="J335" s="13">
        <v>3</v>
      </c>
      <c r="K335" s="92">
        <f>ROUNDUP(Articles[[#This Row],[Temp Appro/Jrs]]*0.25,0)</f>
        <v>1</v>
      </c>
      <c r="L335" s="13">
        <f>VLOOKUP(Articles[[#This Row],[Références]],'[2]Reporting consommation'!$A$8:$P$1189,16,FALSE)</f>
        <v>1</v>
      </c>
      <c r="M335" s="209">
        <f>IFERROR(VLOOKUP(Articles[[#This Row],[Références]],[2]!Tableau16[#All],2,FALSE),0)</f>
        <v>0</v>
      </c>
      <c r="N335" s="13">
        <f>IF(Articles[[#This Row],[Stocks]]&gt;Articles[[#This Row],[Stock max]],(IFERROR(Articles[[#This Row],[Stocks]]-Articles[[#This Row],[Stock max]],0)*Articles[[#This Row],[Valeur Uni]]),0)</f>
        <v>0</v>
      </c>
      <c r="O335" s="4" t="str">
        <f>IF(Articles[Stocks]&gt;Articles[[#This Row],[Stock mini]],"Stock suffisant","A Commander")</f>
        <v>Stock suffisant</v>
      </c>
      <c r="P335" s="13"/>
      <c r="Q335" s="13"/>
    </row>
    <row r="336" spans="2:17" hidden="1" x14ac:dyDescent="0.25">
      <c r="B336" s="7" t="s">
        <v>313</v>
      </c>
      <c r="C336" s="83">
        <v>625</v>
      </c>
      <c r="D336" s="84" t="s">
        <v>508</v>
      </c>
      <c r="E336" s="61" t="s">
        <v>655</v>
      </c>
      <c r="F336" s="2">
        <v>8</v>
      </c>
      <c r="G336" s="13">
        <f>((Articles[[#This Row],[Temp Appro/Jrs]]+Articles[[#This Row],[Delai D.A]]+Articles[[#This Row],[couverture]])*Articles[[#This Row],[conso journaliére]])</f>
        <v>8</v>
      </c>
      <c r="H336" s="92">
        <f>Articles[[#This Row],[Stock mini]]*2</f>
        <v>16</v>
      </c>
      <c r="I336" s="13">
        <v>4</v>
      </c>
      <c r="J336" s="13">
        <v>3</v>
      </c>
      <c r="K336" s="92">
        <f>ROUNDUP(Articles[[#This Row],[Temp Appro/Jrs]]*0.25,0)</f>
        <v>1</v>
      </c>
      <c r="L336" s="13">
        <f>VLOOKUP(Articles[[#This Row],[Références]],'[2]Reporting consommation'!$A$8:$P$1189,16,FALSE)</f>
        <v>1</v>
      </c>
      <c r="M336" s="209">
        <f>IFERROR(VLOOKUP(Articles[[#This Row],[Références]],[2]!Tableau16[#All],2,FALSE),0)</f>
        <v>0</v>
      </c>
      <c r="N336" s="13">
        <f>IF(Articles[[#This Row],[Stocks]]&gt;Articles[[#This Row],[Stock max]],(IFERROR(Articles[[#This Row],[Stocks]]-Articles[[#This Row],[Stock max]],0)*Articles[[#This Row],[Valeur Uni]]),0)</f>
        <v>0</v>
      </c>
      <c r="O336" s="4" t="str">
        <f>IF(Articles[Stocks]&gt;Articles[[#This Row],[Stock mini]],"Stock suffisant","A Commander")</f>
        <v>A Commander</v>
      </c>
      <c r="P336" s="13"/>
      <c r="Q336" s="13"/>
    </row>
    <row r="337" spans="2:17" hidden="1" x14ac:dyDescent="0.25">
      <c r="B337" s="7" t="s">
        <v>126</v>
      </c>
      <c r="C337" s="83">
        <v>4874</v>
      </c>
      <c r="D337" s="84" t="s">
        <v>480</v>
      </c>
      <c r="E337" s="8" t="s">
        <v>953</v>
      </c>
      <c r="F337" s="2">
        <v>1125</v>
      </c>
      <c r="G337" s="13">
        <f>((Articles[[#This Row],[Temp Appro/Jrs]]+Articles[[#This Row],[Delai D.A]]+Articles[[#This Row],[couverture]])*Articles[[#This Row],[conso journaliére]])</f>
        <v>0</v>
      </c>
      <c r="H337" s="92">
        <f>Articles[[#This Row],[Stock mini]]*2</f>
        <v>0</v>
      </c>
      <c r="I337" s="13">
        <v>3</v>
      </c>
      <c r="J337" s="13">
        <v>3</v>
      </c>
      <c r="K337" s="92">
        <f>ROUNDUP(Articles[[#This Row],[Temp Appro/Jrs]]*0.25,0)</f>
        <v>1</v>
      </c>
      <c r="L337" s="13">
        <f>VLOOKUP(Articles[[#This Row],[Références]],'[2]Reporting consommation'!$A$8:$P$1189,16,FALSE)</f>
        <v>0</v>
      </c>
      <c r="M337" s="209">
        <f>IFERROR(VLOOKUP(Articles[[#This Row],[Références]],[2]!Tableau16[#All],2,FALSE),0)</f>
        <v>0</v>
      </c>
      <c r="N337" s="13">
        <f>IF(Articles[[#This Row],[Stocks]]&gt;Articles[[#This Row],[Stock max]],(IFERROR(Articles[[#This Row],[Stocks]]-Articles[[#This Row],[Stock max]],0)*Articles[[#This Row],[Valeur Uni]]),0)</f>
        <v>0</v>
      </c>
      <c r="O337" s="4" t="str">
        <f>IF(Articles[Stocks]&gt;Articles[[#This Row],[Stock mini]],"Stock suffisant","A Commander")</f>
        <v>Stock suffisant</v>
      </c>
      <c r="P337" s="13"/>
      <c r="Q337" s="13"/>
    </row>
    <row r="338" spans="2:17" hidden="1" x14ac:dyDescent="0.25">
      <c r="B338" s="8" t="s">
        <v>125</v>
      </c>
      <c r="C338" s="83">
        <v>4876</v>
      </c>
      <c r="D338" s="71" t="s">
        <v>495</v>
      </c>
      <c r="E338" s="61" t="s">
        <v>972</v>
      </c>
      <c r="F338" s="2">
        <v>13</v>
      </c>
      <c r="G338" s="13">
        <f>((Articles[[#This Row],[Temp Appro/Jrs]]+Articles[[#This Row],[Delai D.A]]+Articles[[#This Row],[couverture]])*Articles[[#This Row],[conso journaliére]])</f>
        <v>7</v>
      </c>
      <c r="H338" s="92">
        <f>Articles[[#This Row],[Stock mini]]*2</f>
        <v>14</v>
      </c>
      <c r="I338" s="13">
        <v>3</v>
      </c>
      <c r="J338" s="13">
        <v>3</v>
      </c>
      <c r="K338" s="92">
        <f>ROUNDUP(Articles[[#This Row],[Temp Appro/Jrs]]*0.25,0)</f>
        <v>1</v>
      </c>
      <c r="L338" s="13">
        <f>VLOOKUP(Articles[[#This Row],[Références]],'[2]Reporting consommation'!$A$8:$P$1189,16,FALSE)</f>
        <v>1</v>
      </c>
      <c r="M338" s="209">
        <f>IFERROR(VLOOKUP(Articles[[#This Row],[Références]],[2]!Tableau16[#All],2,FALSE),0)</f>
        <v>0</v>
      </c>
      <c r="N338" s="13">
        <f>IF(Articles[[#This Row],[Stocks]]&gt;Articles[[#This Row],[Stock max]],(IFERROR(Articles[[#This Row],[Stocks]]-Articles[[#This Row],[Stock max]],0)*Articles[[#This Row],[Valeur Uni]]),0)</f>
        <v>0</v>
      </c>
      <c r="O338" s="4" t="str">
        <f>IF(Articles[Stocks]&gt;Articles[[#This Row],[Stock mini]],"Stock suffisant","A Commander")</f>
        <v>Stock suffisant</v>
      </c>
      <c r="P338" s="13"/>
      <c r="Q338" s="13"/>
    </row>
    <row r="339" spans="2:17" hidden="1" x14ac:dyDescent="0.25">
      <c r="B339" s="6" t="s">
        <v>124</v>
      </c>
      <c r="C339" s="83">
        <v>4892</v>
      </c>
      <c r="D339" s="84" t="s">
        <v>506</v>
      </c>
      <c r="E339" s="8" t="s">
        <v>441</v>
      </c>
      <c r="F339" s="2">
        <v>13</v>
      </c>
      <c r="G339" s="13">
        <f>((Articles[[#This Row],[Temp Appro/Jrs]]+Articles[[#This Row],[Delai D.A]]+Articles[[#This Row],[couverture]])*Articles[[#This Row],[conso journaliére]])</f>
        <v>7</v>
      </c>
      <c r="H339" s="92">
        <f>Articles[[#This Row],[Stock mini]]*2</f>
        <v>14</v>
      </c>
      <c r="I339" s="13">
        <v>3</v>
      </c>
      <c r="J339" s="13">
        <v>3</v>
      </c>
      <c r="K339" s="92">
        <f>ROUNDUP(Articles[[#This Row],[Temp Appro/Jrs]]*0.25,0)</f>
        <v>1</v>
      </c>
      <c r="L339" s="13">
        <f>VLOOKUP(Articles[[#This Row],[Références]],'[2]Reporting consommation'!$A$8:$P$1189,16,FALSE)</f>
        <v>1</v>
      </c>
      <c r="M339" s="209">
        <f>IFERROR(VLOOKUP(Articles[[#This Row],[Références]],[2]!Tableau16[#All],2,FALSE),0)</f>
        <v>0</v>
      </c>
      <c r="N339" s="13">
        <f>IF(Articles[[#This Row],[Stocks]]&gt;Articles[[#This Row],[Stock max]],(IFERROR(Articles[[#This Row],[Stocks]]-Articles[[#This Row],[Stock max]],0)*Articles[[#This Row],[Valeur Uni]]),0)</f>
        <v>0</v>
      </c>
      <c r="O339" s="4" t="str">
        <f>IF(Articles[Stocks]&gt;Articles[[#This Row],[Stock mini]],"Stock suffisant","A Commander")</f>
        <v>Stock suffisant</v>
      </c>
      <c r="P339" s="13"/>
      <c r="Q339" s="13"/>
    </row>
    <row r="340" spans="2:17" hidden="1" x14ac:dyDescent="0.25">
      <c r="B340" s="7" t="s">
        <v>168</v>
      </c>
      <c r="C340" s="83">
        <v>2234</v>
      </c>
      <c r="D340" s="71" t="s">
        <v>500</v>
      </c>
      <c r="E340" s="61" t="s">
        <v>571</v>
      </c>
      <c r="F340" s="2">
        <v>42</v>
      </c>
      <c r="G340" s="13">
        <f>((Articles[[#This Row],[Temp Appro/Jrs]]+Articles[[#This Row],[Delai D.A]]+Articles[[#This Row],[couverture]])*Articles[[#This Row],[conso journaliére]])</f>
        <v>46</v>
      </c>
      <c r="H340" s="92">
        <f>Articles[[#This Row],[Stock mini]]*2</f>
        <v>92</v>
      </c>
      <c r="I340" s="13">
        <v>16</v>
      </c>
      <c r="J340" s="13">
        <v>3</v>
      </c>
      <c r="K340" s="92">
        <f>ROUNDUP(Articles[[#This Row],[Temp Appro/Jrs]]*0.25,0)</f>
        <v>4</v>
      </c>
      <c r="L340" s="13">
        <f>VLOOKUP(Articles[[#This Row],[Références]],'[2]Reporting consommation'!$A$8:$P$1189,16,FALSE)</f>
        <v>2</v>
      </c>
      <c r="M340" s="209">
        <f>IFERROR(VLOOKUP(Articles[[#This Row],[Références]],[2]!Tableau16[#All],2,FALSE),0)</f>
        <v>0</v>
      </c>
      <c r="N340" s="13">
        <f>IF(Articles[[#This Row],[Stocks]]&gt;Articles[[#This Row],[Stock max]],(IFERROR(Articles[[#This Row],[Stocks]]-Articles[[#This Row],[Stock max]],0)*Articles[[#This Row],[Valeur Uni]]),0)</f>
        <v>0</v>
      </c>
      <c r="O340" s="4" t="str">
        <f>IF(Articles[Stocks]&gt;Articles[[#This Row],[Stock mini]],"Stock suffisant","A Commander")</f>
        <v>A Commander</v>
      </c>
      <c r="P340" s="13"/>
      <c r="Q340" s="13"/>
    </row>
    <row r="341" spans="2:17" hidden="1" x14ac:dyDescent="0.25">
      <c r="B341" s="56" t="s">
        <v>604</v>
      </c>
      <c r="C341" s="85">
        <v>4894</v>
      </c>
      <c r="D341" s="84" t="s">
        <v>506</v>
      </c>
      <c r="E341" s="56" t="s">
        <v>441</v>
      </c>
      <c r="F341" s="2">
        <v>20</v>
      </c>
      <c r="G341" s="13">
        <f>((Articles[[#This Row],[Temp Appro/Jrs]]+Articles[[#This Row],[Delai D.A]]+Articles[[#This Row],[couverture]])*Articles[[#This Row],[conso journaliére]])</f>
        <v>7</v>
      </c>
      <c r="H341" s="13">
        <f>Articles[[#This Row],[Stock mini]]*2</f>
        <v>14</v>
      </c>
      <c r="I341" s="13">
        <v>3</v>
      </c>
      <c r="J341" s="13">
        <v>3</v>
      </c>
      <c r="K341" s="13">
        <f>ROUNDUP(Articles[[#This Row],[Temp Appro/Jrs]]*0.25,0)</f>
        <v>1</v>
      </c>
      <c r="L341" s="13">
        <f>VLOOKUP(Articles[[#This Row],[Références]],'[2]Reporting consommation'!$A$8:$P$1189,16,FALSE)</f>
        <v>1</v>
      </c>
      <c r="M341" s="209">
        <f>IFERROR(VLOOKUP(Articles[[#This Row],[Références]],[2]!Tableau16[#All],2,FALSE),0)</f>
        <v>0</v>
      </c>
      <c r="N341" s="13">
        <f>IF(Articles[[#This Row],[Stocks]]&gt;Articles[[#This Row],[Stock max]],(IFERROR(Articles[[#This Row],[Stocks]]-Articles[[#This Row],[Stock max]],0)*Articles[[#This Row],[Valeur Uni]]),0)</f>
        <v>0</v>
      </c>
      <c r="O341" s="55" t="str">
        <f>IF(Articles[Stocks]&gt;Articles[[#This Row],[Stock mini]],"Stock suffisant","A Commander")</f>
        <v>Stock suffisant</v>
      </c>
      <c r="P341" s="13"/>
      <c r="Q341" s="54"/>
    </row>
    <row r="342" spans="2:17" hidden="1" x14ac:dyDescent="0.25">
      <c r="B342" s="56" t="s">
        <v>885</v>
      </c>
      <c r="C342" s="85">
        <v>4900</v>
      </c>
      <c r="D342" s="45" t="s">
        <v>666</v>
      </c>
      <c r="E342" s="56" t="s">
        <v>708</v>
      </c>
      <c r="F342" s="133">
        <v>1840</v>
      </c>
      <c r="G342" s="13">
        <f>((Articles[[#This Row],[Temp Appro/Jrs]]+Articles[[#This Row],[Delai D.A]]+Articles[[#This Row],[couverture]])*Articles[[#This Row],[conso journaliére]])</f>
        <v>40</v>
      </c>
      <c r="H342" s="132">
        <f>Articles[[#This Row],[Stock mini]]*2</f>
        <v>80</v>
      </c>
      <c r="I342" s="13">
        <v>4</v>
      </c>
      <c r="J342" s="13">
        <v>3</v>
      </c>
      <c r="K342" s="132">
        <f>ROUNDUP(Articles[[#This Row],[Temp Appro/Jrs]]*0.25,0)</f>
        <v>1</v>
      </c>
      <c r="L342" s="13">
        <f>VLOOKUP(Articles[[#This Row],[Références]],'[2]Reporting consommation'!$A$8:$P$1189,16,FALSE)</f>
        <v>5</v>
      </c>
      <c r="M342" s="208">
        <f>IFERROR(VLOOKUP(Articles[[#This Row],[Références]],[2]!Tableau16[#All],2,FALSE),0)</f>
        <v>0</v>
      </c>
      <c r="N342" s="13">
        <f>IF(Articles[[#This Row],[Stocks]]&gt;Articles[[#This Row],[Stock max]],(IFERROR(Articles[[#This Row],[Stocks]]-Articles[[#This Row],[Stock max]],0)*Articles[[#This Row],[Valeur Uni]]),0)</f>
        <v>0</v>
      </c>
      <c r="O342" s="134" t="str">
        <f>IF(Articles[Stocks]&gt;Articles[[#This Row],[Stock mini]],"Stock suffisant","A Commander")</f>
        <v>Stock suffisant</v>
      </c>
      <c r="P342" s="132"/>
      <c r="Q342" s="132"/>
    </row>
    <row r="343" spans="2:17" hidden="1" x14ac:dyDescent="0.25">
      <c r="B343" s="6" t="s">
        <v>123</v>
      </c>
      <c r="C343" s="83">
        <v>4905</v>
      </c>
      <c r="D343" s="71" t="s">
        <v>494</v>
      </c>
      <c r="E343" s="61" t="s">
        <v>452</v>
      </c>
      <c r="F343" s="2">
        <v>40</v>
      </c>
      <c r="G343" s="13">
        <f>((Articles[[#This Row],[Temp Appro/Jrs]]+Articles[[#This Row],[Delai D.A]]+Articles[[#This Row],[couverture]])*Articles[[#This Row],[conso journaliére]])</f>
        <v>8</v>
      </c>
      <c r="H343" s="92">
        <f>Articles[[#This Row],[Stock mini]]*2</f>
        <v>16</v>
      </c>
      <c r="I343" s="13">
        <v>4</v>
      </c>
      <c r="J343" s="13">
        <v>3</v>
      </c>
      <c r="K343" s="92">
        <f>ROUNDUP(Articles[[#This Row],[Temp Appro/Jrs]]*0.25,0)</f>
        <v>1</v>
      </c>
      <c r="L343" s="13">
        <f>VLOOKUP(Articles[[#This Row],[Références]],'[2]Reporting consommation'!$A$8:$P$1189,16,FALSE)</f>
        <v>1</v>
      </c>
      <c r="M343" s="208">
        <f>IFERROR(VLOOKUP(Articles[[#This Row],[Références]],[2]!Tableau16[#All],2,FALSE),0)</f>
        <v>0</v>
      </c>
      <c r="N343" s="13">
        <f>IF(Articles[[#This Row],[Stocks]]&gt;Articles[[#This Row],[Stock max]],(IFERROR(Articles[[#This Row],[Stocks]]-Articles[[#This Row],[Stock max]],0)*Articles[[#This Row],[Valeur Uni]]),0)</f>
        <v>0</v>
      </c>
      <c r="O343" s="4" t="str">
        <f>IF(Articles[Stocks]&gt;Articles[[#This Row],[Stock mini]],"Stock suffisant","A Commander")</f>
        <v>Stock suffisant</v>
      </c>
      <c r="P343" s="13"/>
      <c r="Q343" s="13"/>
    </row>
    <row r="344" spans="2:17" hidden="1" x14ac:dyDescent="0.25">
      <c r="B344" s="56" t="s">
        <v>678</v>
      </c>
      <c r="C344" s="85">
        <v>8002</v>
      </c>
      <c r="D344" s="45" t="s">
        <v>689</v>
      </c>
      <c r="E344" s="56" t="s">
        <v>413</v>
      </c>
      <c r="F344" s="2">
        <v>4</v>
      </c>
      <c r="G344" s="13">
        <f>((Articles[[#This Row],[Temp Appro/Jrs]]+Articles[[#This Row],[Delai D.A]]+Articles[[#This Row],[couverture]])*Articles[[#This Row],[conso journaliére]])</f>
        <v>6</v>
      </c>
      <c r="H344" s="13">
        <f>Articles[[#This Row],[Stock mini]]*2</f>
        <v>12</v>
      </c>
      <c r="I344" s="13">
        <v>2</v>
      </c>
      <c r="J344" s="13">
        <v>3</v>
      </c>
      <c r="K344" s="13">
        <f>ROUNDUP(Articles[[#This Row],[Temp Appro/Jrs]]*0.25,0)</f>
        <v>1</v>
      </c>
      <c r="L344" s="13">
        <f>VLOOKUP(Articles[[#This Row],[Références]],'[2]Reporting consommation'!$A$8:$P$1189,16,FALSE)</f>
        <v>1</v>
      </c>
      <c r="M344" s="208">
        <f>IFERROR(VLOOKUP(Articles[[#This Row],[Références]],[2]!Tableau16[#All],2,FALSE),0)</f>
        <v>0</v>
      </c>
      <c r="N344" s="13">
        <f>IF(Articles[[#This Row],[Stocks]]&gt;Articles[[#This Row],[Stock max]],(IFERROR(Articles[[#This Row],[Stocks]]-Articles[[#This Row],[Stock max]],0)*Articles[[#This Row],[Valeur Uni]]),0)</f>
        <v>0</v>
      </c>
      <c r="O344" s="53" t="str">
        <f>IF(Articles[Stocks]&gt;Articles[[#This Row],[Stock mini]],"Stock suffisant","A Commander")</f>
        <v>A Commander</v>
      </c>
      <c r="P344" s="13"/>
      <c r="Q344" s="13"/>
    </row>
    <row r="345" spans="2:17" hidden="1" x14ac:dyDescent="0.25">
      <c r="B345" s="7" t="s">
        <v>121</v>
      </c>
      <c r="C345" s="83">
        <v>4908</v>
      </c>
      <c r="D345" s="71" t="s">
        <v>485</v>
      </c>
      <c r="E345" s="61" t="s">
        <v>420</v>
      </c>
      <c r="F345" s="2">
        <v>92</v>
      </c>
      <c r="G345" s="13">
        <f>((Articles[[#This Row],[Temp Appro/Jrs]]+Articles[[#This Row],[Delai D.A]]+Articles[[#This Row],[couverture]])*Articles[[#This Row],[conso journaliére]])</f>
        <v>6</v>
      </c>
      <c r="H345" s="92">
        <f>Articles[[#This Row],[Stock mini]]*2</f>
        <v>12</v>
      </c>
      <c r="I345" s="13">
        <v>2</v>
      </c>
      <c r="J345" s="13">
        <v>3</v>
      </c>
      <c r="K345" s="92">
        <f>ROUNDUP(Articles[[#This Row],[Temp Appro/Jrs]]*0.25,0)</f>
        <v>1</v>
      </c>
      <c r="L345" s="13">
        <f>VLOOKUP(Articles[[#This Row],[Références]],'[2]Reporting consommation'!$A$8:$P$1189,16,FALSE)</f>
        <v>1</v>
      </c>
      <c r="M345" s="209">
        <f>IFERROR(VLOOKUP(Articles[[#This Row],[Références]],[2]!Tableau16[#All],2,FALSE),0)</f>
        <v>0</v>
      </c>
      <c r="N345" s="13">
        <f>IF(Articles[[#This Row],[Stocks]]&gt;Articles[[#This Row],[Stock max]],(IFERROR(Articles[[#This Row],[Stocks]]-Articles[[#This Row],[Stock max]],0)*Articles[[#This Row],[Valeur Uni]]),0)</f>
        <v>0</v>
      </c>
      <c r="O345" s="4" t="str">
        <f>IF(Articles[Stocks]&gt;Articles[[#This Row],[Stock mini]],"Stock suffisant","A Commander")</f>
        <v>Stock suffisant</v>
      </c>
      <c r="P345" s="13"/>
      <c r="Q345" s="13"/>
    </row>
    <row r="346" spans="2:17" hidden="1" x14ac:dyDescent="0.25">
      <c r="B346" s="56" t="s">
        <v>683</v>
      </c>
      <c r="C346" s="85">
        <v>8004</v>
      </c>
      <c r="D346" s="45" t="s">
        <v>689</v>
      </c>
      <c r="E346" s="56" t="s">
        <v>413</v>
      </c>
      <c r="F346" s="2">
        <v>5</v>
      </c>
      <c r="G346" s="13">
        <f>((Articles[[#This Row],[Temp Appro/Jrs]]+Articles[[#This Row],[Delai D.A]]+Articles[[#This Row],[couverture]])*Articles[[#This Row],[conso journaliére]])</f>
        <v>7</v>
      </c>
      <c r="H346" s="13">
        <f>Articles[[#This Row],[Stock mini]]*2</f>
        <v>14</v>
      </c>
      <c r="I346" s="13">
        <v>3</v>
      </c>
      <c r="J346" s="13">
        <v>3</v>
      </c>
      <c r="K346" s="13">
        <f>ROUNDUP(Articles[[#This Row],[Temp Appro/Jrs]]*0.25,0)</f>
        <v>1</v>
      </c>
      <c r="L346" s="13">
        <f>VLOOKUP(Articles[[#This Row],[Références]],'[2]Reporting consommation'!$A$8:$P$1189,16,FALSE)</f>
        <v>1</v>
      </c>
      <c r="M346" s="208">
        <f>IFERROR(VLOOKUP(Articles[[#This Row],[Références]],[2]!Tableau16[#All],2,FALSE),0)</f>
        <v>0</v>
      </c>
      <c r="N346" s="13">
        <f>IF(Articles[[#This Row],[Stocks]]&gt;Articles[[#This Row],[Stock max]],(IFERROR(Articles[[#This Row],[Stocks]]-Articles[[#This Row],[Stock max]],0)*Articles[[#This Row],[Valeur Uni]]),0)</f>
        <v>0</v>
      </c>
      <c r="O346" s="53" t="str">
        <f>IF(Articles[Stocks]&gt;Articles[[#This Row],[Stock mini]],"Stock suffisant","A Commander")</f>
        <v>A Commander</v>
      </c>
      <c r="P346" s="13" t="s">
        <v>1022</v>
      </c>
      <c r="Q346" s="13"/>
    </row>
    <row r="347" spans="2:17" hidden="1" x14ac:dyDescent="0.25">
      <c r="B347" s="56" t="s">
        <v>681</v>
      </c>
      <c r="C347" s="85">
        <v>8007</v>
      </c>
      <c r="D347" s="45" t="s">
        <v>689</v>
      </c>
      <c r="E347" s="56" t="s">
        <v>413</v>
      </c>
      <c r="F347" s="2">
        <v>6</v>
      </c>
      <c r="G347" s="13">
        <f>((Articles[[#This Row],[Temp Appro/Jrs]]+Articles[[#This Row],[Delai D.A]]+Articles[[#This Row],[couverture]])*Articles[[#This Row],[conso journaliére]])</f>
        <v>7</v>
      </c>
      <c r="H347" s="13">
        <f>Articles[[#This Row],[Stock mini]]*2</f>
        <v>14</v>
      </c>
      <c r="I347" s="13">
        <v>3</v>
      </c>
      <c r="J347" s="13">
        <v>3</v>
      </c>
      <c r="K347" s="13">
        <f>ROUNDUP(Articles[[#This Row],[Temp Appro/Jrs]]*0.25,0)</f>
        <v>1</v>
      </c>
      <c r="L347" s="13">
        <f>VLOOKUP(Articles[[#This Row],[Références]],'[2]Reporting consommation'!$A$8:$P$1189,16,FALSE)</f>
        <v>1</v>
      </c>
      <c r="M347" s="208">
        <f>IFERROR(VLOOKUP(Articles[[#This Row],[Références]],[2]!Tableau16[#All],2,FALSE),0)</f>
        <v>0</v>
      </c>
      <c r="N347" s="13">
        <f>IF(Articles[[#This Row],[Stocks]]&gt;Articles[[#This Row],[Stock max]],(IFERROR(Articles[[#This Row],[Stocks]]-Articles[[#This Row],[Stock max]],0)*Articles[[#This Row],[Valeur Uni]]),0)</f>
        <v>0</v>
      </c>
      <c r="O347" s="53" t="str">
        <f>IF(Articles[Stocks]&gt;Articles[[#This Row],[Stock mini]],"Stock suffisant","A Commander")</f>
        <v>A Commander</v>
      </c>
      <c r="P347" s="13" t="s">
        <v>1022</v>
      </c>
      <c r="Q347" s="13"/>
    </row>
    <row r="348" spans="2:17" hidden="1" x14ac:dyDescent="0.25">
      <c r="B348" s="56" t="s">
        <v>675</v>
      </c>
      <c r="C348" s="85">
        <v>8008</v>
      </c>
      <c r="D348" s="45" t="s">
        <v>689</v>
      </c>
      <c r="E348" s="56" t="s">
        <v>413</v>
      </c>
      <c r="F348" s="2">
        <v>5</v>
      </c>
      <c r="G348" s="13">
        <f>((Articles[[#This Row],[Temp Appro/Jrs]]+Articles[[#This Row],[Delai D.A]]+Articles[[#This Row],[couverture]])*Articles[[#This Row],[conso journaliére]])</f>
        <v>7</v>
      </c>
      <c r="H348" s="13">
        <f>Articles[[#This Row],[Stock mini]]*2</f>
        <v>14</v>
      </c>
      <c r="I348" s="13">
        <v>3</v>
      </c>
      <c r="J348" s="13">
        <v>3</v>
      </c>
      <c r="K348" s="13">
        <f>ROUNDUP(Articles[[#This Row],[Temp Appro/Jrs]]*0.25,0)</f>
        <v>1</v>
      </c>
      <c r="L348" s="13">
        <f>VLOOKUP(Articles[[#This Row],[Références]],'[2]Reporting consommation'!$A$8:$P$1189,16,FALSE)</f>
        <v>1</v>
      </c>
      <c r="M348" s="208">
        <f>IFERROR(VLOOKUP(Articles[[#This Row],[Références]],[2]!Tableau16[#All],2,FALSE),0)</f>
        <v>0</v>
      </c>
      <c r="N348" s="13">
        <f>IF(Articles[[#This Row],[Stocks]]&gt;Articles[[#This Row],[Stock max]],(IFERROR(Articles[[#This Row],[Stocks]]-Articles[[#This Row],[Stock max]],0)*Articles[[#This Row],[Valeur Uni]]),0)</f>
        <v>0</v>
      </c>
      <c r="O348" s="53" t="str">
        <f>IF(Articles[Stocks]&gt;Articles[[#This Row],[Stock mini]],"Stock suffisant","A Commander")</f>
        <v>A Commander</v>
      </c>
      <c r="P348" s="13" t="s">
        <v>1022</v>
      </c>
      <c r="Q348" s="13"/>
    </row>
    <row r="349" spans="2:17" hidden="1" x14ac:dyDescent="0.25">
      <c r="B349" s="56" t="s">
        <v>724</v>
      </c>
      <c r="C349" s="85">
        <v>4916</v>
      </c>
      <c r="D349" s="45" t="s">
        <v>725</v>
      </c>
      <c r="E349" s="56" t="s">
        <v>708</v>
      </c>
      <c r="F349" s="2">
        <v>375</v>
      </c>
      <c r="G349" s="13">
        <f>((Articles[[#This Row],[Temp Appro/Jrs]]+Articles[[#This Row],[Delai D.A]]+Articles[[#This Row],[couverture]])*Articles[[#This Row],[conso journaliére]])</f>
        <v>70</v>
      </c>
      <c r="H349" s="13">
        <f>Articles[[#This Row],[Stock mini]]*2</f>
        <v>140</v>
      </c>
      <c r="I349" s="13">
        <v>5</v>
      </c>
      <c r="J349" s="13">
        <v>3</v>
      </c>
      <c r="K349" s="13">
        <f>ROUNDUP(Articles[[#This Row],[Temp Appro/Jrs]]*0.25,0)</f>
        <v>2</v>
      </c>
      <c r="L349" s="13">
        <f>VLOOKUP(Articles[[#This Row],[Références]],'[2]Reporting consommation'!$A$8:$P$1189,16,FALSE)</f>
        <v>7</v>
      </c>
      <c r="M349" s="208">
        <f>IFERROR(VLOOKUP(Articles[[#This Row],[Références]],[2]!Tableau16[#All],2,FALSE),0)</f>
        <v>0</v>
      </c>
      <c r="N349" s="13">
        <f>IF(Articles[[#This Row],[Stocks]]&gt;Articles[[#This Row],[Stock max]],(IFERROR(Articles[[#This Row],[Stocks]]-Articles[[#This Row],[Stock max]],0)*Articles[[#This Row],[Valeur Uni]]),0)</f>
        <v>0</v>
      </c>
      <c r="O349" s="53" t="str">
        <f>IF(Articles[Stocks]&gt;Articles[[#This Row],[Stock mini]],"Stock suffisant","A Commander")</f>
        <v>Stock suffisant</v>
      </c>
      <c r="P349" s="13"/>
      <c r="Q349" s="13"/>
    </row>
    <row r="350" spans="2:17" hidden="1" x14ac:dyDescent="0.25">
      <c r="B350" s="56" t="s">
        <v>676</v>
      </c>
      <c r="C350" s="85">
        <v>8009</v>
      </c>
      <c r="D350" s="45" t="s">
        <v>689</v>
      </c>
      <c r="E350" s="56" t="s">
        <v>413</v>
      </c>
      <c r="F350" s="2">
        <v>5</v>
      </c>
      <c r="G350" s="13">
        <f>((Articles[[#This Row],[Temp Appro/Jrs]]+Articles[[#This Row],[Delai D.A]]+Articles[[#This Row],[couverture]])*Articles[[#This Row],[conso journaliére]])</f>
        <v>7</v>
      </c>
      <c r="H350" s="13">
        <f>Articles[[#This Row],[Stock mini]]*2</f>
        <v>14</v>
      </c>
      <c r="I350" s="13">
        <v>3</v>
      </c>
      <c r="J350" s="13">
        <v>3</v>
      </c>
      <c r="K350" s="13">
        <f>ROUNDUP(Articles[[#This Row],[Temp Appro/Jrs]]*0.25,0)</f>
        <v>1</v>
      </c>
      <c r="L350" s="13">
        <f>VLOOKUP(Articles[[#This Row],[Références]],'[2]Reporting consommation'!$A$8:$P$1189,16,FALSE)</f>
        <v>1</v>
      </c>
      <c r="M350" s="208">
        <f>IFERROR(VLOOKUP(Articles[[#This Row],[Références]],[2]!Tableau16[#All],2,FALSE),0)</f>
        <v>0</v>
      </c>
      <c r="N350" s="13">
        <f>IF(Articles[[#This Row],[Stocks]]&gt;Articles[[#This Row],[Stock max]],(IFERROR(Articles[[#This Row],[Stocks]]-Articles[[#This Row],[Stock max]],0)*Articles[[#This Row],[Valeur Uni]]),0)</f>
        <v>0</v>
      </c>
      <c r="O350" s="53" t="str">
        <f>IF(Articles[Stocks]&gt;Articles[[#This Row],[Stock mini]],"Stock suffisant","A Commander")</f>
        <v>A Commander</v>
      </c>
      <c r="P350" s="13" t="s">
        <v>1022</v>
      </c>
      <c r="Q350" s="13"/>
    </row>
    <row r="351" spans="2:17" hidden="1" x14ac:dyDescent="0.25">
      <c r="B351" s="56" t="s">
        <v>682</v>
      </c>
      <c r="C351" s="85">
        <v>8011</v>
      </c>
      <c r="D351" s="45" t="s">
        <v>689</v>
      </c>
      <c r="E351" s="56" t="s">
        <v>413</v>
      </c>
      <c r="F351" s="2">
        <v>5</v>
      </c>
      <c r="G351" s="13">
        <f>((Articles[[#This Row],[Temp Appro/Jrs]]+Articles[[#This Row],[Delai D.A]]+Articles[[#This Row],[couverture]])*Articles[[#This Row],[conso journaliére]])</f>
        <v>5</v>
      </c>
      <c r="H351" s="13">
        <f>Articles[[#This Row],[Stock mini]]*2</f>
        <v>10</v>
      </c>
      <c r="I351" s="13">
        <v>1</v>
      </c>
      <c r="J351" s="13">
        <v>3</v>
      </c>
      <c r="K351" s="13">
        <f>ROUNDUP(Articles[[#This Row],[Temp Appro/Jrs]]*0.25,0)</f>
        <v>1</v>
      </c>
      <c r="L351" s="13">
        <f>VLOOKUP(Articles[[#This Row],[Références]],'[2]Reporting consommation'!$A$8:$P$1189,16,FALSE)</f>
        <v>1</v>
      </c>
      <c r="M351" s="208">
        <f>IFERROR(VLOOKUP(Articles[[#This Row],[Références]],[2]!Tableau16[#All],2,FALSE),0)</f>
        <v>0</v>
      </c>
      <c r="N351" s="13">
        <f>IF(Articles[[#This Row],[Stocks]]&gt;Articles[[#This Row],[Stock max]],(IFERROR(Articles[[#This Row],[Stocks]]-Articles[[#This Row],[Stock max]],0)*Articles[[#This Row],[Valeur Uni]]),0)</f>
        <v>0</v>
      </c>
      <c r="O351" s="53" t="str">
        <f>IF(Articles[Stocks]&gt;Articles[[#This Row],[Stock mini]],"Stock suffisant","A Commander")</f>
        <v>A Commander</v>
      </c>
      <c r="P351" s="13" t="s">
        <v>1022</v>
      </c>
      <c r="Q351" s="13"/>
    </row>
    <row r="352" spans="2:17" hidden="1" x14ac:dyDescent="0.25">
      <c r="B352" s="56" t="s">
        <v>688</v>
      </c>
      <c r="C352" s="85">
        <v>8012</v>
      </c>
      <c r="D352" s="45" t="s">
        <v>689</v>
      </c>
      <c r="E352" s="56" t="s">
        <v>413</v>
      </c>
      <c r="F352" s="2">
        <v>5</v>
      </c>
      <c r="G352" s="13">
        <f>((Articles[[#This Row],[Temp Appro/Jrs]]+Articles[[#This Row],[Delai D.A]]+Articles[[#This Row],[couverture]])*Articles[[#This Row],[conso journaliére]])</f>
        <v>6</v>
      </c>
      <c r="H352" s="13">
        <f>Articles[[#This Row],[Stock mini]]*2</f>
        <v>12</v>
      </c>
      <c r="I352" s="13">
        <v>2</v>
      </c>
      <c r="J352" s="13">
        <v>3</v>
      </c>
      <c r="K352" s="13">
        <f>ROUNDUP(Articles[[#This Row],[Temp Appro/Jrs]]*0.25,0)</f>
        <v>1</v>
      </c>
      <c r="L352" s="13">
        <f>VLOOKUP(Articles[[#This Row],[Références]],'[2]Reporting consommation'!$A$8:$P$1189,16,FALSE)</f>
        <v>1</v>
      </c>
      <c r="M352" s="208">
        <f>IFERROR(VLOOKUP(Articles[[#This Row],[Références]],[2]!Tableau16[#All],2,FALSE),0)</f>
        <v>0</v>
      </c>
      <c r="N352" s="13">
        <f>IF(Articles[[#This Row],[Stocks]]&gt;Articles[[#This Row],[Stock max]],(IFERROR(Articles[[#This Row],[Stocks]]-Articles[[#This Row],[Stock max]],0)*Articles[[#This Row],[Valeur Uni]]),0)</f>
        <v>0</v>
      </c>
      <c r="O352" s="53" t="str">
        <f>IF(Articles[Stocks]&gt;Articles[[#This Row],[Stock mini]],"Stock suffisant","A Commander")</f>
        <v>A Commander</v>
      </c>
      <c r="P352" s="13" t="s">
        <v>1022</v>
      </c>
      <c r="Q352" s="13"/>
    </row>
    <row r="353" spans="2:17" hidden="1" x14ac:dyDescent="0.25">
      <c r="B353" s="56" t="s">
        <v>687</v>
      </c>
      <c r="C353" s="85">
        <v>8013</v>
      </c>
      <c r="D353" s="45" t="s">
        <v>689</v>
      </c>
      <c r="E353" s="56" t="s">
        <v>413</v>
      </c>
      <c r="F353" s="2">
        <v>5</v>
      </c>
      <c r="G353" s="13">
        <f>((Articles[[#This Row],[Temp Appro/Jrs]]+Articles[[#This Row],[Delai D.A]]+Articles[[#This Row],[couverture]])*Articles[[#This Row],[conso journaliére]])</f>
        <v>6</v>
      </c>
      <c r="H353" s="13">
        <f>Articles[[#This Row],[Stock mini]]*2</f>
        <v>12</v>
      </c>
      <c r="I353" s="13">
        <v>2</v>
      </c>
      <c r="J353" s="13">
        <v>3</v>
      </c>
      <c r="K353" s="13">
        <f>ROUNDUP(Articles[[#This Row],[Temp Appro/Jrs]]*0.25,0)</f>
        <v>1</v>
      </c>
      <c r="L353" s="13">
        <f>VLOOKUP(Articles[[#This Row],[Références]],'[2]Reporting consommation'!$A$8:$P$1189,16,FALSE)</f>
        <v>1</v>
      </c>
      <c r="M353" s="208">
        <f>IFERROR(VLOOKUP(Articles[[#This Row],[Références]],[2]!Tableau16[#All],2,FALSE),0)</f>
        <v>0</v>
      </c>
      <c r="N353" s="13">
        <f>IF(Articles[[#This Row],[Stocks]]&gt;Articles[[#This Row],[Stock max]],(IFERROR(Articles[[#This Row],[Stocks]]-Articles[[#This Row],[Stock max]],0)*Articles[[#This Row],[Valeur Uni]]),0)</f>
        <v>0</v>
      </c>
      <c r="O353" s="53" t="str">
        <f>IF(Articles[Stocks]&gt;Articles[[#This Row],[Stock mini]],"Stock suffisant","A Commander")</f>
        <v>A Commander</v>
      </c>
      <c r="P353" s="13" t="s">
        <v>1022</v>
      </c>
      <c r="Q353" s="13"/>
    </row>
    <row r="354" spans="2:17" hidden="1" x14ac:dyDescent="0.25">
      <c r="B354" s="8" t="s">
        <v>114</v>
      </c>
      <c r="C354" s="83">
        <v>5016</v>
      </c>
      <c r="D354" s="84" t="s">
        <v>493</v>
      </c>
      <c r="E354" s="8" t="s">
        <v>408</v>
      </c>
      <c r="F354" s="2">
        <v>300</v>
      </c>
      <c r="G354" s="13">
        <f>((Articles[[#This Row],[Temp Appro/Jrs]]+Articles[[#This Row],[Delai D.A]]+Articles[[#This Row],[couverture]])*Articles[[#This Row],[conso journaliére]])</f>
        <v>15</v>
      </c>
      <c r="H354" s="92">
        <f>Articles[[#This Row],[Stock mini]]*2</f>
        <v>30</v>
      </c>
      <c r="I354" s="13">
        <v>9</v>
      </c>
      <c r="J354" s="13">
        <v>3</v>
      </c>
      <c r="K354" s="92">
        <f>ROUNDUP(Articles[[#This Row],[Temp Appro/Jrs]]*0.25,0)</f>
        <v>3</v>
      </c>
      <c r="L354" s="13">
        <f>VLOOKUP(Articles[[#This Row],[Références]],'[2]Reporting consommation'!$A$8:$P$1189,16,FALSE)</f>
        <v>1</v>
      </c>
      <c r="M354" s="209">
        <f>IFERROR(VLOOKUP(Articles[[#This Row],[Références]],[2]!Tableau16[#All],2,FALSE),0)</f>
        <v>0</v>
      </c>
      <c r="N354" s="13">
        <f>IF(Articles[[#This Row],[Stocks]]&gt;Articles[[#This Row],[Stock max]],(IFERROR(Articles[[#This Row],[Stocks]]-Articles[[#This Row],[Stock max]],0)*Articles[[#This Row],[Valeur Uni]]),0)</f>
        <v>0</v>
      </c>
      <c r="O354" s="4" t="str">
        <f>IF(Articles[Stocks]&gt;Articles[[#This Row],[Stock mini]],"Stock suffisant","A Commander")</f>
        <v>Stock suffisant</v>
      </c>
      <c r="P354" s="13"/>
      <c r="Q354" s="13"/>
    </row>
    <row r="355" spans="2:17" hidden="1" x14ac:dyDescent="0.25">
      <c r="B355" s="56" t="s">
        <v>727</v>
      </c>
      <c r="C355" s="85">
        <v>5019</v>
      </c>
      <c r="D355" s="45" t="s">
        <v>725</v>
      </c>
      <c r="E355" s="56" t="s">
        <v>708</v>
      </c>
      <c r="F355" s="2">
        <v>1169</v>
      </c>
      <c r="G355" s="13">
        <f>((Articles[[#This Row],[Temp Appro/Jrs]]+Articles[[#This Row],[Delai D.A]]+Articles[[#This Row],[couverture]])*Articles[[#This Row],[conso journaliére]])</f>
        <v>176</v>
      </c>
      <c r="H355" s="13">
        <f>Articles[[#This Row],[Stock mini]]*2</f>
        <v>352</v>
      </c>
      <c r="I355" s="13">
        <v>15</v>
      </c>
      <c r="J355" s="13">
        <v>3</v>
      </c>
      <c r="K355" s="13">
        <f>ROUNDUP(Articles[[#This Row],[Temp Appro/Jrs]]*0.25,0)</f>
        <v>4</v>
      </c>
      <c r="L355" s="13">
        <f>VLOOKUP(Articles[[#This Row],[Références]],'[2]Reporting consommation'!$A$8:$P$1189,16,FALSE)</f>
        <v>8</v>
      </c>
      <c r="M355" s="208">
        <f>IFERROR(VLOOKUP(Articles[[#This Row],[Références]],[2]!Tableau16[#All],2,FALSE),0)</f>
        <v>0</v>
      </c>
      <c r="N355" s="13">
        <f>IF(Articles[[#This Row],[Stocks]]&gt;Articles[[#This Row],[Stock max]],(IFERROR(Articles[[#This Row],[Stocks]]-Articles[[#This Row],[Stock max]],0)*Articles[[#This Row],[Valeur Uni]]),0)</f>
        <v>0</v>
      </c>
      <c r="O355" s="53" t="str">
        <f>IF(Articles[Stocks]&gt;Articles[[#This Row],[Stock mini]],"Stock suffisant","A Commander")</f>
        <v>Stock suffisant</v>
      </c>
      <c r="P355" s="13" t="s">
        <v>954</v>
      </c>
      <c r="Q355" s="13"/>
    </row>
    <row r="356" spans="2:17" hidden="1" x14ac:dyDescent="0.25">
      <c r="B356" s="56" t="s">
        <v>730</v>
      </c>
      <c r="C356" s="85">
        <v>5020</v>
      </c>
      <c r="D356" s="45" t="s">
        <v>725</v>
      </c>
      <c r="E356" s="56" t="s">
        <v>708</v>
      </c>
      <c r="F356" s="2">
        <v>1080</v>
      </c>
      <c r="G356" s="13">
        <f>((Articles[[#This Row],[Temp Appro/Jrs]]+Articles[[#This Row],[Delai D.A]]+Articles[[#This Row],[couverture]])*Articles[[#This Row],[conso journaliére]])</f>
        <v>88</v>
      </c>
      <c r="H356" s="13">
        <f>Articles[[#This Row],[Stock mini]]*2</f>
        <v>176</v>
      </c>
      <c r="I356" s="13">
        <v>15</v>
      </c>
      <c r="J356" s="13">
        <v>3</v>
      </c>
      <c r="K356" s="13">
        <f>ROUNDUP(Articles[[#This Row],[Temp Appro/Jrs]]*0.25,0)</f>
        <v>4</v>
      </c>
      <c r="L356" s="13">
        <f>VLOOKUP(Articles[[#This Row],[Références]],'[2]Reporting consommation'!$A$8:$P$1189,16,FALSE)</f>
        <v>4</v>
      </c>
      <c r="M356" s="208">
        <f>IFERROR(VLOOKUP(Articles[[#This Row],[Références]],[2]!Tableau16[#All],2,FALSE),0)</f>
        <v>0</v>
      </c>
      <c r="N356" s="13">
        <f>IF(Articles[[#This Row],[Stocks]]&gt;Articles[[#This Row],[Stock max]],(IFERROR(Articles[[#This Row],[Stocks]]-Articles[[#This Row],[Stock max]],0)*Articles[[#This Row],[Valeur Uni]]),0)</f>
        <v>0</v>
      </c>
      <c r="O356" s="53" t="str">
        <f>IF(Articles[Stocks]&gt;Articles[[#This Row],[Stock mini]],"Stock suffisant","A Commander")</f>
        <v>Stock suffisant</v>
      </c>
      <c r="P356" s="13"/>
      <c r="Q356" s="13"/>
    </row>
    <row r="357" spans="2:17" hidden="1" x14ac:dyDescent="0.25">
      <c r="B357" s="56" t="s">
        <v>686</v>
      </c>
      <c r="C357" s="85">
        <v>8207</v>
      </c>
      <c r="D357" s="45" t="s">
        <v>689</v>
      </c>
      <c r="E357" s="56" t="s">
        <v>413</v>
      </c>
      <c r="F357" s="2">
        <v>5</v>
      </c>
      <c r="G357" s="13">
        <f>((Articles[[#This Row],[Temp Appro/Jrs]]+Articles[[#This Row],[Delai D.A]]+Articles[[#This Row],[couverture]])*Articles[[#This Row],[conso journaliére]])</f>
        <v>7</v>
      </c>
      <c r="H357" s="13">
        <f>Articles[[#This Row],[Stock mini]]*2</f>
        <v>14</v>
      </c>
      <c r="I357" s="13">
        <v>3</v>
      </c>
      <c r="J357" s="13">
        <v>3</v>
      </c>
      <c r="K357" s="13">
        <f>ROUNDUP(Articles[[#This Row],[Temp Appro/Jrs]]*0.25,0)</f>
        <v>1</v>
      </c>
      <c r="L357" s="13">
        <f>VLOOKUP(Articles[[#This Row],[Références]],'[2]Reporting consommation'!$A$8:$P$1189,16,FALSE)</f>
        <v>1</v>
      </c>
      <c r="M357" s="208">
        <f>IFERROR(VLOOKUP(Articles[[#This Row],[Références]],[2]!Tableau16[#All],2,FALSE),0)</f>
        <v>0</v>
      </c>
      <c r="N357" s="13">
        <f>IF(Articles[[#This Row],[Stocks]]&gt;Articles[[#This Row],[Stock max]],(IFERROR(Articles[[#This Row],[Stocks]]-Articles[[#This Row],[Stock max]],0)*Articles[[#This Row],[Valeur Uni]]),0)</f>
        <v>0</v>
      </c>
      <c r="O357" s="53" t="str">
        <f>IF(Articles[Stocks]&gt;Articles[[#This Row],[Stock mini]],"Stock suffisant","A Commander")</f>
        <v>A Commander</v>
      </c>
      <c r="P357" s="13" t="s">
        <v>1022</v>
      </c>
      <c r="Q357" s="13"/>
    </row>
    <row r="358" spans="2:17" hidden="1" x14ac:dyDescent="0.25">
      <c r="B358" s="56" t="s">
        <v>583</v>
      </c>
      <c r="C358">
        <v>5082</v>
      </c>
      <c r="D358" s="45" t="s">
        <v>481</v>
      </c>
      <c r="E358" s="56" t="s">
        <v>453</v>
      </c>
      <c r="F358" s="2">
        <v>1300</v>
      </c>
      <c r="G358" s="13">
        <f>((Articles[[#This Row],[Temp Appro/Jrs]]+Articles[[#This Row],[Delai D.A]]+Articles[[#This Row],[couverture]])*Articles[[#This Row],[conso journaliére]])</f>
        <v>238</v>
      </c>
      <c r="H358" s="13">
        <f>Articles[[#This Row],[Stock mini]]*2</f>
        <v>476</v>
      </c>
      <c r="I358" s="13">
        <v>3</v>
      </c>
      <c r="J358" s="13">
        <v>3</v>
      </c>
      <c r="K358" s="13">
        <f>ROUNDUP(Articles[[#This Row],[Temp Appro/Jrs]]*0.25,0)</f>
        <v>1</v>
      </c>
      <c r="L358" s="13">
        <f>VLOOKUP(Articles[[#This Row],[Références]],'[2]Reporting consommation'!$A$8:$P$1189,16,FALSE)</f>
        <v>34</v>
      </c>
      <c r="M358" s="208">
        <f>IFERROR(VLOOKUP(Articles[[#This Row],[Références]],[2]!Tableau16[#All],2,FALSE),0)</f>
        <v>0</v>
      </c>
      <c r="N358" s="13">
        <f>IF(Articles[[#This Row],[Stocks]]&gt;Articles[[#This Row],[Stock max]],(IFERROR(Articles[[#This Row],[Stocks]]-Articles[[#This Row],[Stock max]],0)*Articles[[#This Row],[Valeur Uni]]),0)</f>
        <v>0</v>
      </c>
      <c r="O358" s="52" t="str">
        <f>IF(Articles[Stocks]&gt;Articles[[#This Row],[Stock mini]],"Stock suffisant","A Commander")</f>
        <v>Stock suffisant</v>
      </c>
      <c r="P358" s="13"/>
      <c r="Q358" s="51"/>
    </row>
    <row r="359" spans="2:17" hidden="1" x14ac:dyDescent="0.25">
      <c r="B359" s="56" t="s">
        <v>713</v>
      </c>
      <c r="C359" s="85">
        <v>5087</v>
      </c>
      <c r="D359" s="45" t="s">
        <v>505</v>
      </c>
      <c r="E359" s="56" t="s">
        <v>708</v>
      </c>
      <c r="F359" s="2">
        <v>600</v>
      </c>
      <c r="G359" s="13">
        <f>((Articles[[#This Row],[Temp Appro/Jrs]]+Articles[[#This Row],[Delai D.A]]+Articles[[#This Row],[couverture]])*Articles[[#This Row],[conso journaliére]])</f>
        <v>7</v>
      </c>
      <c r="H359" s="13">
        <f>Articles[[#This Row],[Stock mini]]*2</f>
        <v>14</v>
      </c>
      <c r="I359" s="13">
        <v>3</v>
      </c>
      <c r="J359" s="13">
        <v>3</v>
      </c>
      <c r="K359" s="13">
        <f>ROUNDUP(Articles[[#This Row],[Temp Appro/Jrs]]*0.25,0)</f>
        <v>1</v>
      </c>
      <c r="L359" s="13">
        <f>VLOOKUP(Articles[[#This Row],[Références]],'[2]Reporting consommation'!$A$8:$P$1189,16,FALSE)</f>
        <v>1</v>
      </c>
      <c r="M359" s="208">
        <f>IFERROR(VLOOKUP(Articles[[#This Row],[Références]],[2]!Tableau16[#All],2,FALSE),0)</f>
        <v>0</v>
      </c>
      <c r="N359" s="13">
        <f>IF(Articles[[#This Row],[Stocks]]&gt;Articles[[#This Row],[Stock max]],(IFERROR(Articles[[#This Row],[Stocks]]-Articles[[#This Row],[Stock max]],0)*Articles[[#This Row],[Valeur Uni]]),0)</f>
        <v>0</v>
      </c>
      <c r="O359" s="53" t="str">
        <f>IF(Articles[Stocks]&gt;Articles[[#This Row],[Stock mini]],"Stock suffisant","A Commander")</f>
        <v>Stock suffisant</v>
      </c>
      <c r="P359" s="13"/>
      <c r="Q359" s="13"/>
    </row>
    <row r="360" spans="2:17" x14ac:dyDescent="0.25">
      <c r="B360" s="7" t="s">
        <v>234</v>
      </c>
      <c r="C360" s="233">
        <v>1467</v>
      </c>
      <c r="D360" s="71" t="s">
        <v>1048</v>
      </c>
      <c r="E360" s="61" t="s">
        <v>469</v>
      </c>
      <c r="F360" s="2">
        <v>9</v>
      </c>
      <c r="G360" s="13">
        <f>((Articles[[#This Row],[Temp Appro/Jrs]]+Articles[[#This Row],[Delai D.A]]+Articles[[#This Row],[couverture]])*Articles[[#This Row],[conso journaliére]])</f>
        <v>11</v>
      </c>
      <c r="H360" s="92">
        <f>Articles[[#This Row],[Stock mini]]*2</f>
        <v>22</v>
      </c>
      <c r="I360" s="13">
        <v>6</v>
      </c>
      <c r="J360" s="13">
        <v>3</v>
      </c>
      <c r="K360" s="92">
        <f>ROUNDUP(Articles[[#This Row],[Temp Appro/Jrs]]*0.25,0)</f>
        <v>2</v>
      </c>
      <c r="L360" s="13">
        <f>VLOOKUP(Articles[[#This Row],[Références]],'[2]Reporting consommation'!$A$8:$P$1189,16,FALSE)</f>
        <v>1</v>
      </c>
      <c r="M360" s="209">
        <f>IFERROR(VLOOKUP(Articles[[#This Row],[Références]],[2]!Tableau16[#All],2,FALSE),0)</f>
        <v>0</v>
      </c>
      <c r="N360" s="13">
        <f>IF(Articles[[#This Row],[Stocks]]&gt;Articles[[#This Row],[Stock max]],(IFERROR(Articles[[#This Row],[Stocks]]-Articles[[#This Row],[Stock max]],0)*Articles[[#This Row],[Valeur Uni]]),0)</f>
        <v>0</v>
      </c>
      <c r="O360" s="4" t="str">
        <f>IF(Articles[Stocks]&gt;Articles[[#This Row],[Stock mini]],"Stock suffisant","A Commander")</f>
        <v>A Commander</v>
      </c>
      <c r="P360" s="13"/>
      <c r="Q360" s="13"/>
    </row>
    <row r="361" spans="2:17" hidden="1" x14ac:dyDescent="0.25">
      <c r="B361" s="7" t="s">
        <v>111</v>
      </c>
      <c r="C361" s="83">
        <v>5113</v>
      </c>
      <c r="D361" s="71" t="s">
        <v>485</v>
      </c>
      <c r="E361" s="61" t="s">
        <v>578</v>
      </c>
      <c r="F361" s="2">
        <v>22</v>
      </c>
      <c r="G361" s="13">
        <f>((Articles[[#This Row],[Temp Appro/Jrs]]+Articles[[#This Row],[Delai D.A]]+Articles[[#This Row],[couverture]])*Articles[[#This Row],[conso journaliére]])</f>
        <v>7</v>
      </c>
      <c r="H361" s="92">
        <f>Articles[[#This Row],[Stock mini]]*2</f>
        <v>14</v>
      </c>
      <c r="I361" s="13">
        <v>3</v>
      </c>
      <c r="J361" s="13">
        <v>3</v>
      </c>
      <c r="K361" s="92">
        <f>ROUNDUP(Articles[[#This Row],[Temp Appro/Jrs]]*0.25,0)</f>
        <v>1</v>
      </c>
      <c r="L361" s="13">
        <f>VLOOKUP(Articles[[#This Row],[Références]],'[2]Reporting consommation'!$A$8:$P$1189,16,FALSE)</f>
        <v>1</v>
      </c>
      <c r="M361" s="209">
        <f>IFERROR(VLOOKUP(Articles[[#This Row],[Références]],[2]!Tableau16[#All],2,FALSE),0)</f>
        <v>0</v>
      </c>
      <c r="N361" s="13">
        <f>IF(Articles[[#This Row],[Stocks]]&gt;Articles[[#This Row],[Stock max]],(IFERROR(Articles[[#This Row],[Stocks]]-Articles[[#This Row],[Stock max]],0)*Articles[[#This Row],[Valeur Uni]]),0)</f>
        <v>0</v>
      </c>
      <c r="O361" s="4" t="str">
        <f>IF(Articles[Stocks]&gt;Articles[[#This Row],[Stock mini]],"Stock suffisant","A Commander")</f>
        <v>Stock suffisant</v>
      </c>
      <c r="P361" s="13"/>
      <c r="Q361" s="13"/>
    </row>
    <row r="362" spans="2:17" hidden="1" x14ac:dyDescent="0.25">
      <c r="B362" s="7" t="s">
        <v>110</v>
      </c>
      <c r="C362" s="83">
        <v>5115</v>
      </c>
      <c r="D362" s="71" t="s">
        <v>485</v>
      </c>
      <c r="E362" s="61" t="s">
        <v>578</v>
      </c>
      <c r="F362" s="2">
        <v>19</v>
      </c>
      <c r="G362" s="13">
        <f>((Articles[[#This Row],[Temp Appro/Jrs]]+Articles[[#This Row],[Delai D.A]]+Articles[[#This Row],[couverture]])*Articles[[#This Row],[conso journaliére]])</f>
        <v>13</v>
      </c>
      <c r="H362" s="92">
        <f>Articles[[#This Row],[Stock mini]]*2</f>
        <v>26</v>
      </c>
      <c r="I362" s="92">
        <v>8</v>
      </c>
      <c r="J362" s="13">
        <v>3</v>
      </c>
      <c r="K362" s="92">
        <f>ROUNDUP(Articles[[#This Row],[Temp Appro/Jrs]]*0.25,0)</f>
        <v>2</v>
      </c>
      <c r="L362" s="13">
        <f>VLOOKUP(Articles[[#This Row],[Références]],'[2]Reporting consommation'!$A$8:$P$1189,16,FALSE)</f>
        <v>1</v>
      </c>
      <c r="M362" s="209">
        <f>IFERROR(VLOOKUP(Articles[[#This Row],[Références]],[2]!Tableau16[#All],2,FALSE),0)</f>
        <v>0</v>
      </c>
      <c r="N362" s="13">
        <f>IF(Articles[[#This Row],[Stocks]]&gt;Articles[[#This Row],[Stock max]],(IFERROR(Articles[[#This Row],[Stocks]]-Articles[[#This Row],[Stock max]],0)*Articles[[#This Row],[Valeur Uni]]),0)</f>
        <v>0</v>
      </c>
      <c r="O362" s="4" t="str">
        <f>IF(Articles[Stocks]&gt;Articles[[#This Row],[Stock mini]],"Stock suffisant","A Commander")</f>
        <v>Stock suffisant</v>
      </c>
      <c r="P362" s="13"/>
      <c r="Q362" s="13"/>
    </row>
    <row r="363" spans="2:17" hidden="1" x14ac:dyDescent="0.25">
      <c r="B363" s="56" t="s">
        <v>781</v>
      </c>
      <c r="C363" s="85">
        <v>8844</v>
      </c>
      <c r="D363" s="45" t="s">
        <v>782</v>
      </c>
      <c r="E363" s="56" t="s">
        <v>1020</v>
      </c>
      <c r="F363" s="103">
        <v>1</v>
      </c>
      <c r="G363" s="13">
        <f>((Articles[[#This Row],[Temp Appro/Jrs]]+Articles[[#This Row],[Delai D.A]]+Articles[[#This Row],[couverture]])*Articles[[#This Row],[conso journaliére]])</f>
        <v>3</v>
      </c>
      <c r="H363" s="102">
        <f>Articles[[#This Row],[Stock mini]]*2</f>
        <v>6</v>
      </c>
      <c r="I363" s="102"/>
      <c r="J363" s="13">
        <v>3</v>
      </c>
      <c r="K363" s="102">
        <f>ROUNDUP(Articles[[#This Row],[Temp Appro/Jrs]]*0.25,0)</f>
        <v>0</v>
      </c>
      <c r="L363" s="13">
        <f>VLOOKUP(Articles[[#This Row],[Références]],'[2]Reporting consommation'!$A$8:$P$1189,16,FALSE)</f>
        <v>1</v>
      </c>
      <c r="M363" s="208">
        <f>IFERROR(VLOOKUP(Articles[[#This Row],[Références]],[2]!Tableau16[#All],2,FALSE),0)</f>
        <v>0</v>
      </c>
      <c r="N363" s="13">
        <f>IF(Articles[[#This Row],[Stocks]]&gt;Articles[[#This Row],[Stock max]],(IFERROR(Articles[[#This Row],[Stocks]]-Articles[[#This Row],[Stock max]],0)*Articles[[#This Row],[Valeur Uni]]),0)</f>
        <v>0</v>
      </c>
      <c r="O363" s="104" t="str">
        <f>IF(Articles[Stocks]&gt;Articles[[#This Row],[Stock mini]],"Stock suffisant","A Commander")</f>
        <v>A Commander</v>
      </c>
      <c r="P363" s="13" t="s">
        <v>1052</v>
      </c>
      <c r="Q363" s="102"/>
    </row>
    <row r="364" spans="2:17" hidden="1" x14ac:dyDescent="0.25">
      <c r="B364" s="56" t="s">
        <v>719</v>
      </c>
      <c r="C364" s="85">
        <v>5118</v>
      </c>
      <c r="D364" s="45" t="s">
        <v>481</v>
      </c>
      <c r="E364" s="56" t="s">
        <v>708</v>
      </c>
      <c r="F364" s="2">
        <v>15600</v>
      </c>
      <c r="G364" s="13">
        <f>((Articles[[#This Row],[Temp Appro/Jrs]]+Articles[[#This Row],[Delai D.A]]+Articles[[#This Row],[couverture]])*Articles[[#This Row],[conso journaliére]])</f>
        <v>108</v>
      </c>
      <c r="H364" s="13">
        <f>Articles[[#This Row],[Stock mini]]*2</f>
        <v>216</v>
      </c>
      <c r="I364" s="13">
        <v>2</v>
      </c>
      <c r="J364" s="13">
        <v>3</v>
      </c>
      <c r="K364" s="13">
        <f>ROUNDUP(Articles[[#This Row],[Temp Appro/Jrs]]*0.25,0)</f>
        <v>1</v>
      </c>
      <c r="L364" s="13">
        <f>VLOOKUP(Articles[[#This Row],[Références]],'[2]Reporting consommation'!$A$8:$P$1189,16,FALSE)</f>
        <v>18</v>
      </c>
      <c r="M364" s="208">
        <f>IFERROR(VLOOKUP(Articles[[#This Row],[Références]],[2]!Tableau16[#All],2,FALSE),0)</f>
        <v>0</v>
      </c>
      <c r="N364" s="13">
        <f>IF(Articles[[#This Row],[Stocks]]&gt;Articles[[#This Row],[Stock max]],(IFERROR(Articles[[#This Row],[Stocks]]-Articles[[#This Row],[Stock max]],0)*Articles[[#This Row],[Valeur Uni]]),0)</f>
        <v>0</v>
      </c>
      <c r="O364" s="53" t="str">
        <f>IF(Articles[Stocks]&gt;Articles[[#This Row],[Stock mini]],"Stock suffisant","A Commander")</f>
        <v>Stock suffisant</v>
      </c>
      <c r="P364" s="13"/>
      <c r="Q364" s="13"/>
    </row>
    <row r="365" spans="2:17" hidden="1" x14ac:dyDescent="0.25">
      <c r="B365" s="56" t="s">
        <v>720</v>
      </c>
      <c r="C365" s="85">
        <v>5119</v>
      </c>
      <c r="D365" s="45" t="s">
        <v>481</v>
      </c>
      <c r="E365" s="56" t="s">
        <v>708</v>
      </c>
      <c r="F365" s="2">
        <v>8900</v>
      </c>
      <c r="G365" s="13">
        <f>((Articles[[#This Row],[Temp Appro/Jrs]]+Articles[[#This Row],[Delai D.A]]+Articles[[#This Row],[couverture]])*Articles[[#This Row],[conso journaliére]])</f>
        <v>210</v>
      </c>
      <c r="H365" s="13">
        <f>Articles[[#This Row],[Stock mini]]*2</f>
        <v>420</v>
      </c>
      <c r="I365" s="13">
        <v>2</v>
      </c>
      <c r="J365" s="13">
        <v>3</v>
      </c>
      <c r="K365" s="13">
        <f>ROUNDUP(Articles[[#This Row],[Temp Appro/Jrs]]*0.25,0)</f>
        <v>1</v>
      </c>
      <c r="L365" s="13">
        <f>VLOOKUP(Articles[[#This Row],[Références]],'[2]Reporting consommation'!$A$8:$P$1189,16,FALSE)</f>
        <v>35</v>
      </c>
      <c r="M365" s="208">
        <f>IFERROR(VLOOKUP(Articles[[#This Row],[Références]],[2]!Tableau16[#All],2,FALSE),0)</f>
        <v>0</v>
      </c>
      <c r="N365" s="13">
        <f>IF(Articles[[#This Row],[Stocks]]&gt;Articles[[#This Row],[Stock max]],(IFERROR(Articles[[#This Row],[Stocks]]-Articles[[#This Row],[Stock max]],0)*Articles[[#This Row],[Valeur Uni]]),0)</f>
        <v>0</v>
      </c>
      <c r="O365" s="53" t="str">
        <f>IF(Articles[Stocks]&gt;Articles[[#This Row],[Stock mini]],"Stock suffisant","A Commander")</f>
        <v>Stock suffisant</v>
      </c>
      <c r="P365" s="13"/>
      <c r="Q365" s="13"/>
    </row>
    <row r="366" spans="2:17" hidden="1" x14ac:dyDescent="0.25">
      <c r="B366" s="56" t="s">
        <v>721</v>
      </c>
      <c r="C366" s="85">
        <v>5120</v>
      </c>
      <c r="D366" s="45" t="s">
        <v>481</v>
      </c>
      <c r="E366" s="56" t="s">
        <v>708</v>
      </c>
      <c r="F366" s="2">
        <v>6000</v>
      </c>
      <c r="G366" s="13">
        <f>((Articles[[#This Row],[Temp Appro/Jrs]]+Articles[[#This Row],[Delai D.A]]+Articles[[#This Row],[couverture]])*Articles[[#This Row],[conso journaliére]])</f>
        <v>352</v>
      </c>
      <c r="H366" s="13">
        <f>Articles[[#This Row],[Stock mini]]*2</f>
        <v>704</v>
      </c>
      <c r="I366" s="13">
        <v>4</v>
      </c>
      <c r="J366" s="13">
        <v>3</v>
      </c>
      <c r="K366" s="13">
        <f>ROUNDUP(Articles[[#This Row],[Temp Appro/Jrs]]*0.25,0)</f>
        <v>1</v>
      </c>
      <c r="L366" s="13">
        <f>VLOOKUP(Articles[[#This Row],[Références]],'[2]Reporting consommation'!$A$8:$P$1189,16,FALSE)</f>
        <v>44</v>
      </c>
      <c r="M366" s="208">
        <f>IFERROR(VLOOKUP(Articles[[#This Row],[Références]],[2]!Tableau16[#All],2,FALSE),0)</f>
        <v>0</v>
      </c>
      <c r="N366" s="13">
        <f>IF(Articles[[#This Row],[Stocks]]&gt;Articles[[#This Row],[Stock max]],(IFERROR(Articles[[#This Row],[Stocks]]-Articles[[#This Row],[Stock max]],0)*Articles[[#This Row],[Valeur Uni]]),0)</f>
        <v>0</v>
      </c>
      <c r="O366" s="53" t="str">
        <f>IF(Articles[Stocks]&gt;Articles[[#This Row],[Stock mini]],"Stock suffisant","A Commander")</f>
        <v>Stock suffisant</v>
      </c>
      <c r="P366" s="13"/>
      <c r="Q366" s="13"/>
    </row>
    <row r="367" spans="2:17" hidden="1" x14ac:dyDescent="0.25">
      <c r="B367" s="56" t="s">
        <v>741</v>
      </c>
      <c r="C367" s="85">
        <v>5121</v>
      </c>
      <c r="D367" s="45" t="s">
        <v>481</v>
      </c>
      <c r="E367" s="56" t="s">
        <v>708</v>
      </c>
      <c r="F367" s="2">
        <v>4800</v>
      </c>
      <c r="G367" s="13">
        <f>((Articles[[#This Row],[Temp Appro/Jrs]]+Articles[[#This Row],[Delai D.A]]+Articles[[#This Row],[couverture]])*Articles[[#This Row],[conso journaliére]])</f>
        <v>0</v>
      </c>
      <c r="H367" s="13">
        <f>Articles[[#This Row],[Stock mini]]*2</f>
        <v>0</v>
      </c>
      <c r="I367" s="13">
        <v>3</v>
      </c>
      <c r="J367" s="13">
        <v>3</v>
      </c>
      <c r="K367" s="13">
        <f>ROUNDUP(Articles[[#This Row],[Temp Appro/Jrs]]*0.25,0)</f>
        <v>1</v>
      </c>
      <c r="L367" s="13">
        <f>VLOOKUP(Articles[[#This Row],[Références]],'[2]Reporting consommation'!$A$8:$P$1189,16,FALSE)</f>
        <v>0</v>
      </c>
      <c r="M367" s="208">
        <f>IFERROR(VLOOKUP(Articles[[#This Row],[Références]],[2]!Tableau16[#All],2,FALSE),0)</f>
        <v>0</v>
      </c>
      <c r="N367" s="13">
        <f>IF(Articles[[#This Row],[Stocks]]&gt;Articles[[#This Row],[Stock max]],(IFERROR(Articles[[#This Row],[Stocks]]-Articles[[#This Row],[Stock max]],0)*Articles[[#This Row],[Valeur Uni]]),0)</f>
        <v>0</v>
      </c>
      <c r="O367" s="53" t="str">
        <f>IF(Articles[Stocks]&gt;Articles[[#This Row],[Stock mini]],"Stock suffisant","A Commander")</f>
        <v>Stock suffisant</v>
      </c>
      <c r="P367" s="13"/>
      <c r="Q367" s="13"/>
    </row>
    <row r="368" spans="2:17" hidden="1" x14ac:dyDescent="0.25">
      <c r="B368" s="56" t="s">
        <v>881</v>
      </c>
      <c r="C368" s="85">
        <v>5123</v>
      </c>
      <c r="D368" s="45" t="s">
        <v>662</v>
      </c>
      <c r="E368" s="56" t="s">
        <v>708</v>
      </c>
      <c r="F368" s="133">
        <v>4800</v>
      </c>
      <c r="G368" s="13">
        <f>((Articles[[#This Row],[Temp Appro/Jrs]]+Articles[[#This Row],[Delai D.A]]+Articles[[#This Row],[couverture]])*Articles[[#This Row],[conso journaliére]])</f>
        <v>0</v>
      </c>
      <c r="H368" s="132">
        <f>Articles[[#This Row],[Stock mini]]*2</f>
        <v>0</v>
      </c>
      <c r="I368" s="13">
        <v>4</v>
      </c>
      <c r="J368" s="13">
        <v>3</v>
      </c>
      <c r="K368" s="132">
        <f>ROUNDUP(Articles[[#This Row],[Temp Appro/Jrs]]*0.25,0)</f>
        <v>1</v>
      </c>
      <c r="L368" s="13">
        <f>VLOOKUP(Articles[[#This Row],[Références]],'[2]Reporting consommation'!$A$8:$P$1189,16,FALSE)</f>
        <v>0</v>
      </c>
      <c r="M368" s="208">
        <f>IFERROR(VLOOKUP(Articles[[#This Row],[Références]],[2]!Tableau16[#All],2,FALSE),0)</f>
        <v>0</v>
      </c>
      <c r="N368" s="13">
        <f>IF(Articles[[#This Row],[Stocks]]&gt;Articles[[#This Row],[Stock max]],(IFERROR(Articles[[#This Row],[Stocks]]-Articles[[#This Row],[Stock max]],0)*Articles[[#This Row],[Valeur Uni]]),0)</f>
        <v>0</v>
      </c>
      <c r="O368" s="134" t="str">
        <f>IF(Articles[Stocks]&gt;Articles[[#This Row],[Stock mini]],"Stock suffisant","A Commander")</f>
        <v>Stock suffisant</v>
      </c>
      <c r="P368" s="132"/>
      <c r="Q368" s="132"/>
    </row>
    <row r="369" spans="2:17" hidden="1" x14ac:dyDescent="0.25">
      <c r="B369" s="7" t="s">
        <v>108</v>
      </c>
      <c r="C369" s="83">
        <v>5340</v>
      </c>
      <c r="D369" s="71" t="s">
        <v>503</v>
      </c>
      <c r="E369" s="61" t="s">
        <v>439</v>
      </c>
      <c r="F369" s="2">
        <v>1350</v>
      </c>
      <c r="G369" s="13">
        <f>((Articles[[#This Row],[Temp Appro/Jrs]]+Articles[[#This Row],[Delai D.A]]+Articles[[#This Row],[couverture]])*Articles[[#This Row],[conso journaliére]])</f>
        <v>22</v>
      </c>
      <c r="H369" s="92">
        <f>Articles[[#This Row],[Stock mini]]*2</f>
        <v>44</v>
      </c>
      <c r="I369" s="13">
        <v>15</v>
      </c>
      <c r="J369" s="13">
        <v>3</v>
      </c>
      <c r="K369" s="92">
        <f>ROUNDUP(Articles[[#This Row],[Temp Appro/Jrs]]*0.25,0)</f>
        <v>4</v>
      </c>
      <c r="L369" s="13">
        <f>VLOOKUP(Articles[[#This Row],[Références]],'[2]Reporting consommation'!$A$8:$P$1189,16,FALSE)</f>
        <v>1</v>
      </c>
      <c r="M369" s="209">
        <f>IFERROR(VLOOKUP(Articles[[#This Row],[Références]],[2]!Tableau16[#All],2,FALSE),0)</f>
        <v>0</v>
      </c>
      <c r="N369" s="13">
        <f>IF(Articles[[#This Row],[Stocks]]&gt;Articles[[#This Row],[Stock max]],(IFERROR(Articles[[#This Row],[Stocks]]-Articles[[#This Row],[Stock max]],0)*Articles[[#This Row],[Valeur Uni]]),0)</f>
        <v>0</v>
      </c>
      <c r="O369" s="4" t="str">
        <f>IF(Articles[Stocks]&gt;Articles[[#This Row],[Stock mini]],"Stock suffisant","A Commander")</f>
        <v>Stock suffisant</v>
      </c>
      <c r="P369" s="13"/>
      <c r="Q369" s="13"/>
    </row>
    <row r="370" spans="2:17" hidden="1" x14ac:dyDescent="0.25">
      <c r="B370" s="6" t="s">
        <v>107</v>
      </c>
      <c r="C370" s="83">
        <v>5678</v>
      </c>
      <c r="D370" s="84" t="s">
        <v>480</v>
      </c>
      <c r="E370" s="8" t="s">
        <v>412</v>
      </c>
      <c r="F370" s="2">
        <v>360</v>
      </c>
      <c r="G370" s="13">
        <f>((Articles[[#This Row],[Temp Appro/Jrs]]+Articles[[#This Row],[Delai D.A]]+Articles[[#This Row],[couverture]])*Articles[[#This Row],[conso journaliére]])</f>
        <v>8</v>
      </c>
      <c r="H370" s="92">
        <f>Articles[[#This Row],[Stock mini]]*2</f>
        <v>16</v>
      </c>
      <c r="I370" s="13">
        <v>4</v>
      </c>
      <c r="J370" s="13">
        <v>3</v>
      </c>
      <c r="K370" s="92">
        <f>ROUNDUP(Articles[[#This Row],[Temp Appro/Jrs]]*0.25,0)</f>
        <v>1</v>
      </c>
      <c r="L370" s="13">
        <f>VLOOKUP(Articles[[#This Row],[Références]],'[2]Reporting consommation'!$A$8:$P$1189,16,FALSE)</f>
        <v>1</v>
      </c>
      <c r="M370" s="209">
        <f>IFERROR(VLOOKUP(Articles[[#This Row],[Références]],[2]!Tableau16[#All],2,FALSE),0)</f>
        <v>0</v>
      </c>
      <c r="N370" s="13">
        <f>IF(Articles[[#This Row],[Stocks]]&gt;Articles[[#This Row],[Stock max]],(IFERROR(Articles[[#This Row],[Stocks]]-Articles[[#This Row],[Stock max]],0)*Articles[[#This Row],[Valeur Uni]]),0)</f>
        <v>0</v>
      </c>
      <c r="O370" s="4" t="str">
        <f>IF(Articles[Stocks]&gt;Articles[[#This Row],[Stock mini]],"Stock suffisant","A Commander")</f>
        <v>Stock suffisant</v>
      </c>
      <c r="P370" s="13"/>
      <c r="Q370" s="13"/>
    </row>
    <row r="371" spans="2:17" hidden="1" x14ac:dyDescent="0.25">
      <c r="B371" s="6" t="s">
        <v>106</v>
      </c>
      <c r="C371" s="83">
        <v>5679</v>
      </c>
      <c r="D371" s="71" t="s">
        <v>480</v>
      </c>
      <c r="E371" s="8" t="s">
        <v>412</v>
      </c>
      <c r="F371" s="2">
        <v>80</v>
      </c>
      <c r="G371" s="13">
        <f>((Articles[[#This Row],[Temp Appro/Jrs]]+Articles[[#This Row],[Delai D.A]]+Articles[[#This Row],[couverture]])*Articles[[#This Row],[conso journaliére]])</f>
        <v>24</v>
      </c>
      <c r="H371" s="92">
        <f>Articles[[#This Row],[Stock mini]]*2</f>
        <v>48</v>
      </c>
      <c r="I371" s="13">
        <v>4</v>
      </c>
      <c r="J371" s="13">
        <v>3</v>
      </c>
      <c r="K371" s="92">
        <f>ROUNDUP(Articles[[#This Row],[Temp Appro/Jrs]]*0.25,0)</f>
        <v>1</v>
      </c>
      <c r="L371" s="13">
        <f>VLOOKUP(Articles[[#This Row],[Références]],'[2]Reporting consommation'!$A$8:$P$1189,16,FALSE)</f>
        <v>3</v>
      </c>
      <c r="M371" s="209">
        <f>IFERROR(VLOOKUP(Articles[[#This Row],[Références]],[2]!Tableau16[#All],2,FALSE),0)</f>
        <v>0</v>
      </c>
      <c r="N371" s="13">
        <f>IF(Articles[[#This Row],[Stocks]]&gt;Articles[[#This Row],[Stock max]],(IFERROR(Articles[[#This Row],[Stocks]]-Articles[[#This Row],[Stock max]],0)*Articles[[#This Row],[Valeur Uni]]),0)</f>
        <v>0</v>
      </c>
      <c r="O371" s="4" t="str">
        <f>IF(Articles[Stocks]&gt;Articles[[#This Row],[Stock mini]],"Stock suffisant","A Commander")</f>
        <v>Stock suffisant</v>
      </c>
      <c r="P371" s="13"/>
      <c r="Q371" s="13"/>
    </row>
    <row r="372" spans="2:17" hidden="1" x14ac:dyDescent="0.25">
      <c r="B372" s="6" t="s">
        <v>105</v>
      </c>
      <c r="C372" s="83">
        <v>5680</v>
      </c>
      <c r="D372" s="84" t="s">
        <v>480</v>
      </c>
      <c r="E372" s="8" t="s">
        <v>412</v>
      </c>
      <c r="F372" s="2">
        <v>209</v>
      </c>
      <c r="G372" s="13">
        <f>((Articles[[#This Row],[Temp Appro/Jrs]]+Articles[[#This Row],[Delai D.A]]+Articles[[#This Row],[couverture]])*Articles[[#This Row],[conso journaliére]])</f>
        <v>22</v>
      </c>
      <c r="H372" s="92">
        <f>Articles[[#This Row],[Stock mini]]*2</f>
        <v>44</v>
      </c>
      <c r="I372" s="13">
        <v>15</v>
      </c>
      <c r="J372" s="13">
        <v>3</v>
      </c>
      <c r="K372" s="92">
        <f>ROUNDUP(Articles[[#This Row],[Temp Appro/Jrs]]*0.25,0)</f>
        <v>4</v>
      </c>
      <c r="L372" s="13">
        <f>VLOOKUP(Articles[[#This Row],[Références]],'[2]Reporting consommation'!$A$8:$P$1189,16,FALSE)</f>
        <v>1</v>
      </c>
      <c r="M372" s="209">
        <f>IFERROR(VLOOKUP(Articles[[#This Row],[Références]],[2]!Tableau16[#All],2,FALSE),0)</f>
        <v>0</v>
      </c>
      <c r="N372" s="13">
        <f>IF(Articles[[#This Row],[Stocks]]&gt;Articles[[#This Row],[Stock max]],(IFERROR(Articles[[#This Row],[Stocks]]-Articles[[#This Row],[Stock max]],0)*Articles[[#This Row],[Valeur Uni]]),0)</f>
        <v>0</v>
      </c>
      <c r="O372" s="4" t="str">
        <f>IF(Articles[Stocks]&gt;Articles[[#This Row],[Stock mini]],"Stock suffisant","A Commander")</f>
        <v>Stock suffisant</v>
      </c>
      <c r="P372" s="13"/>
      <c r="Q372" s="13"/>
    </row>
    <row r="373" spans="2:17" hidden="1" x14ac:dyDescent="0.25">
      <c r="B373" s="6" t="s">
        <v>104</v>
      </c>
      <c r="C373" s="83">
        <v>5681</v>
      </c>
      <c r="D373" s="71" t="s">
        <v>480</v>
      </c>
      <c r="E373" s="8" t="s">
        <v>412</v>
      </c>
      <c r="F373" s="2">
        <v>253</v>
      </c>
      <c r="G373" s="13">
        <f>((Articles[[#This Row],[Temp Appro/Jrs]]+Articles[[#This Row],[Delai D.A]]+Articles[[#This Row],[couverture]])*Articles[[#This Row],[conso journaliére]])</f>
        <v>22</v>
      </c>
      <c r="H373" s="92">
        <f>Articles[[#This Row],[Stock mini]]*2</f>
        <v>44</v>
      </c>
      <c r="I373" s="13">
        <v>15</v>
      </c>
      <c r="J373" s="13">
        <v>3</v>
      </c>
      <c r="K373" s="92">
        <f>ROUNDUP(Articles[[#This Row],[Temp Appro/Jrs]]*0.25,0)</f>
        <v>4</v>
      </c>
      <c r="L373" s="13">
        <f>VLOOKUP(Articles[[#This Row],[Références]],'[2]Reporting consommation'!$A$8:$P$1189,16,FALSE)</f>
        <v>1</v>
      </c>
      <c r="M373" s="209">
        <f>IFERROR(VLOOKUP(Articles[[#This Row],[Références]],[2]!Tableau16[#All],2,FALSE),0)</f>
        <v>0</v>
      </c>
      <c r="N373" s="13">
        <f>IF(Articles[[#This Row],[Stocks]]&gt;Articles[[#This Row],[Stock max]],(IFERROR(Articles[[#This Row],[Stocks]]-Articles[[#This Row],[Stock max]],0)*Articles[[#This Row],[Valeur Uni]]),0)</f>
        <v>0</v>
      </c>
      <c r="O373" s="4" t="str">
        <f>IF(Articles[Stocks]&gt;Articles[[#This Row],[Stock mini]],"Stock suffisant","A Commander")</f>
        <v>Stock suffisant</v>
      </c>
      <c r="P373" s="13"/>
      <c r="Q373" s="13"/>
    </row>
    <row r="374" spans="2:17" hidden="1" x14ac:dyDescent="0.25">
      <c r="B374" s="7" t="s">
        <v>103</v>
      </c>
      <c r="C374" s="83">
        <v>5709</v>
      </c>
      <c r="D374" s="84" t="s">
        <v>480</v>
      </c>
      <c r="E374" s="8" t="s">
        <v>567</v>
      </c>
      <c r="F374" s="2">
        <v>7400</v>
      </c>
      <c r="G374" s="13">
        <f>((Articles[[#This Row],[Temp Appro/Jrs]]+Articles[[#This Row],[Delai D.A]]+Articles[[#This Row],[couverture]])*Articles[[#This Row],[conso journaliére]])</f>
        <v>300</v>
      </c>
      <c r="H374" s="92">
        <f>Articles[[#This Row],[Stock mini]]*2</f>
        <v>600</v>
      </c>
      <c r="I374" s="13">
        <v>2</v>
      </c>
      <c r="J374" s="13">
        <v>3</v>
      </c>
      <c r="K374" s="92">
        <f>ROUNDUP(Articles[[#This Row],[Temp Appro/Jrs]]*0.25,0)</f>
        <v>1</v>
      </c>
      <c r="L374" s="13">
        <f>VLOOKUP(Articles[[#This Row],[Références]],'[2]Reporting consommation'!$A$8:$P$1189,16,FALSE)</f>
        <v>50</v>
      </c>
      <c r="M374" s="209">
        <f>IFERROR(VLOOKUP(Articles[[#This Row],[Références]],[2]!Tableau16[#All],2,FALSE),0)</f>
        <v>0</v>
      </c>
      <c r="N374" s="13">
        <f>IF(Articles[[#This Row],[Stocks]]&gt;Articles[[#This Row],[Stock max]],(IFERROR(Articles[[#This Row],[Stocks]]-Articles[[#This Row],[Stock max]],0)*Articles[[#This Row],[Valeur Uni]]),0)</f>
        <v>0</v>
      </c>
      <c r="O374" s="4" t="str">
        <f>IF(Articles[Stocks]&gt;Articles[[#This Row],[Stock mini]],"Stock suffisant","A Commander")</f>
        <v>Stock suffisant</v>
      </c>
      <c r="P374" s="13"/>
      <c r="Q374" s="13"/>
    </row>
    <row r="375" spans="2:17" hidden="1" x14ac:dyDescent="0.25">
      <c r="B375" s="7" t="s">
        <v>271</v>
      </c>
      <c r="C375" s="83">
        <v>976</v>
      </c>
      <c r="D375" s="84" t="s">
        <v>503</v>
      </c>
      <c r="E375" s="8" t="s">
        <v>457</v>
      </c>
      <c r="F375" s="2">
        <v>13</v>
      </c>
      <c r="G375" s="13">
        <f>((Articles[[#This Row],[Temp Appro/Jrs]]+Articles[[#This Row],[Delai D.A]]+Articles[[#This Row],[couverture]])*Articles[[#This Row],[conso journaliére]])</f>
        <v>16</v>
      </c>
      <c r="H375" s="92">
        <f>Articles[[#This Row],[Stock mini]]*2</f>
        <v>32</v>
      </c>
      <c r="I375" s="13">
        <v>4</v>
      </c>
      <c r="J375" s="13">
        <v>3</v>
      </c>
      <c r="K375" s="92">
        <f>ROUNDUP(Articles[[#This Row],[Temp Appro/Jrs]]*0.25,0)</f>
        <v>1</v>
      </c>
      <c r="L375" s="13">
        <f>VLOOKUP(Articles[[#This Row],[Références]],'[2]Reporting consommation'!$A$8:$P$1189,16,FALSE)</f>
        <v>2</v>
      </c>
      <c r="M375" s="209">
        <f>IFERROR(VLOOKUP(Articles[[#This Row],[Références]],[2]!Tableau16[#All],2,FALSE),0)</f>
        <v>0</v>
      </c>
      <c r="N375" s="13">
        <f>IF(Articles[[#This Row],[Stocks]]&gt;Articles[[#This Row],[Stock max]],(IFERROR(Articles[[#This Row],[Stocks]]-Articles[[#This Row],[Stock max]],0)*Articles[[#This Row],[Valeur Uni]]),0)</f>
        <v>0</v>
      </c>
      <c r="O375" s="4" t="str">
        <f>IF(Articles[Stocks]&gt;Articles[[#This Row],[Stock mini]],"Stock suffisant","A Commander")</f>
        <v>A Commander</v>
      </c>
      <c r="P375" s="13"/>
      <c r="Q375" s="13"/>
    </row>
    <row r="376" spans="2:17" hidden="1" x14ac:dyDescent="0.25">
      <c r="B376" s="7" t="s">
        <v>215</v>
      </c>
      <c r="C376" s="83">
        <v>1587</v>
      </c>
      <c r="D376" s="84" t="s">
        <v>503</v>
      </c>
      <c r="E376" s="8" t="s">
        <v>455</v>
      </c>
      <c r="F376" s="2">
        <v>10</v>
      </c>
      <c r="G376" s="13">
        <f>((Articles[[#This Row],[Temp Appro/Jrs]]+Articles[[#This Row],[Delai D.A]]+Articles[[#This Row],[couverture]])*Articles[[#This Row],[conso journaliére]])</f>
        <v>828</v>
      </c>
      <c r="H376" s="92">
        <f>Articles[[#This Row],[Stock mini]]*2</f>
        <v>1656</v>
      </c>
      <c r="I376" s="13">
        <v>16</v>
      </c>
      <c r="J376" s="13">
        <v>3</v>
      </c>
      <c r="K376" s="92">
        <f>ROUNDUP(Articles[[#This Row],[Temp Appro/Jrs]]*0.25,0)</f>
        <v>4</v>
      </c>
      <c r="L376" s="13">
        <f>VLOOKUP(Articles[[#This Row],[Références]],'[2]Reporting consommation'!$A$8:$P$1189,16,FALSE)</f>
        <v>36</v>
      </c>
      <c r="M376" s="209">
        <f>IFERROR(VLOOKUP(Articles[[#This Row],[Références]],[2]!Tableau16[#All],2,FALSE),0)</f>
        <v>0</v>
      </c>
      <c r="N376" s="13">
        <f>IF(Articles[[#This Row],[Stocks]]&gt;Articles[[#This Row],[Stock max]],(IFERROR(Articles[[#This Row],[Stocks]]-Articles[[#This Row],[Stock max]],0)*Articles[[#This Row],[Valeur Uni]]),0)</f>
        <v>0</v>
      </c>
      <c r="O376" s="4" t="str">
        <f>IF(Articles[Stocks]&gt;Articles[[#This Row],[Stock mini]],"Stock suffisant","A Commander")</f>
        <v>A Commander</v>
      </c>
      <c r="P376" s="13" t="s">
        <v>1052</v>
      </c>
      <c r="Q376" s="13"/>
    </row>
    <row r="377" spans="2:17" hidden="1" x14ac:dyDescent="0.25">
      <c r="B377" s="7" t="s">
        <v>170</v>
      </c>
      <c r="C377" s="83">
        <v>2192</v>
      </c>
      <c r="D377" s="84" t="s">
        <v>501</v>
      </c>
      <c r="E377" s="8" t="s">
        <v>972</v>
      </c>
      <c r="F377" s="2">
        <v>9</v>
      </c>
      <c r="G377" s="13">
        <f>((Articles[[#This Row],[Temp Appro/Jrs]]+Articles[[#This Row],[Delai D.A]]+Articles[[#This Row],[couverture]])*Articles[[#This Row],[conso journaliére]])</f>
        <v>15</v>
      </c>
      <c r="H377" s="92">
        <f>Articles[[#This Row],[Stock mini]]*2</f>
        <v>30</v>
      </c>
      <c r="I377" s="92">
        <v>9</v>
      </c>
      <c r="J377" s="13">
        <v>3</v>
      </c>
      <c r="K377" s="92">
        <f>ROUNDUP(Articles[[#This Row],[Temp Appro/Jrs]]*0.25,0)</f>
        <v>3</v>
      </c>
      <c r="L377" s="13">
        <f>VLOOKUP(Articles[[#This Row],[Références]],'[2]Reporting consommation'!$A$8:$P$1189,16,FALSE)</f>
        <v>1</v>
      </c>
      <c r="M377" s="209">
        <f>IFERROR(VLOOKUP(Articles[[#This Row],[Références]],[2]!Tableau16[#All],2,FALSE),0)</f>
        <v>0</v>
      </c>
      <c r="N377" s="13">
        <f>IF(Articles[[#This Row],[Stocks]]&gt;Articles[[#This Row],[Stock max]],(IFERROR(Articles[[#This Row],[Stocks]]-Articles[[#This Row],[Stock max]],0)*Articles[[#This Row],[Valeur Uni]]),0)</f>
        <v>0</v>
      </c>
      <c r="O377" s="4" t="str">
        <f>IF(Articles[Stocks]&gt;Articles[[#This Row],[Stock mini]],"Stock suffisant","A Commander")</f>
        <v>A Commander</v>
      </c>
      <c r="P377" s="13"/>
      <c r="Q377" s="13"/>
    </row>
    <row r="378" spans="2:17" hidden="1" x14ac:dyDescent="0.25">
      <c r="B378" s="7" t="s">
        <v>102</v>
      </c>
      <c r="C378" s="83">
        <v>7079</v>
      </c>
      <c r="D378" s="71" t="s">
        <v>485</v>
      </c>
      <c r="E378" s="80" t="s">
        <v>611</v>
      </c>
      <c r="F378" s="2">
        <v>77</v>
      </c>
      <c r="G378" s="13">
        <f>((Articles[[#This Row],[Temp Appro/Jrs]]+Articles[[#This Row],[Delai D.A]]+Articles[[#This Row],[couverture]])*Articles[[#This Row],[conso journaliére]])</f>
        <v>6</v>
      </c>
      <c r="H378" s="92">
        <f>Articles[[#This Row],[Stock mini]]*2</f>
        <v>12</v>
      </c>
      <c r="I378" s="13">
        <v>2</v>
      </c>
      <c r="J378" s="13">
        <v>3</v>
      </c>
      <c r="K378" s="92">
        <f>ROUNDUP(Articles[[#This Row],[Temp Appro/Jrs]]*0.25,0)</f>
        <v>1</v>
      </c>
      <c r="L378" s="13">
        <f>VLOOKUP(Articles[[#This Row],[Références]],'[2]Reporting consommation'!$A$8:$P$1189,16,FALSE)</f>
        <v>1</v>
      </c>
      <c r="M378" s="209">
        <f>IFERROR(VLOOKUP(Articles[[#This Row],[Références]],[2]!Tableau16[#All],2,FALSE),0)</f>
        <v>0</v>
      </c>
      <c r="N378" s="13">
        <f>IF(Articles[[#This Row],[Stocks]]&gt;Articles[[#This Row],[Stock max]],(IFERROR(Articles[[#This Row],[Stocks]]-Articles[[#This Row],[Stock max]],0)*Articles[[#This Row],[Valeur Uni]]),0)</f>
        <v>0</v>
      </c>
      <c r="O378" s="4" t="str">
        <f>IF(Articles[Stocks]&gt;Articles[[#This Row],[Stock mini]],"Stock suffisant","A Commander")</f>
        <v>Stock suffisant</v>
      </c>
      <c r="P378" s="13"/>
      <c r="Q378" s="13"/>
    </row>
    <row r="379" spans="2:17" hidden="1" x14ac:dyDescent="0.25">
      <c r="B379" s="7" t="s">
        <v>129</v>
      </c>
      <c r="C379" s="83">
        <v>4864</v>
      </c>
      <c r="D379" s="84" t="s">
        <v>501</v>
      </c>
      <c r="E379" s="61" t="s">
        <v>577</v>
      </c>
      <c r="F379" s="2">
        <v>4</v>
      </c>
      <c r="G379" s="13">
        <f>((Articles[[#This Row],[Temp Appro/Jrs]]+Articles[[#This Row],[Delai D.A]]+Articles[[#This Row],[couverture]])*Articles[[#This Row],[conso journaliére]])</f>
        <v>8</v>
      </c>
      <c r="H379" s="92">
        <f>Articles[[#This Row],[Stock mini]]*2</f>
        <v>16</v>
      </c>
      <c r="I379" s="13">
        <v>4</v>
      </c>
      <c r="J379" s="13">
        <v>3</v>
      </c>
      <c r="K379" s="92">
        <f>ROUNDUP(Articles[[#This Row],[Temp Appro/Jrs]]*0.25,0)</f>
        <v>1</v>
      </c>
      <c r="L379" s="13">
        <f>VLOOKUP(Articles[[#This Row],[Références]],'[2]Reporting consommation'!$A$8:$P$1189,16,FALSE)</f>
        <v>1</v>
      </c>
      <c r="M379" s="209">
        <f>IFERROR(VLOOKUP(Articles[[#This Row],[Références]],[2]!Tableau16[#All],2,FALSE),0)</f>
        <v>0</v>
      </c>
      <c r="N379" s="13">
        <f>IF(Articles[[#This Row],[Stocks]]&gt;Articles[[#This Row],[Stock max]],(IFERROR(Articles[[#This Row],[Stocks]]-Articles[[#This Row],[Stock max]],0)*Articles[[#This Row],[Valeur Uni]]),0)</f>
        <v>0</v>
      </c>
      <c r="O379" s="4" t="str">
        <f>IF(Articles[Stocks]&gt;Articles[[#This Row],[Stock mini]],"Stock suffisant","A Commander")</f>
        <v>A Commander</v>
      </c>
      <c r="P379" s="13"/>
      <c r="Q379" s="13"/>
    </row>
    <row r="380" spans="2:17" hidden="1" x14ac:dyDescent="0.25">
      <c r="B380" s="7" t="s">
        <v>100</v>
      </c>
      <c r="C380" s="83">
        <v>7081</v>
      </c>
      <c r="D380" s="71" t="s">
        <v>485</v>
      </c>
      <c r="E380" s="87" t="s">
        <v>611</v>
      </c>
      <c r="F380" s="2">
        <v>180</v>
      </c>
      <c r="G380" s="13">
        <f>((Articles[[#This Row],[Temp Appro/Jrs]]+Articles[[#This Row],[Delai D.A]]+Articles[[#This Row],[couverture]])*Articles[[#This Row],[conso journaliére]])</f>
        <v>8</v>
      </c>
      <c r="H380" s="92">
        <f>Articles[[#This Row],[Stock mini]]*2</f>
        <v>16</v>
      </c>
      <c r="I380" s="13">
        <v>4</v>
      </c>
      <c r="J380" s="13">
        <v>3</v>
      </c>
      <c r="K380" s="92">
        <f>ROUNDUP(Articles[[#This Row],[Temp Appro/Jrs]]*0.25,0)</f>
        <v>1</v>
      </c>
      <c r="L380" s="13">
        <f>VLOOKUP(Articles[[#This Row],[Références]],'[2]Reporting consommation'!$A$8:$P$1189,16,FALSE)</f>
        <v>1</v>
      </c>
      <c r="M380" s="209">
        <f>IFERROR(VLOOKUP(Articles[[#This Row],[Références]],[2]!Tableau16[#All],2,FALSE),0)</f>
        <v>0</v>
      </c>
      <c r="N380" s="13">
        <f>IF(Articles[[#This Row],[Stocks]]&gt;Articles[[#This Row],[Stock max]],(IFERROR(Articles[[#This Row],[Stocks]]-Articles[[#This Row],[Stock max]],0)*Articles[[#This Row],[Valeur Uni]]),0)</f>
        <v>0</v>
      </c>
      <c r="O380" s="4" t="str">
        <f>IF(Articles[Stocks]&gt;Articles[[#This Row],[Stock mini]],"Stock suffisant","A Commander")</f>
        <v>Stock suffisant</v>
      </c>
      <c r="P380" s="13"/>
      <c r="Q380" s="13"/>
    </row>
    <row r="381" spans="2:17" hidden="1" x14ac:dyDescent="0.25">
      <c r="B381" s="7" t="s">
        <v>127</v>
      </c>
      <c r="C381" s="83">
        <v>4866</v>
      </c>
      <c r="D381" s="84" t="s">
        <v>501</v>
      </c>
      <c r="E381" s="61" t="s">
        <v>577</v>
      </c>
      <c r="F381" s="2">
        <v>7</v>
      </c>
      <c r="G381" s="13">
        <f>((Articles[[#This Row],[Temp Appro/Jrs]]+Articles[[#This Row],[Delai D.A]]+Articles[[#This Row],[couverture]])*Articles[[#This Row],[conso journaliére]])</f>
        <v>8</v>
      </c>
      <c r="H381" s="92">
        <f>Articles[[#This Row],[Stock mini]]*2</f>
        <v>16</v>
      </c>
      <c r="I381" s="13">
        <v>4</v>
      </c>
      <c r="J381" s="13">
        <v>3</v>
      </c>
      <c r="K381" s="92">
        <f>ROUNDUP(Articles[[#This Row],[Temp Appro/Jrs]]*0.25,0)</f>
        <v>1</v>
      </c>
      <c r="L381" s="13">
        <f>VLOOKUP(Articles[[#This Row],[Références]],'[2]Reporting consommation'!$A$8:$P$1189,16,FALSE)</f>
        <v>1</v>
      </c>
      <c r="M381" s="209">
        <f>IFERROR(VLOOKUP(Articles[[#This Row],[Références]],[2]!Tableau16[#All],2,FALSE),0)</f>
        <v>0</v>
      </c>
      <c r="N381" s="13">
        <f>IF(Articles[[#This Row],[Stocks]]&gt;Articles[[#This Row],[Stock max]],(IFERROR(Articles[[#This Row],[Stocks]]-Articles[[#This Row],[Stock max]],0)*Articles[[#This Row],[Valeur Uni]]),0)</f>
        <v>0</v>
      </c>
      <c r="O381" s="4" t="str">
        <f>IF(Articles[Stocks]&gt;Articles[[#This Row],[Stock mini]],"Stock suffisant","A Commander")</f>
        <v>A Commander</v>
      </c>
      <c r="P381" s="13"/>
      <c r="Q381" s="13"/>
    </row>
    <row r="382" spans="2:17" hidden="1" x14ac:dyDescent="0.25">
      <c r="B382" s="56" t="s">
        <v>771</v>
      </c>
      <c r="C382" s="85">
        <v>644</v>
      </c>
      <c r="D382" s="45" t="s">
        <v>770</v>
      </c>
      <c r="E382" s="56" t="s">
        <v>413</v>
      </c>
      <c r="F382" s="2">
        <v>0</v>
      </c>
      <c r="G382" s="13">
        <f>((Articles[[#This Row],[Temp Appro/Jrs]]+Articles[[#This Row],[Delai D.A]]+Articles[[#This Row],[couverture]])*Articles[[#This Row],[conso journaliére]])</f>
        <v>8</v>
      </c>
      <c r="H382" s="13">
        <f>Articles[[#This Row],[Stock mini]]*2</f>
        <v>16</v>
      </c>
      <c r="I382" s="92">
        <v>4</v>
      </c>
      <c r="J382" s="13">
        <v>3</v>
      </c>
      <c r="K382" s="13">
        <f>ROUNDUP(Articles[[#This Row],[Temp Appro/Jrs]]*0.25,0)</f>
        <v>1</v>
      </c>
      <c r="L382" s="13">
        <f>VLOOKUP(Articles[[#This Row],[Références]],'[2]Reporting consommation'!$A$8:$P$1189,16,FALSE)</f>
        <v>1</v>
      </c>
      <c r="M382" s="208">
        <f>IFERROR(VLOOKUP(Articles[[#This Row],[Références]],[2]!Tableau16[#All],2,FALSE),0)</f>
        <v>0</v>
      </c>
      <c r="N382" s="13">
        <f>IF(Articles[[#This Row],[Stocks]]&gt;Articles[[#This Row],[Stock max]],(IFERROR(Articles[[#This Row],[Stocks]]-Articles[[#This Row],[Stock max]],0)*Articles[[#This Row],[Valeur Uni]]),0)</f>
        <v>0</v>
      </c>
      <c r="O382" s="53" t="str">
        <f>IF(Articles[Stocks]&gt;Articles[[#This Row],[Stock mini]],"Stock suffisant","A Commander")</f>
        <v>A Commander</v>
      </c>
      <c r="P382" s="13"/>
      <c r="Q382" s="13"/>
    </row>
    <row r="383" spans="2:17" hidden="1" x14ac:dyDescent="0.25">
      <c r="B383" s="8" t="s">
        <v>898</v>
      </c>
      <c r="C383" s="83">
        <v>7085</v>
      </c>
      <c r="D383" s="84" t="s">
        <v>485</v>
      </c>
      <c r="E383" s="8" t="s">
        <v>448</v>
      </c>
      <c r="F383" s="2">
        <v>71</v>
      </c>
      <c r="G383" s="13">
        <f>((Articles[[#This Row],[Temp Appro/Jrs]]+Articles[[#This Row],[Delai D.A]]+Articles[[#This Row],[couverture]])*Articles[[#This Row],[conso journaliére]])</f>
        <v>20</v>
      </c>
      <c r="H383" s="92">
        <f>Articles[[#This Row],[Stock mini]]*2</f>
        <v>40</v>
      </c>
      <c r="I383" s="92">
        <v>5</v>
      </c>
      <c r="J383" s="13">
        <v>3</v>
      </c>
      <c r="K383" s="92">
        <f>ROUNDUP(Articles[[#This Row],[Temp Appro/Jrs]]*0.25,0)</f>
        <v>2</v>
      </c>
      <c r="L383" s="13">
        <f>VLOOKUP(Articles[[#This Row],[Références]],'[2]Reporting consommation'!$A$8:$P$1189,16,FALSE)</f>
        <v>2</v>
      </c>
      <c r="M383" s="209">
        <f>IFERROR(VLOOKUP(Articles[[#This Row],[Références]],[2]!Tableau16[#All],2,FALSE),0)</f>
        <v>0</v>
      </c>
      <c r="N383" s="13">
        <f>IF(Articles[[#This Row],[Stocks]]&gt;Articles[[#This Row],[Stock max]],(IFERROR(Articles[[#This Row],[Stocks]]-Articles[[#This Row],[Stock max]],0)*Articles[[#This Row],[Valeur Uni]]),0)</f>
        <v>0</v>
      </c>
      <c r="O383" s="4" t="str">
        <f>IF(Articles[Stocks]&gt;Articles[[#This Row],[Stock mini]],"Stock suffisant","A Commander")</f>
        <v>Stock suffisant</v>
      </c>
      <c r="P383" s="13"/>
      <c r="Q383" s="13"/>
    </row>
    <row r="384" spans="2:17" hidden="1" x14ac:dyDescent="0.25">
      <c r="B384" s="8" t="s">
        <v>259</v>
      </c>
      <c r="C384" s="83">
        <v>1118</v>
      </c>
      <c r="D384" s="84" t="s">
        <v>506</v>
      </c>
      <c r="E384" s="8" t="s">
        <v>462</v>
      </c>
      <c r="F384" s="2">
        <v>3</v>
      </c>
      <c r="G384" s="13">
        <f>((Articles[[#This Row],[Temp Appro/Jrs]]+Articles[[#This Row],[Delai D.A]]+Articles[[#This Row],[couverture]])*Articles[[#This Row],[conso journaliére]])</f>
        <v>11</v>
      </c>
      <c r="H384" s="92">
        <f>Articles[[#This Row],[Stock mini]]*2</f>
        <v>22</v>
      </c>
      <c r="I384" s="13">
        <v>6</v>
      </c>
      <c r="J384" s="13">
        <v>3</v>
      </c>
      <c r="K384" s="92">
        <f>ROUNDUP(Articles[[#This Row],[Temp Appro/Jrs]]*0.25,0)</f>
        <v>2</v>
      </c>
      <c r="L384" s="13">
        <f>VLOOKUP(Articles[[#This Row],[Références]],'[2]Reporting consommation'!$A$8:$P$1189,16,FALSE)</f>
        <v>1</v>
      </c>
      <c r="M384" s="209">
        <f>IFERROR(VLOOKUP(Articles[[#This Row],[Références]],[2]!Tableau16[#All],2,FALSE),0)</f>
        <v>0</v>
      </c>
      <c r="N384" s="13">
        <f>IF(Articles[[#This Row],[Stocks]]&gt;Articles[[#This Row],[Stock max]],(IFERROR(Articles[[#This Row],[Stocks]]-Articles[[#This Row],[Stock max]],0)*Articles[[#This Row],[Valeur Uni]]),0)</f>
        <v>0</v>
      </c>
      <c r="O384" s="4" t="str">
        <f>IF(Articles[Stocks]&gt;Articles[[#This Row],[Stock mini]],"Stock suffisant","A Commander")</f>
        <v>A Commander</v>
      </c>
      <c r="P384" s="13"/>
      <c r="Q384" s="13"/>
    </row>
    <row r="385" spans="2:17" hidden="1" x14ac:dyDescent="0.25">
      <c r="B385" s="7" t="s">
        <v>95</v>
      </c>
      <c r="C385" s="83">
        <v>7088</v>
      </c>
      <c r="D385" s="84" t="s">
        <v>485</v>
      </c>
      <c r="E385" s="8" t="s">
        <v>579</v>
      </c>
      <c r="F385" s="2">
        <v>31</v>
      </c>
      <c r="G385" s="13">
        <f>((Articles[[#This Row],[Temp Appro/Jrs]]+Articles[[#This Row],[Delai D.A]]+Articles[[#This Row],[couverture]])*Articles[[#This Row],[conso journaliére]])</f>
        <v>8</v>
      </c>
      <c r="H385" s="92">
        <f>Articles[[#This Row],[Stock mini]]*2</f>
        <v>16</v>
      </c>
      <c r="I385" s="13">
        <v>4</v>
      </c>
      <c r="J385" s="13">
        <v>3</v>
      </c>
      <c r="K385" s="92">
        <f>ROUNDUP(Articles[[#This Row],[Temp Appro/Jrs]]*0.25,0)</f>
        <v>1</v>
      </c>
      <c r="L385" s="13">
        <f>VLOOKUP(Articles[[#This Row],[Références]],'[2]Reporting consommation'!$A$8:$P$1189,16,FALSE)</f>
        <v>1</v>
      </c>
      <c r="M385" s="209">
        <f>IFERROR(VLOOKUP(Articles[[#This Row],[Références]],[2]!Tableau16[#All],2,FALSE),0)</f>
        <v>0</v>
      </c>
      <c r="N385" s="13">
        <f>IF(Articles[[#This Row],[Stocks]]&gt;Articles[[#This Row],[Stock max]],(IFERROR(Articles[[#This Row],[Stocks]]-Articles[[#This Row],[Stock max]],0)*Articles[[#This Row],[Valeur Uni]]),0)</f>
        <v>0</v>
      </c>
      <c r="O385" s="4" t="str">
        <f>IF(Articles[Stocks]&gt;Articles[[#This Row],[Stock mini]],"Stock suffisant","A Commander")</f>
        <v>Stock suffisant</v>
      </c>
      <c r="P385" s="13"/>
      <c r="Q385" s="13"/>
    </row>
    <row r="386" spans="2:17" hidden="1" x14ac:dyDescent="0.25">
      <c r="B386" s="7" t="s">
        <v>94</v>
      </c>
      <c r="C386" s="83">
        <v>7091</v>
      </c>
      <c r="D386" s="71" t="s">
        <v>485</v>
      </c>
      <c r="E386" s="61" t="s">
        <v>579</v>
      </c>
      <c r="F386" s="2">
        <v>23</v>
      </c>
      <c r="G386" s="13">
        <f>((Articles[[#This Row],[Temp Appro/Jrs]]+Articles[[#This Row],[Delai D.A]]+Articles[[#This Row],[couverture]])*Articles[[#This Row],[conso journaliére]])</f>
        <v>8</v>
      </c>
      <c r="H386" s="92">
        <f>Articles[[#This Row],[Stock mini]]*2</f>
        <v>16</v>
      </c>
      <c r="I386" s="13">
        <v>4</v>
      </c>
      <c r="J386" s="13">
        <v>3</v>
      </c>
      <c r="K386" s="92">
        <f>ROUNDUP(Articles[[#This Row],[Temp Appro/Jrs]]*0.25,0)</f>
        <v>1</v>
      </c>
      <c r="L386" s="13">
        <f>VLOOKUP(Articles[[#This Row],[Références]],'[2]Reporting consommation'!$A$8:$P$1189,16,FALSE)</f>
        <v>1</v>
      </c>
      <c r="M386" s="209">
        <f>IFERROR(VLOOKUP(Articles[[#This Row],[Références]],[2]!Tableau16[#All],2,FALSE),0)</f>
        <v>0</v>
      </c>
      <c r="N386" s="13">
        <f>IF(Articles[[#This Row],[Stocks]]&gt;Articles[[#This Row],[Stock max]],(IFERROR(Articles[[#This Row],[Stocks]]-Articles[[#This Row],[Stock max]],0)*Articles[[#This Row],[Valeur Uni]]),0)</f>
        <v>0</v>
      </c>
      <c r="O386" s="4" t="str">
        <f>IF(Articles[Stocks]&gt;Articles[[#This Row],[Stock mini]],"Stock suffisant","A Commander")</f>
        <v>Stock suffisant</v>
      </c>
      <c r="P386" s="13"/>
      <c r="Q386" s="13"/>
    </row>
    <row r="387" spans="2:17" hidden="1" x14ac:dyDescent="0.25">
      <c r="B387" s="7" t="s">
        <v>93</v>
      </c>
      <c r="C387" s="83">
        <v>7093</v>
      </c>
      <c r="D387" s="84" t="s">
        <v>485</v>
      </c>
      <c r="E387" s="8" t="s">
        <v>418</v>
      </c>
      <c r="F387" s="2">
        <v>16</v>
      </c>
      <c r="G387" s="13">
        <f>((Articles[[#This Row],[Temp Appro/Jrs]]+Articles[[#This Row],[Delai D.A]]+Articles[[#This Row],[couverture]])*Articles[[#This Row],[conso journaliére]])</f>
        <v>7</v>
      </c>
      <c r="H387" s="92">
        <f>Articles[[#This Row],[Stock mini]]*2</f>
        <v>14</v>
      </c>
      <c r="I387" s="13">
        <v>3</v>
      </c>
      <c r="J387" s="13">
        <v>3</v>
      </c>
      <c r="K387" s="92">
        <f>ROUNDUP(Articles[[#This Row],[Temp Appro/Jrs]]*0.25,0)</f>
        <v>1</v>
      </c>
      <c r="L387" s="13">
        <f>VLOOKUP(Articles[[#This Row],[Références]],'[2]Reporting consommation'!$A$8:$P$1189,16,FALSE)</f>
        <v>1</v>
      </c>
      <c r="M387" s="209">
        <f>IFERROR(VLOOKUP(Articles[[#This Row],[Références]],[2]!Tableau16[#All],2,FALSE),0)</f>
        <v>0</v>
      </c>
      <c r="N387" s="13">
        <f>IF(Articles[[#This Row],[Stocks]]&gt;Articles[[#This Row],[Stock max]],(IFERROR(Articles[[#This Row],[Stocks]]-Articles[[#This Row],[Stock max]],0)*Articles[[#This Row],[Valeur Uni]]),0)</f>
        <v>0</v>
      </c>
      <c r="O387" s="4" t="str">
        <f>IF(Articles[Stocks]&gt;Articles[[#This Row],[Stock mini]],"Stock suffisant","A Commander")</f>
        <v>Stock suffisant</v>
      </c>
      <c r="P387" s="13"/>
      <c r="Q387" s="13"/>
    </row>
    <row r="388" spans="2:17" hidden="1" x14ac:dyDescent="0.25">
      <c r="B388" s="8" t="s">
        <v>258</v>
      </c>
      <c r="C388" s="83">
        <v>1119</v>
      </c>
      <c r="D388" s="71" t="s">
        <v>506</v>
      </c>
      <c r="E388" s="61" t="s">
        <v>462</v>
      </c>
      <c r="F388" s="2">
        <v>1</v>
      </c>
      <c r="G388" s="13">
        <f>((Articles[[#This Row],[Temp Appro/Jrs]]+Articles[[#This Row],[Delai D.A]]+Articles[[#This Row],[couverture]])*Articles[[#This Row],[conso journaliére]])</f>
        <v>11</v>
      </c>
      <c r="H388" s="92">
        <f>Articles[[#This Row],[Stock mini]]*2</f>
        <v>22</v>
      </c>
      <c r="I388" s="13">
        <v>6</v>
      </c>
      <c r="J388" s="13">
        <v>3</v>
      </c>
      <c r="K388" s="92">
        <f>ROUNDUP(Articles[[#This Row],[Temp Appro/Jrs]]*0.25,0)</f>
        <v>2</v>
      </c>
      <c r="L388" s="13">
        <f>VLOOKUP(Articles[[#This Row],[Références]],'[2]Reporting consommation'!$A$8:$P$1189,16,FALSE)</f>
        <v>1</v>
      </c>
      <c r="M388" s="209">
        <f>IFERROR(VLOOKUP(Articles[[#This Row],[Références]],[2]!Tableau16[#All],2,FALSE),0)</f>
        <v>0</v>
      </c>
      <c r="N388" s="13">
        <f>IF(Articles[[#This Row],[Stocks]]&gt;Articles[[#This Row],[Stock max]],(IFERROR(Articles[[#This Row],[Stocks]]-Articles[[#This Row],[Stock max]],0)*Articles[[#This Row],[Valeur Uni]]),0)</f>
        <v>0</v>
      </c>
      <c r="O388" s="4" t="str">
        <f>IF(Articles[Stocks]&gt;Articles[[#This Row],[Stock mini]],"Stock suffisant","A Commander")</f>
        <v>A Commander</v>
      </c>
      <c r="P388" s="13" t="s">
        <v>1047</v>
      </c>
      <c r="Q388" s="13"/>
    </row>
    <row r="389" spans="2:17" hidden="1" x14ac:dyDescent="0.25">
      <c r="B389" s="56" t="s">
        <v>731</v>
      </c>
      <c r="C389" s="85">
        <v>7177</v>
      </c>
      <c r="D389" s="45" t="s">
        <v>732</v>
      </c>
      <c r="E389" s="56" t="s">
        <v>708</v>
      </c>
      <c r="F389" s="2">
        <v>2240</v>
      </c>
      <c r="G389" s="13">
        <f>((Articles[[#This Row],[Temp Appro/Jrs]]+Articles[[#This Row],[Delai D.A]]+Articles[[#This Row],[couverture]])*Articles[[#This Row],[conso journaliére]])</f>
        <v>7</v>
      </c>
      <c r="H389" s="13">
        <f>Articles[[#This Row],[Stock mini]]*2</f>
        <v>14</v>
      </c>
      <c r="I389" s="13">
        <v>3</v>
      </c>
      <c r="J389" s="13">
        <v>3</v>
      </c>
      <c r="K389" s="13">
        <f>ROUNDUP(Articles[[#This Row],[Temp Appro/Jrs]]*0.25,0)</f>
        <v>1</v>
      </c>
      <c r="L389" s="13">
        <f>VLOOKUP(Articles[[#This Row],[Références]],'[2]Reporting consommation'!$A$8:$P$1189,16,FALSE)</f>
        <v>1</v>
      </c>
      <c r="M389" s="208">
        <f>IFERROR(VLOOKUP(Articles[[#This Row],[Références]],[2]!Tableau16[#All],2,FALSE),0)</f>
        <v>0</v>
      </c>
      <c r="N389" s="13">
        <f>IF(Articles[[#This Row],[Stocks]]&gt;Articles[[#This Row],[Stock max]],(IFERROR(Articles[[#This Row],[Stocks]]-Articles[[#This Row],[Stock max]],0)*Articles[[#This Row],[Valeur Uni]]),0)</f>
        <v>0</v>
      </c>
      <c r="O389" s="53" t="str">
        <f>IF(Articles[Stocks]&gt;Articles[[#This Row],[Stock mini]],"Stock suffisant","A Commander")</f>
        <v>Stock suffisant</v>
      </c>
      <c r="P389" s="13"/>
      <c r="Q389" s="13"/>
    </row>
    <row r="390" spans="2:17" hidden="1" x14ac:dyDescent="0.25">
      <c r="B390" s="7" t="s">
        <v>91</v>
      </c>
      <c r="C390" s="83">
        <v>7358</v>
      </c>
      <c r="D390" s="84" t="s">
        <v>491</v>
      </c>
      <c r="E390" s="8" t="s">
        <v>571</v>
      </c>
      <c r="F390" s="2">
        <v>12</v>
      </c>
      <c r="G390" s="13">
        <f>((Articles[[#This Row],[Temp Appro/Jrs]]+Articles[[#This Row],[Delai D.A]]+Articles[[#This Row],[couverture]])*Articles[[#This Row],[conso journaliére]])</f>
        <v>7</v>
      </c>
      <c r="H390" s="92">
        <f>Articles[[#This Row],[Stock mini]]*2</f>
        <v>14</v>
      </c>
      <c r="I390" s="13">
        <v>3</v>
      </c>
      <c r="J390" s="13">
        <v>3</v>
      </c>
      <c r="K390" s="92">
        <f>ROUNDUP(Articles[[#This Row],[Temp Appro/Jrs]]*0.25,0)</f>
        <v>1</v>
      </c>
      <c r="L390" s="13">
        <f>VLOOKUP(Articles[[#This Row],[Références]],'[2]Reporting consommation'!$A$8:$P$1189,16,FALSE)</f>
        <v>1</v>
      </c>
      <c r="M390" s="209">
        <f>IFERROR(VLOOKUP(Articles[[#This Row],[Références]],[2]!Tableau16[#All],2,FALSE),0)</f>
        <v>0</v>
      </c>
      <c r="N390" s="13">
        <f>IF(Articles[[#This Row],[Stocks]]&gt;Articles[[#This Row],[Stock max]],(IFERROR(Articles[[#This Row],[Stocks]]-Articles[[#This Row],[Stock max]],0)*Articles[[#This Row],[Valeur Uni]]),0)</f>
        <v>0</v>
      </c>
      <c r="O390" s="4" t="str">
        <f>IF(Articles[Stocks]&gt;Articles[[#This Row],[Stock mini]],"Stock suffisant","A Commander")</f>
        <v>Stock suffisant</v>
      </c>
      <c r="P390" s="13"/>
      <c r="Q390" s="13"/>
    </row>
    <row r="391" spans="2:17" hidden="1" x14ac:dyDescent="0.25">
      <c r="B391" s="7" t="s">
        <v>90</v>
      </c>
      <c r="C391" s="83">
        <v>7359</v>
      </c>
      <c r="D391" s="71" t="s">
        <v>491</v>
      </c>
      <c r="E391" s="61" t="s">
        <v>571</v>
      </c>
      <c r="F391" s="2">
        <v>14</v>
      </c>
      <c r="G391" s="13">
        <f>((Articles[[#This Row],[Temp Appro/Jrs]]+Articles[[#This Row],[Delai D.A]]+Articles[[#This Row],[couverture]])*Articles[[#This Row],[conso journaliére]])</f>
        <v>7</v>
      </c>
      <c r="H391" s="92">
        <f>Articles[[#This Row],[Stock mini]]*2</f>
        <v>14</v>
      </c>
      <c r="I391" s="13">
        <v>3</v>
      </c>
      <c r="J391" s="13">
        <v>3</v>
      </c>
      <c r="K391" s="92">
        <f>ROUNDUP(Articles[[#This Row],[Temp Appro/Jrs]]*0.25,0)</f>
        <v>1</v>
      </c>
      <c r="L391" s="13">
        <f>VLOOKUP(Articles[[#This Row],[Références]],'[2]Reporting consommation'!$A$8:$P$1189,16,FALSE)</f>
        <v>1</v>
      </c>
      <c r="M391" s="209">
        <f>IFERROR(VLOOKUP(Articles[[#This Row],[Références]],[2]!Tableau16[#All],2,FALSE),0)</f>
        <v>0</v>
      </c>
      <c r="N391" s="13">
        <f>IF(Articles[[#This Row],[Stocks]]&gt;Articles[[#This Row],[Stock max]],(IFERROR(Articles[[#This Row],[Stocks]]-Articles[[#This Row],[Stock max]],0)*Articles[[#This Row],[Valeur Uni]]),0)</f>
        <v>0</v>
      </c>
      <c r="O391" s="4" t="str">
        <f>IF(Articles[Stocks]&gt;Articles[[#This Row],[Stock mini]],"Stock suffisant","A Commander")</f>
        <v>Stock suffisant</v>
      </c>
      <c r="P391" s="13" t="s">
        <v>1014</v>
      </c>
      <c r="Q391" s="13"/>
    </row>
    <row r="392" spans="2:17" hidden="1" x14ac:dyDescent="0.25">
      <c r="B392" s="7" t="s">
        <v>89</v>
      </c>
      <c r="C392" s="83">
        <v>7360</v>
      </c>
      <c r="D392" s="84" t="s">
        <v>491</v>
      </c>
      <c r="E392" s="8" t="s">
        <v>571</v>
      </c>
      <c r="F392" s="2">
        <v>17</v>
      </c>
      <c r="G392" s="13">
        <f>((Articles[[#This Row],[Temp Appro/Jrs]]+Articles[[#This Row],[Delai D.A]]+Articles[[#This Row],[couverture]])*Articles[[#This Row],[conso journaliére]])</f>
        <v>7</v>
      </c>
      <c r="H392" s="92">
        <f>Articles[[#This Row],[Stock mini]]*2</f>
        <v>14</v>
      </c>
      <c r="I392" s="13">
        <v>3</v>
      </c>
      <c r="J392" s="13">
        <v>3</v>
      </c>
      <c r="K392" s="92">
        <f>ROUNDUP(Articles[[#This Row],[Temp Appro/Jrs]]*0.25,0)</f>
        <v>1</v>
      </c>
      <c r="L392" s="13">
        <f>VLOOKUP(Articles[[#This Row],[Références]],'[2]Reporting consommation'!$A$8:$P$1189,16,FALSE)</f>
        <v>1</v>
      </c>
      <c r="M392" s="209">
        <f>IFERROR(VLOOKUP(Articles[[#This Row],[Références]],[2]!Tableau16[#All],2,FALSE),0)</f>
        <v>0</v>
      </c>
      <c r="N392" s="13">
        <f>IF(Articles[[#This Row],[Stocks]]&gt;Articles[[#This Row],[Stock max]],(IFERROR(Articles[[#This Row],[Stocks]]-Articles[[#This Row],[Stock max]],0)*Articles[[#This Row],[Valeur Uni]]),0)</f>
        <v>0</v>
      </c>
      <c r="O392" s="4" t="str">
        <f>IF(Articles[Stocks]&gt;Articles[[#This Row],[Stock mini]],"Stock suffisant","A Commander")</f>
        <v>Stock suffisant</v>
      </c>
      <c r="P392" s="13" t="s">
        <v>1014</v>
      </c>
      <c r="Q392" s="13"/>
    </row>
    <row r="393" spans="2:17" hidden="1" x14ac:dyDescent="0.25">
      <c r="B393" s="7" t="s">
        <v>88</v>
      </c>
      <c r="C393" s="83">
        <v>7366</v>
      </c>
      <c r="D393" s="84" t="s">
        <v>480</v>
      </c>
      <c r="E393" s="8" t="s">
        <v>409</v>
      </c>
      <c r="F393" s="2">
        <v>76</v>
      </c>
      <c r="G393" s="13">
        <f>((Articles[[#This Row],[Temp Appro/Jrs]]+Articles[[#This Row],[Delai D.A]]+Articles[[#This Row],[couverture]])*Articles[[#This Row],[conso journaliére]])</f>
        <v>28</v>
      </c>
      <c r="H393" s="92">
        <f>Articles[[#This Row],[Stock mini]]*2</f>
        <v>56</v>
      </c>
      <c r="I393" s="13">
        <v>3</v>
      </c>
      <c r="J393" s="13">
        <v>3</v>
      </c>
      <c r="K393" s="92">
        <f>ROUNDUP(Articles[[#This Row],[Temp Appro/Jrs]]*0.25,0)</f>
        <v>1</v>
      </c>
      <c r="L393" s="13">
        <f>VLOOKUP(Articles[[#This Row],[Références]],'[2]Reporting consommation'!$A$8:$P$1189,16,FALSE)</f>
        <v>4</v>
      </c>
      <c r="M393" s="209">
        <f>IFERROR(VLOOKUP(Articles[[#This Row],[Références]],[2]!Tableau16[#All],2,FALSE),0)</f>
        <v>0</v>
      </c>
      <c r="N393" s="13">
        <f>IF(Articles[[#This Row],[Stocks]]&gt;Articles[[#This Row],[Stock max]],(IFERROR(Articles[[#This Row],[Stocks]]-Articles[[#This Row],[Stock max]],0)*Articles[[#This Row],[Valeur Uni]]),0)</f>
        <v>0</v>
      </c>
      <c r="O393" s="4" t="str">
        <f>IF(Articles[Stocks]&gt;Articles[[#This Row],[Stock mini]],"Stock suffisant","A Commander")</f>
        <v>Stock suffisant</v>
      </c>
      <c r="P393" s="13"/>
      <c r="Q393" s="13"/>
    </row>
    <row r="394" spans="2:17" hidden="1" x14ac:dyDescent="0.25">
      <c r="B394" s="7" t="s">
        <v>87</v>
      </c>
      <c r="C394" s="83">
        <v>7623</v>
      </c>
      <c r="D394" s="71" t="s">
        <v>480</v>
      </c>
      <c r="E394" s="61" t="s">
        <v>572</v>
      </c>
      <c r="F394" s="2">
        <v>66</v>
      </c>
      <c r="G394" s="13">
        <f>((Articles[[#This Row],[Temp Appro/Jrs]]+Articles[[#This Row],[Delai D.A]]+Articles[[#This Row],[couverture]])*Articles[[#This Row],[conso journaliére]])</f>
        <v>14</v>
      </c>
      <c r="H394" s="92">
        <f>Articles[[#This Row],[Stock mini]]*2</f>
        <v>28</v>
      </c>
      <c r="I394" s="13">
        <v>3</v>
      </c>
      <c r="J394" s="13">
        <v>3</v>
      </c>
      <c r="K394" s="92">
        <f>ROUNDUP(Articles[[#This Row],[Temp Appro/Jrs]]*0.25,0)</f>
        <v>1</v>
      </c>
      <c r="L394" s="13">
        <f>VLOOKUP(Articles[[#This Row],[Références]],'[2]Reporting consommation'!$A$8:$P$1189,16,FALSE)</f>
        <v>2</v>
      </c>
      <c r="M394" s="209">
        <f>IFERROR(VLOOKUP(Articles[[#This Row],[Références]],[2]!Tableau16[#All],2,FALSE),0)</f>
        <v>0</v>
      </c>
      <c r="N394" s="13">
        <f>IF(Articles[[#This Row],[Stocks]]&gt;Articles[[#This Row],[Stock max]],(IFERROR(Articles[[#This Row],[Stocks]]-Articles[[#This Row],[Stock max]],0)*Articles[[#This Row],[Valeur Uni]]),0)</f>
        <v>0</v>
      </c>
      <c r="O394" s="4" t="str">
        <f>IF(Articles[Stocks]&gt;Articles[[#This Row],[Stock mini]],"Stock suffisant","A Commander")</f>
        <v>Stock suffisant</v>
      </c>
      <c r="P394" s="13"/>
      <c r="Q394" s="13"/>
    </row>
    <row r="395" spans="2:17" hidden="1" x14ac:dyDescent="0.25">
      <c r="B395" s="7" t="s">
        <v>86</v>
      </c>
      <c r="C395" s="83">
        <v>7681</v>
      </c>
      <c r="D395" s="84" t="s">
        <v>490</v>
      </c>
      <c r="E395" s="8" t="s">
        <v>469</v>
      </c>
      <c r="F395" s="2">
        <v>11</v>
      </c>
      <c r="G395" s="13">
        <f>((Articles[[#This Row],[Temp Appro/Jrs]]+Articles[[#This Row],[Delai D.A]]+Articles[[#This Row],[couverture]])*Articles[[#This Row],[conso journaliére]])</f>
        <v>7</v>
      </c>
      <c r="H395" s="92">
        <f>Articles[[#This Row],[Stock mini]]*2</f>
        <v>14</v>
      </c>
      <c r="I395" s="13">
        <v>3</v>
      </c>
      <c r="J395" s="13">
        <v>3</v>
      </c>
      <c r="K395" s="92">
        <f>ROUNDUP(Articles[[#This Row],[Temp Appro/Jrs]]*0.25,0)</f>
        <v>1</v>
      </c>
      <c r="L395" s="13">
        <f>VLOOKUP(Articles[[#This Row],[Références]],'[2]Reporting consommation'!$A$8:$P$1189,16,FALSE)</f>
        <v>1</v>
      </c>
      <c r="M395" s="209">
        <f>IFERROR(VLOOKUP(Articles[[#This Row],[Références]],[2]!Tableau16[#All],2,FALSE),0)</f>
        <v>0</v>
      </c>
      <c r="N395" s="13">
        <f>IF(Articles[[#This Row],[Stocks]]&gt;Articles[[#This Row],[Stock max]],(IFERROR(Articles[[#This Row],[Stocks]]-Articles[[#This Row],[Stock max]],0)*Articles[[#This Row],[Valeur Uni]]),0)</f>
        <v>0</v>
      </c>
      <c r="O395" s="4" t="str">
        <f>IF(Articles[Stocks]&gt;Articles[[#This Row],[Stock mini]],"Stock suffisant","A Commander")</f>
        <v>Stock suffisant</v>
      </c>
      <c r="P395" s="13"/>
      <c r="Q395" s="13"/>
    </row>
    <row r="396" spans="2:17" hidden="1" x14ac:dyDescent="0.25">
      <c r="B396" s="7" t="s">
        <v>85</v>
      </c>
      <c r="C396" s="83">
        <v>7825</v>
      </c>
      <c r="D396" s="71" t="s">
        <v>480</v>
      </c>
      <c r="E396" s="61" t="s">
        <v>434</v>
      </c>
      <c r="F396" s="2">
        <v>13</v>
      </c>
      <c r="G396" s="13">
        <f>((Articles[[#This Row],[Temp Appro/Jrs]]+Articles[[#This Row],[Delai D.A]]+Articles[[#This Row],[couverture]])*Articles[[#This Row],[conso journaliére]])</f>
        <v>7</v>
      </c>
      <c r="H396" s="92">
        <f>Articles[[#This Row],[Stock mini]]*2</f>
        <v>14</v>
      </c>
      <c r="I396" s="13">
        <v>3</v>
      </c>
      <c r="J396" s="13">
        <v>3</v>
      </c>
      <c r="K396" s="92">
        <f>ROUNDUP(Articles[[#This Row],[Temp Appro/Jrs]]*0.25,0)</f>
        <v>1</v>
      </c>
      <c r="L396" s="13">
        <f>VLOOKUP(Articles[[#This Row],[Références]],'[2]Reporting consommation'!$A$8:$P$1189,16,FALSE)</f>
        <v>1</v>
      </c>
      <c r="M396" s="209">
        <f>IFERROR(VLOOKUP(Articles[[#This Row],[Références]],[2]!Tableau16[#All],2,FALSE),0)</f>
        <v>0</v>
      </c>
      <c r="N396" s="13">
        <f>IF(Articles[[#This Row],[Stocks]]&gt;Articles[[#This Row],[Stock max]],(IFERROR(Articles[[#This Row],[Stocks]]-Articles[[#This Row],[Stock max]],0)*Articles[[#This Row],[Valeur Uni]]),0)</f>
        <v>0</v>
      </c>
      <c r="O396" s="4" t="str">
        <f>IF(Articles[Stocks]&gt;Articles[[#This Row],[Stock mini]],"Stock suffisant","A Commander")</f>
        <v>Stock suffisant</v>
      </c>
      <c r="P396" s="13" t="s">
        <v>1052</v>
      </c>
      <c r="Q396" s="13"/>
    </row>
    <row r="397" spans="2:17" hidden="1" x14ac:dyDescent="0.25">
      <c r="B397" s="7" t="s">
        <v>21</v>
      </c>
      <c r="C397" s="83">
        <v>7895</v>
      </c>
      <c r="D397" s="84" t="s">
        <v>489</v>
      </c>
      <c r="E397" s="8" t="s">
        <v>413</v>
      </c>
      <c r="F397" s="2">
        <v>238</v>
      </c>
      <c r="G397" s="13">
        <f>((Articles[[#This Row],[Temp Appro/Jrs]]+Articles[[#This Row],[Delai D.A]]+Articles[[#This Row],[couverture]])*Articles[[#This Row],[conso journaliére]])</f>
        <v>21</v>
      </c>
      <c r="H397" s="92">
        <f>Articles[[#This Row],[Stock mini]]*2</f>
        <v>42</v>
      </c>
      <c r="I397" s="13">
        <v>3</v>
      </c>
      <c r="J397" s="13">
        <v>3</v>
      </c>
      <c r="K397" s="92">
        <f>ROUNDUP(Articles[[#This Row],[Temp Appro/Jrs]]*0.25,0)</f>
        <v>1</v>
      </c>
      <c r="L397" s="13">
        <f>VLOOKUP(Articles[[#This Row],[Références]],'[2]Reporting consommation'!$A$8:$P$1189,16,FALSE)</f>
        <v>3</v>
      </c>
      <c r="M397" s="209">
        <f>IFERROR(VLOOKUP(Articles[[#This Row],[Références]],[2]!Tableau16[#All],2,FALSE),0)</f>
        <v>0</v>
      </c>
      <c r="N397" s="13">
        <f>IF(Articles[[#This Row],[Stocks]]&gt;Articles[[#This Row],[Stock max]],(IFERROR(Articles[[#This Row],[Stocks]]-Articles[[#This Row],[Stock max]],0)*Articles[[#This Row],[Valeur Uni]]),0)</f>
        <v>0</v>
      </c>
      <c r="O397" s="4" t="str">
        <f>IF(Articles[Stocks]&gt;Articles[[#This Row],[Stock mini]],"Stock suffisant","A Commander")</f>
        <v>Stock suffisant</v>
      </c>
      <c r="P397" s="13"/>
      <c r="Q397" s="13"/>
    </row>
    <row r="398" spans="2:17" hidden="1" x14ac:dyDescent="0.25">
      <c r="B398" s="8" t="s">
        <v>256</v>
      </c>
      <c r="C398" s="83">
        <v>1261</v>
      </c>
      <c r="D398" s="71" t="s">
        <v>506</v>
      </c>
      <c r="E398" s="61" t="s">
        <v>462</v>
      </c>
      <c r="F398" s="2">
        <v>3</v>
      </c>
      <c r="G398" s="13">
        <f>((Articles[[#This Row],[Temp Appro/Jrs]]+Articles[[#This Row],[Delai D.A]]+Articles[[#This Row],[couverture]])*Articles[[#This Row],[conso journaliére]])</f>
        <v>11</v>
      </c>
      <c r="H398" s="92">
        <f>Articles[[#This Row],[Stock mini]]*2</f>
        <v>22</v>
      </c>
      <c r="I398" s="13">
        <v>6</v>
      </c>
      <c r="J398" s="13">
        <v>3</v>
      </c>
      <c r="K398" s="92">
        <f>ROUNDUP(Articles[[#This Row],[Temp Appro/Jrs]]*0.25,0)</f>
        <v>2</v>
      </c>
      <c r="L398" s="13">
        <f>VLOOKUP(Articles[[#This Row],[Références]],'[2]Reporting consommation'!$A$8:$P$1189,16,FALSE)</f>
        <v>1</v>
      </c>
      <c r="M398" s="209">
        <f>IFERROR(VLOOKUP(Articles[[#This Row],[Références]],[2]!Tableau16[#All],2,FALSE),0)</f>
        <v>0</v>
      </c>
      <c r="N398" s="13">
        <f>IF(Articles[[#This Row],[Stocks]]&gt;Articles[[#This Row],[Stock max]],(IFERROR(Articles[[#This Row],[Stocks]]-Articles[[#This Row],[Stock max]],0)*Articles[[#This Row],[Valeur Uni]]),0)</f>
        <v>0</v>
      </c>
      <c r="O398" s="4" t="str">
        <f>IF(Articles[Stocks]&gt;Articles[[#This Row],[Stock mini]],"Stock suffisant","A Commander")</f>
        <v>A Commander</v>
      </c>
      <c r="P398" s="13" t="s">
        <v>1047</v>
      </c>
      <c r="Q398" s="13"/>
    </row>
    <row r="399" spans="2:17" hidden="1" x14ac:dyDescent="0.25">
      <c r="B399" s="56" t="s">
        <v>818</v>
      </c>
      <c r="C399" s="85">
        <v>7908</v>
      </c>
      <c r="D399" s="45" t="s">
        <v>811</v>
      </c>
      <c r="E399" s="56" t="s">
        <v>437</v>
      </c>
      <c r="F399" s="122">
        <v>4</v>
      </c>
      <c r="G399" s="13">
        <f>((Articles[[#This Row],[Temp Appro/Jrs]]+Articles[[#This Row],[Delai D.A]]+Articles[[#This Row],[couverture]])*Articles[[#This Row],[conso journaliére]])</f>
        <v>0</v>
      </c>
      <c r="H399" s="121">
        <f>Articles[[#This Row],[Stock mini]]*2</f>
        <v>0</v>
      </c>
      <c r="I399" s="13">
        <v>3</v>
      </c>
      <c r="J399" s="13">
        <v>3</v>
      </c>
      <c r="K399" s="121">
        <f>ROUNDUP(Articles[[#This Row],[Temp Appro/Jrs]]*0.25,0)</f>
        <v>1</v>
      </c>
      <c r="L399" s="13">
        <f>VLOOKUP(Articles[[#This Row],[Références]],'[2]Reporting consommation'!$A$8:$P$1189,16,FALSE)</f>
        <v>0</v>
      </c>
      <c r="M399" s="208">
        <f>IFERROR(VLOOKUP(Articles[[#This Row],[Références]],[2]!Tableau16[#All],2,FALSE),0)</f>
        <v>0</v>
      </c>
      <c r="N399" s="13">
        <f>IF(Articles[[#This Row],[Stocks]]&gt;Articles[[#This Row],[Stock max]],(IFERROR(Articles[[#This Row],[Stocks]]-Articles[[#This Row],[Stock max]],0)*Articles[[#This Row],[Valeur Uni]]),0)</f>
        <v>0</v>
      </c>
      <c r="O399" s="123" t="str">
        <f>IF(Articles[Stocks]&gt;Articles[[#This Row],[Stock mini]],"Stock suffisant","A Commander")</f>
        <v>Stock suffisant</v>
      </c>
      <c r="P399" s="13"/>
      <c r="Q399" s="121"/>
    </row>
    <row r="400" spans="2:17" hidden="1" x14ac:dyDescent="0.25">
      <c r="B400" s="7" t="s">
        <v>84</v>
      </c>
      <c r="C400" s="83">
        <v>7931</v>
      </c>
      <c r="D400" s="71" t="s">
        <v>485</v>
      </c>
      <c r="E400" s="61" t="s">
        <v>426</v>
      </c>
      <c r="F400" s="2">
        <v>264</v>
      </c>
      <c r="G400" s="13">
        <f>((Articles[[#This Row],[Temp Appro/Jrs]]+Articles[[#This Row],[Delai D.A]]+Articles[[#This Row],[couverture]])*Articles[[#This Row],[conso journaliére]])</f>
        <v>7</v>
      </c>
      <c r="H400" s="92">
        <f>Articles[[#This Row],[Stock mini]]*2</f>
        <v>14</v>
      </c>
      <c r="I400" s="13">
        <v>3</v>
      </c>
      <c r="J400" s="13">
        <v>3</v>
      </c>
      <c r="K400" s="92">
        <f>ROUNDUP(Articles[[#This Row],[Temp Appro/Jrs]]*0.25,0)</f>
        <v>1</v>
      </c>
      <c r="L400" s="13">
        <f>VLOOKUP(Articles[[#This Row],[Références]],'[2]Reporting consommation'!$A$8:$P$1189,16,FALSE)</f>
        <v>1</v>
      </c>
      <c r="M400" s="209">
        <f>IFERROR(VLOOKUP(Articles[[#This Row],[Références]],[2]!Tableau16[#All],2,FALSE),0)</f>
        <v>0</v>
      </c>
      <c r="N400" s="13">
        <f>IF(Articles[[#This Row],[Stocks]]&gt;Articles[[#This Row],[Stock max]],(IFERROR(Articles[[#This Row],[Stocks]]-Articles[[#This Row],[Stock max]],0)*Articles[[#This Row],[Valeur Uni]]),0)</f>
        <v>0</v>
      </c>
      <c r="O400" s="4" t="str">
        <f>IF(Articles[Stocks]&gt;Articles[[#This Row],[Stock mini]],"Stock suffisant","A Commander")</f>
        <v>Stock suffisant</v>
      </c>
      <c r="P400" s="13"/>
      <c r="Q400" s="13"/>
    </row>
    <row r="401" spans="2:17" hidden="1" x14ac:dyDescent="0.25">
      <c r="B401" s="7" t="s">
        <v>83</v>
      </c>
      <c r="C401" s="83">
        <v>7932</v>
      </c>
      <c r="D401" s="84" t="s">
        <v>485</v>
      </c>
      <c r="E401" s="8" t="s">
        <v>436</v>
      </c>
      <c r="F401" s="2">
        <v>79</v>
      </c>
      <c r="G401" s="13">
        <f>((Articles[[#This Row],[Temp Appro/Jrs]]+Articles[[#This Row],[Delai D.A]]+Articles[[#This Row],[couverture]])*Articles[[#This Row],[conso journaliére]])</f>
        <v>14</v>
      </c>
      <c r="H401" s="92">
        <f>Articles[[#This Row],[Stock mini]]*2</f>
        <v>28</v>
      </c>
      <c r="I401" s="13">
        <v>3</v>
      </c>
      <c r="J401" s="13">
        <v>3</v>
      </c>
      <c r="K401" s="92">
        <f>ROUNDUP(Articles[[#This Row],[Temp Appro/Jrs]]*0.25,0)</f>
        <v>1</v>
      </c>
      <c r="L401" s="13">
        <f>VLOOKUP(Articles[[#This Row],[Références]],'[2]Reporting consommation'!$A$8:$P$1189,16,FALSE)</f>
        <v>2</v>
      </c>
      <c r="M401" s="209">
        <f>IFERROR(VLOOKUP(Articles[[#This Row],[Références]],[2]!Tableau16[#All],2,FALSE),0)</f>
        <v>0</v>
      </c>
      <c r="N401" s="13">
        <f>IF(Articles[[#This Row],[Stocks]]&gt;Articles[[#This Row],[Stock max]],(IFERROR(Articles[[#This Row],[Stocks]]-Articles[[#This Row],[Stock max]],0)*Articles[[#This Row],[Valeur Uni]]),0)</f>
        <v>0</v>
      </c>
      <c r="O401" s="4" t="str">
        <f>IF(Articles[Stocks]&gt;Articles[[#This Row],[Stock mini]],"Stock suffisant","A Commander")</f>
        <v>Stock suffisant</v>
      </c>
      <c r="P401" s="13"/>
      <c r="Q401" s="13"/>
    </row>
    <row r="402" spans="2:17" hidden="1" x14ac:dyDescent="0.25">
      <c r="B402" s="7" t="s">
        <v>82</v>
      </c>
      <c r="C402" s="83">
        <v>7933</v>
      </c>
      <c r="D402" s="71" t="s">
        <v>485</v>
      </c>
      <c r="E402" s="61" t="s">
        <v>436</v>
      </c>
      <c r="F402" s="2">
        <v>102</v>
      </c>
      <c r="G402" s="13">
        <f>((Articles[[#This Row],[Temp Appro/Jrs]]+Articles[[#This Row],[Delai D.A]]+Articles[[#This Row],[couverture]])*Articles[[#This Row],[conso journaliére]])</f>
        <v>7</v>
      </c>
      <c r="H402" s="92">
        <f>Articles[[#This Row],[Stock mini]]*2</f>
        <v>14</v>
      </c>
      <c r="I402" s="13">
        <v>3</v>
      </c>
      <c r="J402" s="13">
        <v>3</v>
      </c>
      <c r="K402" s="92">
        <f>ROUNDUP(Articles[[#This Row],[Temp Appro/Jrs]]*0.25,0)</f>
        <v>1</v>
      </c>
      <c r="L402" s="13">
        <f>VLOOKUP(Articles[[#This Row],[Références]],'[2]Reporting consommation'!$A$8:$P$1189,16,FALSE)</f>
        <v>1</v>
      </c>
      <c r="M402" s="209">
        <f>IFERROR(VLOOKUP(Articles[[#This Row],[Références]],[2]!Tableau16[#All],2,FALSE),0)</f>
        <v>0</v>
      </c>
      <c r="N402" s="13">
        <f>IF(Articles[[#This Row],[Stocks]]&gt;Articles[[#This Row],[Stock max]],(IFERROR(Articles[[#This Row],[Stocks]]-Articles[[#This Row],[Stock max]],0)*Articles[[#This Row],[Valeur Uni]]),0)</f>
        <v>0</v>
      </c>
      <c r="O402" s="4" t="str">
        <f>IF(Articles[Stocks]&gt;Articles[[#This Row],[Stock mini]],"Stock suffisant","A Commander")</f>
        <v>Stock suffisant</v>
      </c>
      <c r="P402" s="13"/>
      <c r="Q402" s="13"/>
    </row>
    <row r="403" spans="2:17" hidden="1" x14ac:dyDescent="0.25">
      <c r="B403" s="7" t="s">
        <v>81</v>
      </c>
      <c r="C403" s="83">
        <v>7934</v>
      </c>
      <c r="D403" s="84" t="s">
        <v>485</v>
      </c>
      <c r="E403" s="8" t="s">
        <v>436</v>
      </c>
      <c r="F403" s="2">
        <v>39</v>
      </c>
      <c r="G403" s="13">
        <f>((Articles[[#This Row],[Temp Appro/Jrs]]+Articles[[#This Row],[Delai D.A]]+Articles[[#This Row],[couverture]])*Articles[[#This Row],[conso journaliére]])</f>
        <v>14</v>
      </c>
      <c r="H403" s="92">
        <f>Articles[[#This Row],[Stock mini]]*2</f>
        <v>28</v>
      </c>
      <c r="I403" s="13">
        <v>3</v>
      </c>
      <c r="J403" s="13">
        <v>3</v>
      </c>
      <c r="K403" s="92">
        <f>ROUNDUP(Articles[[#This Row],[Temp Appro/Jrs]]*0.25,0)</f>
        <v>1</v>
      </c>
      <c r="L403" s="13">
        <f>VLOOKUP(Articles[[#This Row],[Références]],'[2]Reporting consommation'!$A$8:$P$1189,16,FALSE)</f>
        <v>2</v>
      </c>
      <c r="M403" s="209">
        <f>IFERROR(VLOOKUP(Articles[[#This Row],[Références]],[2]!Tableau16[#All],2,FALSE),0)</f>
        <v>0</v>
      </c>
      <c r="N403" s="13">
        <f>IF(Articles[[#This Row],[Stocks]]&gt;Articles[[#This Row],[Stock max]],(IFERROR(Articles[[#This Row],[Stocks]]-Articles[[#This Row],[Stock max]],0)*Articles[[#This Row],[Valeur Uni]]),0)</f>
        <v>0</v>
      </c>
      <c r="O403" s="4" t="str">
        <f>IF(Articles[Stocks]&gt;Articles[[#This Row],[Stock mini]],"Stock suffisant","A Commander")</f>
        <v>Stock suffisant</v>
      </c>
      <c r="P403" s="13" t="s">
        <v>1052</v>
      </c>
      <c r="Q403" s="13"/>
    </row>
    <row r="404" spans="2:17" hidden="1" x14ac:dyDescent="0.25">
      <c r="B404" s="7" t="s">
        <v>80</v>
      </c>
      <c r="C404" s="83">
        <v>7935</v>
      </c>
      <c r="D404" s="71" t="s">
        <v>485</v>
      </c>
      <c r="E404" s="61" t="s">
        <v>436</v>
      </c>
      <c r="F404" s="2">
        <v>155</v>
      </c>
      <c r="G404" s="13">
        <f>((Articles[[#This Row],[Temp Appro/Jrs]]+Articles[[#This Row],[Delai D.A]]+Articles[[#This Row],[couverture]])*Articles[[#This Row],[conso journaliére]])</f>
        <v>7</v>
      </c>
      <c r="H404" s="92">
        <f>Articles[[#This Row],[Stock mini]]*2</f>
        <v>14</v>
      </c>
      <c r="I404" s="13">
        <v>3</v>
      </c>
      <c r="J404" s="13">
        <v>3</v>
      </c>
      <c r="K404" s="92">
        <f>ROUNDUP(Articles[[#This Row],[Temp Appro/Jrs]]*0.25,0)</f>
        <v>1</v>
      </c>
      <c r="L404" s="13">
        <f>VLOOKUP(Articles[[#This Row],[Références]],'[2]Reporting consommation'!$A$8:$P$1189,16,FALSE)</f>
        <v>1</v>
      </c>
      <c r="M404" s="209">
        <f>IFERROR(VLOOKUP(Articles[[#This Row],[Références]],[2]!Tableau16[#All],2,FALSE),0)</f>
        <v>0</v>
      </c>
      <c r="N404" s="13">
        <f>IF(Articles[[#This Row],[Stocks]]&gt;Articles[[#This Row],[Stock max]],(IFERROR(Articles[[#This Row],[Stocks]]-Articles[[#This Row],[Stock max]],0)*Articles[[#This Row],[Valeur Uni]]),0)</f>
        <v>0</v>
      </c>
      <c r="O404" s="4" t="str">
        <f>IF(Articles[Stocks]&gt;Articles[[#This Row],[Stock mini]],"Stock suffisant","A Commander")</f>
        <v>Stock suffisant</v>
      </c>
      <c r="P404" s="13"/>
      <c r="Q404" s="13"/>
    </row>
    <row r="405" spans="2:17" hidden="1" x14ac:dyDescent="0.25">
      <c r="B405" s="56" t="s">
        <v>558</v>
      </c>
      <c r="C405" s="85">
        <v>7956</v>
      </c>
      <c r="D405" s="45"/>
      <c r="E405" s="8" t="s">
        <v>804</v>
      </c>
      <c r="F405" s="2">
        <v>15</v>
      </c>
      <c r="G405" s="13">
        <f>((Articles[[#This Row],[Temp Appro/Jrs]]+Articles[[#This Row],[Delai D.A]]+Articles[[#This Row],[couverture]])*Articles[[#This Row],[conso journaliére]])</f>
        <v>7</v>
      </c>
      <c r="H405" s="13">
        <f>Articles[[#This Row],[Stock mini]]*2</f>
        <v>14</v>
      </c>
      <c r="I405" s="13">
        <v>3</v>
      </c>
      <c r="J405" s="13">
        <v>3</v>
      </c>
      <c r="K405" s="13">
        <f>ROUNDUP(Articles[[#This Row],[Temp Appro/Jrs]]*0.25,0)</f>
        <v>1</v>
      </c>
      <c r="L405" s="13">
        <f>VLOOKUP(Articles[[#This Row],[Références]],'[2]Reporting consommation'!$A$8:$P$1189,16,FALSE)</f>
        <v>1</v>
      </c>
      <c r="M405" s="208">
        <f>IFERROR(VLOOKUP(Articles[[#This Row],[Références]],[2]!Tableau16[#All],2,FALSE),0)</f>
        <v>0</v>
      </c>
      <c r="N405" s="13">
        <f>IF(Articles[[#This Row],[Stocks]]&gt;Articles[[#This Row],[Stock max]],(IFERROR(Articles[[#This Row],[Stocks]]-Articles[[#This Row],[Stock max]],0)*Articles[[#This Row],[Valeur Uni]]),0)</f>
        <v>0</v>
      </c>
      <c r="O405" s="4" t="str">
        <f>IF(Articles[Stocks]&gt;Articles[[#This Row],[Stock mini]],"Stock suffisant","A Commander")</f>
        <v>Stock suffisant</v>
      </c>
      <c r="P405" s="13"/>
      <c r="Q405" s="13"/>
    </row>
    <row r="406" spans="2:17" hidden="1" x14ac:dyDescent="0.25">
      <c r="B406" s="7" t="s">
        <v>79</v>
      </c>
      <c r="C406" s="83">
        <v>7976</v>
      </c>
      <c r="D406" s="84" t="s">
        <v>480</v>
      </c>
      <c r="E406" s="61" t="s">
        <v>441</v>
      </c>
      <c r="F406" s="2">
        <v>30</v>
      </c>
      <c r="G406" s="13">
        <f>((Articles[[#This Row],[Temp Appro/Jrs]]+Articles[[#This Row],[Delai D.A]]+Articles[[#This Row],[couverture]])*Articles[[#This Row],[conso journaliére]])</f>
        <v>7</v>
      </c>
      <c r="H406" s="92">
        <f>Articles[[#This Row],[Stock mini]]*2</f>
        <v>14</v>
      </c>
      <c r="I406" s="13">
        <v>3</v>
      </c>
      <c r="J406" s="13">
        <v>3</v>
      </c>
      <c r="K406" s="92">
        <f>ROUNDUP(Articles[[#This Row],[Temp Appro/Jrs]]*0.25,0)</f>
        <v>1</v>
      </c>
      <c r="L406" s="13">
        <f>VLOOKUP(Articles[[#This Row],[Références]],'[2]Reporting consommation'!$A$8:$P$1189,16,FALSE)</f>
        <v>1</v>
      </c>
      <c r="M406" s="209">
        <f>IFERROR(VLOOKUP(Articles[[#This Row],[Références]],[2]!Tableau16[#All],2,FALSE),0)</f>
        <v>0</v>
      </c>
      <c r="N406" s="13">
        <f>IF(Articles[[#This Row],[Stocks]]&gt;Articles[[#This Row],[Stock max]],(IFERROR(Articles[[#This Row],[Stocks]]-Articles[[#This Row],[Stock max]],0)*Articles[[#This Row],[Valeur Uni]]),0)</f>
        <v>0</v>
      </c>
      <c r="O406" s="4" t="str">
        <f>IF(Articles[Stocks]&gt;Articles[[#This Row],[Stock mini]],"Stock suffisant","A Commander")</f>
        <v>Stock suffisant</v>
      </c>
      <c r="P406" s="13"/>
      <c r="Q406" s="13"/>
    </row>
    <row r="407" spans="2:17" hidden="1" x14ac:dyDescent="0.25">
      <c r="B407" s="44" t="s">
        <v>78</v>
      </c>
      <c r="C407" s="83">
        <v>7977</v>
      </c>
      <c r="D407" s="90" t="s">
        <v>480</v>
      </c>
      <c r="E407" s="57" t="s">
        <v>441</v>
      </c>
      <c r="F407" s="2">
        <v>28</v>
      </c>
      <c r="G407" s="13">
        <f>((Articles[[#This Row],[Temp Appro/Jrs]]+Articles[[#This Row],[Delai D.A]]+Articles[[#This Row],[couverture]])*Articles[[#This Row],[conso journaliére]])</f>
        <v>7</v>
      </c>
      <c r="H407" s="92">
        <f>Articles[[#This Row],[Stock mini]]*2</f>
        <v>14</v>
      </c>
      <c r="I407" s="13">
        <v>3</v>
      </c>
      <c r="J407" s="13">
        <v>3</v>
      </c>
      <c r="K407" s="92">
        <f>ROUNDUP(Articles[[#This Row],[Temp Appro/Jrs]]*0.25,0)</f>
        <v>1</v>
      </c>
      <c r="L407" s="13">
        <f>VLOOKUP(Articles[[#This Row],[Références]],'[2]Reporting consommation'!$A$8:$P$1189,16,FALSE)</f>
        <v>1</v>
      </c>
      <c r="M407" s="209">
        <f>IFERROR(VLOOKUP(Articles[[#This Row],[Références]],[2]!Tableau16[#All],2,FALSE),0)</f>
        <v>0</v>
      </c>
      <c r="N407" s="13">
        <f>IF(Articles[[#This Row],[Stocks]]&gt;Articles[[#This Row],[Stock max]],(IFERROR(Articles[[#This Row],[Stocks]]-Articles[[#This Row],[Stock max]],0)*Articles[[#This Row],[Valeur Uni]]),0)</f>
        <v>0</v>
      </c>
      <c r="O407" s="4" t="str">
        <f>IF(Articles[Stocks]&gt;Articles[[#This Row],[Stock mini]],"Stock suffisant","A Commander")</f>
        <v>Stock suffisant</v>
      </c>
      <c r="P407" s="13"/>
      <c r="Q407" s="13"/>
    </row>
    <row r="408" spans="2:17" hidden="1" x14ac:dyDescent="0.25">
      <c r="B408" s="44" t="s">
        <v>77</v>
      </c>
      <c r="C408" s="83">
        <v>7978</v>
      </c>
      <c r="D408" s="89" t="s">
        <v>480</v>
      </c>
      <c r="E408" s="173" t="s">
        <v>441</v>
      </c>
      <c r="F408" s="2">
        <v>27</v>
      </c>
      <c r="G408" s="13">
        <f>((Articles[[#This Row],[Temp Appro/Jrs]]+Articles[[#This Row],[Delai D.A]]+Articles[[#This Row],[couverture]])*Articles[[#This Row],[conso journaliére]])</f>
        <v>7</v>
      </c>
      <c r="H408" s="92">
        <f>Articles[[#This Row],[Stock mini]]*2</f>
        <v>14</v>
      </c>
      <c r="I408" s="13">
        <v>3</v>
      </c>
      <c r="J408" s="13">
        <v>3</v>
      </c>
      <c r="K408" s="92">
        <f>ROUNDUP(Articles[[#This Row],[Temp Appro/Jrs]]*0.25,0)</f>
        <v>1</v>
      </c>
      <c r="L408" s="13">
        <f>VLOOKUP(Articles[[#This Row],[Références]],'[2]Reporting consommation'!$A$8:$P$1189,16,FALSE)</f>
        <v>1</v>
      </c>
      <c r="M408" s="209">
        <f>IFERROR(VLOOKUP(Articles[[#This Row],[Références]],[2]!Tableau16[#All],2,FALSE),0)</f>
        <v>0</v>
      </c>
      <c r="N408" s="13">
        <f>IF(Articles[[#This Row],[Stocks]]&gt;Articles[[#This Row],[Stock max]],(IFERROR(Articles[[#This Row],[Stocks]]-Articles[[#This Row],[Stock max]],0)*Articles[[#This Row],[Valeur Uni]]),0)</f>
        <v>0</v>
      </c>
      <c r="O408" s="4" t="str">
        <f>IF(Articles[Stocks]&gt;Articles[[#This Row],[Stock mini]],"Stock suffisant","A Commander")</f>
        <v>Stock suffisant</v>
      </c>
      <c r="P408" s="13"/>
      <c r="Q408" s="13"/>
    </row>
    <row r="409" spans="2:17" hidden="1" x14ac:dyDescent="0.25">
      <c r="B409" s="44" t="s">
        <v>76</v>
      </c>
      <c r="C409" s="83">
        <v>7979</v>
      </c>
      <c r="D409" s="90" t="s">
        <v>480</v>
      </c>
      <c r="E409" s="172" t="s">
        <v>441</v>
      </c>
      <c r="F409" s="2">
        <v>23</v>
      </c>
      <c r="G409" s="13">
        <f>((Articles[[#This Row],[Temp Appro/Jrs]]+Articles[[#This Row],[Delai D.A]]+Articles[[#This Row],[couverture]])*Articles[[#This Row],[conso journaliére]])</f>
        <v>7</v>
      </c>
      <c r="H409" s="92">
        <f>Articles[[#This Row],[Stock mini]]*2</f>
        <v>14</v>
      </c>
      <c r="I409" s="13">
        <v>3</v>
      </c>
      <c r="J409" s="13">
        <v>3</v>
      </c>
      <c r="K409" s="92">
        <f>ROUNDUP(Articles[[#This Row],[Temp Appro/Jrs]]*0.25,0)</f>
        <v>1</v>
      </c>
      <c r="L409" s="13">
        <f>VLOOKUP(Articles[[#This Row],[Références]],'[2]Reporting consommation'!$A$8:$P$1189,16,FALSE)</f>
        <v>1</v>
      </c>
      <c r="M409" s="209">
        <f>IFERROR(VLOOKUP(Articles[[#This Row],[Références]],[2]!Tableau16[#All],2,FALSE),0)</f>
        <v>0</v>
      </c>
      <c r="N409" s="13">
        <f>IF(Articles[[#This Row],[Stocks]]&gt;Articles[[#This Row],[Stock max]],(IFERROR(Articles[[#This Row],[Stocks]]-Articles[[#This Row],[Stock max]],0)*Articles[[#This Row],[Valeur Uni]]),0)</f>
        <v>0</v>
      </c>
      <c r="O409" s="4" t="str">
        <f>IF(Articles[Stocks]&gt;Articles[[#This Row],[Stock mini]],"Stock suffisant","A Commander")</f>
        <v>Stock suffisant</v>
      </c>
      <c r="P409" s="13"/>
      <c r="Q409" s="13"/>
    </row>
    <row r="410" spans="2:17" hidden="1" x14ac:dyDescent="0.25">
      <c r="B410" s="8" t="s">
        <v>255</v>
      </c>
      <c r="C410" s="83">
        <v>1262</v>
      </c>
      <c r="D410" s="84" t="s">
        <v>506</v>
      </c>
      <c r="E410" s="172" t="s">
        <v>462</v>
      </c>
      <c r="F410" s="2">
        <v>7</v>
      </c>
      <c r="G410" s="13">
        <f>((Articles[[#This Row],[Temp Appro/Jrs]]+Articles[[#This Row],[Delai D.A]]+Articles[[#This Row],[couverture]])*Articles[[#This Row],[conso journaliére]])</f>
        <v>11</v>
      </c>
      <c r="H410" s="92">
        <f>Articles[[#This Row],[Stock mini]]*2</f>
        <v>22</v>
      </c>
      <c r="I410" s="13">
        <v>6</v>
      </c>
      <c r="J410" s="13">
        <v>3</v>
      </c>
      <c r="K410" s="92">
        <f>ROUNDUP(Articles[[#This Row],[Temp Appro/Jrs]]*0.25,0)</f>
        <v>2</v>
      </c>
      <c r="L410" s="13">
        <f>VLOOKUP(Articles[[#This Row],[Références]],'[2]Reporting consommation'!$A$8:$P$1189,16,FALSE)</f>
        <v>1</v>
      </c>
      <c r="M410" s="209">
        <f>IFERROR(VLOOKUP(Articles[[#This Row],[Références]],[2]!Tableau16[#All],2,FALSE),0)</f>
        <v>0</v>
      </c>
      <c r="N410" s="13">
        <f>IF(Articles[[#This Row],[Stocks]]&gt;Articles[[#This Row],[Stock max]],(IFERROR(Articles[[#This Row],[Stocks]]-Articles[[#This Row],[Stock max]],0)*Articles[[#This Row],[Valeur Uni]]),0)</f>
        <v>0</v>
      </c>
      <c r="O410" s="4" t="str">
        <f>IF(Articles[Stocks]&gt;Articles[[#This Row],[Stock mini]],"Stock suffisant","A Commander")</f>
        <v>A Commander</v>
      </c>
      <c r="P410" s="13"/>
      <c r="Q410" s="13"/>
    </row>
    <row r="411" spans="2:17" hidden="1" x14ac:dyDescent="0.25">
      <c r="B411" s="8" t="s">
        <v>75</v>
      </c>
      <c r="C411" s="83">
        <v>7997</v>
      </c>
      <c r="D411" s="84" t="s">
        <v>485</v>
      </c>
      <c r="E411" s="173" t="s">
        <v>431</v>
      </c>
      <c r="F411" s="2">
        <v>144</v>
      </c>
      <c r="G411" s="13">
        <f>((Articles[[#This Row],[Temp Appro/Jrs]]+Articles[[#This Row],[Delai D.A]]+Articles[[#This Row],[couverture]])*Articles[[#This Row],[conso journaliére]])</f>
        <v>7</v>
      </c>
      <c r="H411" s="92">
        <f>Articles[[#This Row],[Stock mini]]*2</f>
        <v>14</v>
      </c>
      <c r="I411" s="13">
        <v>3</v>
      </c>
      <c r="J411" s="13">
        <v>3</v>
      </c>
      <c r="K411" s="92">
        <f>ROUNDUP(Articles[[#This Row],[Temp Appro/Jrs]]*0.25,0)</f>
        <v>1</v>
      </c>
      <c r="L411" s="13">
        <f>VLOOKUP(Articles[[#This Row],[Références]],'[2]Reporting consommation'!$A$8:$P$1189,16,FALSE)</f>
        <v>1</v>
      </c>
      <c r="M411" s="209">
        <f>IFERROR(VLOOKUP(Articles[[#This Row],[Références]],[2]!Tableau16[#All],2,FALSE),0)</f>
        <v>0</v>
      </c>
      <c r="N411" s="13">
        <f>IF(Articles[[#This Row],[Stocks]]&gt;Articles[[#This Row],[Stock max]],(IFERROR(Articles[[#This Row],[Stocks]]-Articles[[#This Row],[Stock max]],0)*Articles[[#This Row],[Valeur Uni]]),0)</f>
        <v>0</v>
      </c>
      <c r="O411" s="4" t="str">
        <f>IF(Articles[Stocks]&gt;Articles[[#This Row],[Stock mini]],"Stock suffisant","A Commander")</f>
        <v>Stock suffisant</v>
      </c>
      <c r="P411" s="13"/>
      <c r="Q411" s="13"/>
    </row>
    <row r="412" spans="2:17" hidden="1" x14ac:dyDescent="0.25">
      <c r="B412" s="57" t="s">
        <v>74</v>
      </c>
      <c r="C412" s="83">
        <v>7998</v>
      </c>
      <c r="D412" s="90" t="s">
        <v>485</v>
      </c>
      <c r="E412" s="57" t="s">
        <v>430</v>
      </c>
      <c r="F412" s="2">
        <v>100</v>
      </c>
      <c r="G412" s="13">
        <f>((Articles[[#This Row],[Temp Appro/Jrs]]+Articles[[#This Row],[Delai D.A]]+Articles[[#This Row],[couverture]])*Articles[[#This Row],[conso journaliére]])</f>
        <v>7</v>
      </c>
      <c r="H412" s="92">
        <f>Articles[[#This Row],[Stock mini]]*2</f>
        <v>14</v>
      </c>
      <c r="I412" s="13">
        <v>3</v>
      </c>
      <c r="J412" s="13">
        <v>3</v>
      </c>
      <c r="K412" s="92">
        <f>ROUNDUP(Articles[[#This Row],[Temp Appro/Jrs]]*0.25,0)</f>
        <v>1</v>
      </c>
      <c r="L412" s="13">
        <f>VLOOKUP(Articles[[#This Row],[Références]],'[2]Reporting consommation'!$A$8:$P$1189,16,FALSE)</f>
        <v>1</v>
      </c>
      <c r="M412" s="209">
        <f>IFERROR(VLOOKUP(Articles[[#This Row],[Références]],[2]!Tableau16[#All],2,FALSE),0)</f>
        <v>0</v>
      </c>
      <c r="N412" s="13">
        <f>IF(Articles[[#This Row],[Stocks]]&gt;Articles[[#This Row],[Stock max]],(IFERROR(Articles[[#This Row],[Stocks]]-Articles[[#This Row],[Stock max]],0)*Articles[[#This Row],[Valeur Uni]]),0)</f>
        <v>0</v>
      </c>
      <c r="O412" s="4" t="str">
        <f>IF(Articles[Stocks]&gt;Articles[[#This Row],[Stock mini]],"Stock suffisant","A Commander")</f>
        <v>Stock suffisant</v>
      </c>
      <c r="P412" s="13"/>
      <c r="Q412" s="13"/>
    </row>
    <row r="413" spans="2:17" hidden="1" x14ac:dyDescent="0.25">
      <c r="B413" s="57" t="s">
        <v>73</v>
      </c>
      <c r="C413" s="83">
        <v>7999</v>
      </c>
      <c r="D413" s="89" t="s">
        <v>485</v>
      </c>
      <c r="E413" s="91" t="s">
        <v>430</v>
      </c>
      <c r="F413" s="2">
        <v>110</v>
      </c>
      <c r="G413" s="13">
        <f>((Articles[[#This Row],[Temp Appro/Jrs]]+Articles[[#This Row],[Delai D.A]]+Articles[[#This Row],[couverture]])*Articles[[#This Row],[conso journaliére]])</f>
        <v>7</v>
      </c>
      <c r="H413" s="92">
        <f>Articles[[#This Row],[Stock mini]]*2</f>
        <v>14</v>
      </c>
      <c r="I413" s="13">
        <v>3</v>
      </c>
      <c r="J413" s="13">
        <v>3</v>
      </c>
      <c r="K413" s="92">
        <f>ROUNDUP(Articles[[#This Row],[Temp Appro/Jrs]]*0.25,0)</f>
        <v>1</v>
      </c>
      <c r="L413" s="13">
        <f>VLOOKUP(Articles[[#This Row],[Références]],'[2]Reporting consommation'!$A$8:$P$1189,16,FALSE)</f>
        <v>1</v>
      </c>
      <c r="M413" s="209">
        <f>IFERROR(VLOOKUP(Articles[[#This Row],[Références]],[2]!Tableau16[#All],2,FALSE),0)</f>
        <v>0</v>
      </c>
      <c r="N413" s="13">
        <f>IF(Articles[[#This Row],[Stocks]]&gt;Articles[[#This Row],[Stock max]],(IFERROR(Articles[[#This Row],[Stocks]]-Articles[[#This Row],[Stock max]],0)*Articles[[#This Row],[Valeur Uni]]),0)</f>
        <v>0</v>
      </c>
      <c r="O413" s="4" t="str">
        <f>IF(Articles[Stocks]&gt;Articles[[#This Row],[Stock mini]],"Stock suffisant","A Commander")</f>
        <v>Stock suffisant</v>
      </c>
      <c r="P413" s="13"/>
      <c r="Q413" s="13"/>
    </row>
    <row r="414" spans="2:17" hidden="1" x14ac:dyDescent="0.25">
      <c r="B414" s="181" t="s">
        <v>72</v>
      </c>
      <c r="C414" s="83">
        <v>8000</v>
      </c>
      <c r="D414" s="90" t="s">
        <v>485</v>
      </c>
      <c r="E414" s="57" t="s">
        <v>430</v>
      </c>
      <c r="F414" s="2">
        <v>68</v>
      </c>
      <c r="G414" s="13">
        <f>((Articles[[#This Row],[Temp Appro/Jrs]]+Articles[[#This Row],[Delai D.A]]+Articles[[#This Row],[couverture]])*Articles[[#This Row],[conso journaliére]])</f>
        <v>7</v>
      </c>
      <c r="H414" s="92">
        <f>Articles[[#This Row],[Stock mini]]*2</f>
        <v>14</v>
      </c>
      <c r="I414" s="13">
        <v>3</v>
      </c>
      <c r="J414" s="13">
        <v>3</v>
      </c>
      <c r="K414" s="92">
        <f>ROUNDUP(Articles[[#This Row],[Temp Appro/Jrs]]*0.25,0)</f>
        <v>1</v>
      </c>
      <c r="L414" s="13">
        <f>VLOOKUP(Articles[[#This Row],[Références]],'[2]Reporting consommation'!$A$8:$P$1189,16,FALSE)</f>
        <v>1</v>
      </c>
      <c r="M414" s="209">
        <f>IFERROR(VLOOKUP(Articles[[#This Row],[Références]],[2]!Tableau16[#All],2,FALSE),0)</f>
        <v>0</v>
      </c>
      <c r="N414" s="13">
        <f>IF(Articles[[#This Row],[Stocks]]&gt;Articles[[#This Row],[Stock max]],(IFERROR(Articles[[#This Row],[Stocks]]-Articles[[#This Row],[Stock max]],0)*Articles[[#This Row],[Valeur Uni]]),0)</f>
        <v>0</v>
      </c>
      <c r="O414" s="4" t="str">
        <f>IF(Articles[Stocks]&gt;Articles[[#This Row],[Stock mini]],"Stock suffisant","A Commander")</f>
        <v>Stock suffisant</v>
      </c>
      <c r="P414" s="13"/>
      <c r="Q414" s="13"/>
    </row>
    <row r="415" spans="2:17" hidden="1" x14ac:dyDescent="0.25">
      <c r="B415" s="57" t="s">
        <v>71</v>
      </c>
      <c r="C415" s="83">
        <v>8001</v>
      </c>
      <c r="D415" s="89" t="s">
        <v>485</v>
      </c>
      <c r="E415" s="91" t="s">
        <v>430</v>
      </c>
      <c r="F415" s="2">
        <v>88</v>
      </c>
      <c r="G415" s="13">
        <f>((Articles[[#This Row],[Temp Appro/Jrs]]+Articles[[#This Row],[Delai D.A]]+Articles[[#This Row],[couverture]])*Articles[[#This Row],[conso journaliére]])</f>
        <v>7</v>
      </c>
      <c r="H415" s="92">
        <f>Articles[[#This Row],[Stock mini]]*2</f>
        <v>14</v>
      </c>
      <c r="I415" s="13">
        <v>3</v>
      </c>
      <c r="J415" s="13">
        <v>3</v>
      </c>
      <c r="K415" s="92">
        <f>ROUNDUP(Articles[[#This Row],[Temp Appro/Jrs]]*0.25,0)</f>
        <v>1</v>
      </c>
      <c r="L415" s="13">
        <f>VLOOKUP(Articles[[#This Row],[Références]],'[2]Reporting consommation'!$A$8:$P$1189,16,FALSE)</f>
        <v>1</v>
      </c>
      <c r="M415" s="209">
        <f>IFERROR(VLOOKUP(Articles[[#This Row],[Références]],[2]!Tableau16[#All],2,FALSE),0)</f>
        <v>0</v>
      </c>
      <c r="N415" s="13">
        <f>IF(Articles[[#This Row],[Stocks]]&gt;Articles[[#This Row],[Stock max]],(IFERROR(Articles[[#This Row],[Stocks]]-Articles[[#This Row],[Stock max]],0)*Articles[[#This Row],[Valeur Uni]]),0)</f>
        <v>0</v>
      </c>
      <c r="O415" s="4" t="str">
        <f>IF(Articles[Stocks]&gt;Articles[[#This Row],[Stock mini]],"Stock suffisant","A Commander")</f>
        <v>Stock suffisant</v>
      </c>
      <c r="P415" s="13"/>
      <c r="Q415" s="13"/>
    </row>
    <row r="416" spans="2:17" hidden="1" x14ac:dyDescent="0.25">
      <c r="B416" s="126" t="s">
        <v>246</v>
      </c>
      <c r="C416" s="83">
        <v>1380</v>
      </c>
      <c r="D416" s="89" t="s">
        <v>506</v>
      </c>
      <c r="E416" s="57" t="s">
        <v>452</v>
      </c>
      <c r="F416" s="2">
        <v>3</v>
      </c>
      <c r="G416" s="13">
        <f>((Articles[[#This Row],[Temp Appro/Jrs]]+Articles[[#This Row],[Delai D.A]]+Articles[[#This Row],[couverture]])*Articles[[#This Row],[conso journaliére]])</f>
        <v>11</v>
      </c>
      <c r="H416" s="92">
        <f>Articles[[#This Row],[Stock mini]]*2</f>
        <v>22</v>
      </c>
      <c r="I416" s="13">
        <v>6</v>
      </c>
      <c r="J416" s="13">
        <v>3</v>
      </c>
      <c r="K416" s="92">
        <f>ROUNDUP(Articles[[#This Row],[Temp Appro/Jrs]]*0.25,0)</f>
        <v>2</v>
      </c>
      <c r="L416" s="13">
        <f>VLOOKUP(Articles[[#This Row],[Références]],'[2]Reporting consommation'!$A$8:$P$1189,16,FALSE)</f>
        <v>1</v>
      </c>
      <c r="M416" s="208">
        <f>IFERROR(VLOOKUP(Articles[[#This Row],[Références]],[2]!Tableau16[#All],2,FALSE),0)</f>
        <v>0</v>
      </c>
      <c r="N416" s="13">
        <f>IF(Articles[[#This Row],[Stocks]]&gt;Articles[[#This Row],[Stock max]],(IFERROR(Articles[[#This Row],[Stocks]]-Articles[[#This Row],[Stock max]],0)*Articles[[#This Row],[Valeur Uni]]),0)</f>
        <v>0</v>
      </c>
      <c r="O416" s="4" t="str">
        <f>IF(Articles[Stocks]&gt;Articles[[#This Row],[Stock mini]],"Stock suffisant","A Commander")</f>
        <v>A Commander</v>
      </c>
      <c r="P416" s="13"/>
      <c r="Q416" s="13"/>
    </row>
    <row r="417" spans="2:17" hidden="1" x14ac:dyDescent="0.25">
      <c r="B417" s="48" t="s">
        <v>677</v>
      </c>
      <c r="C417" s="85">
        <v>8003</v>
      </c>
      <c r="D417" s="15" t="s">
        <v>689</v>
      </c>
      <c r="E417" s="48" t="s">
        <v>413</v>
      </c>
      <c r="F417" s="2">
        <v>5</v>
      </c>
      <c r="G417" s="13">
        <f>((Articles[[#This Row],[Temp Appro/Jrs]]+Articles[[#This Row],[Delai D.A]]+Articles[[#This Row],[couverture]])*Articles[[#This Row],[conso journaliére]])</f>
        <v>0</v>
      </c>
      <c r="H417" s="13">
        <f>Articles[[#This Row],[Stock mini]]*2</f>
        <v>0</v>
      </c>
      <c r="I417" s="13">
        <v>3</v>
      </c>
      <c r="J417" s="13">
        <v>3</v>
      </c>
      <c r="K417" s="13">
        <f>ROUNDUP(Articles[[#This Row],[Temp Appro/Jrs]]*0.25,0)</f>
        <v>1</v>
      </c>
      <c r="L417" s="13">
        <f>VLOOKUP(Articles[[#This Row],[Références]],'[2]Reporting consommation'!$A$8:$P$1189,16,FALSE)</f>
        <v>0</v>
      </c>
      <c r="M417" s="208">
        <f>IFERROR(VLOOKUP(Articles[[#This Row],[Références]],[2]!Tableau16[#All],2,FALSE),0)</f>
        <v>0</v>
      </c>
      <c r="N417" s="13">
        <f>IF(Articles[[#This Row],[Stocks]]&gt;Articles[[#This Row],[Stock max]],(IFERROR(Articles[[#This Row],[Stocks]]-Articles[[#This Row],[Stock max]],0)*Articles[[#This Row],[Valeur Uni]]),0)</f>
        <v>0</v>
      </c>
      <c r="O417" s="53" t="str">
        <f>IF(Articles[Stocks]&gt;Articles[[#This Row],[Stock mini]],"Stock suffisant","A Commander")</f>
        <v>Stock suffisant</v>
      </c>
      <c r="P417" s="13"/>
      <c r="Q417" s="13"/>
    </row>
    <row r="418" spans="2:17" hidden="1" x14ac:dyDescent="0.25">
      <c r="B418" s="48" t="s">
        <v>812</v>
      </c>
      <c r="C418" s="85">
        <v>4893</v>
      </c>
      <c r="D418" s="15" t="s">
        <v>506</v>
      </c>
      <c r="E418" s="48" t="s">
        <v>441</v>
      </c>
      <c r="F418" s="2">
        <v>6</v>
      </c>
      <c r="G418" s="13">
        <f>((Articles[[#This Row],[Temp Appro/Jrs]]+Articles[[#This Row],[Delai D.A]]+Articles[[#This Row],[couverture]])*Articles[[#This Row],[conso journaliére]])</f>
        <v>7</v>
      </c>
      <c r="H418" s="13">
        <f>Articles[[#This Row],[Stock mini]]*2</f>
        <v>14</v>
      </c>
      <c r="I418" s="13">
        <v>3</v>
      </c>
      <c r="J418" s="13">
        <v>3</v>
      </c>
      <c r="K418" s="13">
        <f>ROUNDUP(Articles[[#This Row],[Temp Appro/Jrs]]*0.25,0)</f>
        <v>1</v>
      </c>
      <c r="L418" s="13">
        <f>VLOOKUP(Articles[[#This Row],[Références]],'[2]Reporting consommation'!$A$8:$P$1189,16,FALSE)</f>
        <v>1</v>
      </c>
      <c r="M418" s="208">
        <f>IFERROR(VLOOKUP(Articles[[#This Row],[Références]],[2]!Tableau16[#All],2,FALSE),0)</f>
        <v>0</v>
      </c>
      <c r="N418" s="13">
        <f>IF(Articles[[#This Row],[Stocks]]&gt;Articles[[#This Row],[Stock max]],(IFERROR(Articles[[#This Row],[Stocks]]-Articles[[#This Row],[Stock max]],0)*Articles[[#This Row],[Valeur Uni]]),0)</f>
        <v>0</v>
      </c>
      <c r="O418" s="53" t="str">
        <f>IF(Articles[Stocks]&gt;Articles[[#This Row],[Stock mini]],"Stock suffisant","A Commander")</f>
        <v>A Commander</v>
      </c>
      <c r="P418" s="13"/>
      <c r="Q418" s="13"/>
    </row>
    <row r="419" spans="2:17" hidden="1" x14ac:dyDescent="0.25">
      <c r="B419" s="48" t="s">
        <v>680</v>
      </c>
      <c r="C419" s="85">
        <v>8005</v>
      </c>
      <c r="D419" s="15" t="s">
        <v>689</v>
      </c>
      <c r="E419" s="48" t="s">
        <v>413</v>
      </c>
      <c r="F419" s="2">
        <v>5</v>
      </c>
      <c r="G419" s="13">
        <f>((Articles[[#This Row],[Temp Appro/Jrs]]+Articles[[#This Row],[Delai D.A]]+Articles[[#This Row],[couverture]])*Articles[[#This Row],[conso journaliére]])</f>
        <v>0</v>
      </c>
      <c r="H419" s="13">
        <f>Articles[[#This Row],[Stock mini]]*2</f>
        <v>0</v>
      </c>
      <c r="I419" s="13">
        <v>3</v>
      </c>
      <c r="J419" s="13">
        <v>3</v>
      </c>
      <c r="K419" s="13">
        <f>ROUNDUP(Articles[[#This Row],[Temp Appro/Jrs]]*0.25,0)</f>
        <v>1</v>
      </c>
      <c r="L419" s="13">
        <f>VLOOKUP(Articles[[#This Row],[Références]],'[2]Reporting consommation'!$A$8:$P$1189,16,FALSE)</f>
        <v>0</v>
      </c>
      <c r="M419" s="208">
        <f>IFERROR(VLOOKUP(Articles[[#This Row],[Références]],[2]!Tableau16[#All],2,FALSE),0)</f>
        <v>0</v>
      </c>
      <c r="N419" s="13">
        <f>IF(Articles[[#This Row],[Stocks]]&gt;Articles[[#This Row],[Stock max]],(IFERROR(Articles[[#This Row],[Stocks]]-Articles[[#This Row],[Stock max]],0)*Articles[[#This Row],[Valeur Uni]]),0)</f>
        <v>0</v>
      </c>
      <c r="O419" s="53" t="str">
        <f>IF(Articles[Stocks]&gt;Articles[[#This Row],[Stock mini]],"Stock suffisant","A Commander")</f>
        <v>Stock suffisant</v>
      </c>
      <c r="P419" s="13"/>
      <c r="Q419" s="13"/>
    </row>
    <row r="420" spans="2:17" hidden="1" x14ac:dyDescent="0.25">
      <c r="B420" s="48" t="s">
        <v>679</v>
      </c>
      <c r="C420" s="85">
        <v>8006</v>
      </c>
      <c r="D420" s="15" t="s">
        <v>689</v>
      </c>
      <c r="E420" s="48" t="s">
        <v>413</v>
      </c>
      <c r="F420" s="2">
        <v>5</v>
      </c>
      <c r="G420" s="13">
        <f>((Articles[[#This Row],[Temp Appro/Jrs]]+Articles[[#This Row],[Delai D.A]]+Articles[[#This Row],[couverture]])*Articles[[#This Row],[conso journaliére]])</f>
        <v>0</v>
      </c>
      <c r="H420" s="13">
        <f>Articles[[#This Row],[Stock mini]]*2</f>
        <v>0</v>
      </c>
      <c r="I420" s="13">
        <v>3</v>
      </c>
      <c r="J420" s="13">
        <v>3</v>
      </c>
      <c r="K420" s="13">
        <f>ROUNDUP(Articles[[#This Row],[Temp Appro/Jrs]]*0.25,0)</f>
        <v>1</v>
      </c>
      <c r="L420" s="13">
        <f>VLOOKUP(Articles[[#This Row],[Références]],'[2]Reporting consommation'!$A$8:$P$1189,16,FALSE)</f>
        <v>0</v>
      </c>
      <c r="M420" s="208">
        <f>IFERROR(VLOOKUP(Articles[[#This Row],[Références]],[2]!Tableau16[#All],2,FALSE),0)</f>
        <v>0</v>
      </c>
      <c r="N420" s="13">
        <f>IF(Articles[[#This Row],[Stocks]]&gt;Articles[[#This Row],[Stock max]],(IFERROR(Articles[[#This Row],[Stocks]]-Articles[[#This Row],[Stock max]],0)*Articles[[#This Row],[Valeur Uni]]),0)</f>
        <v>0</v>
      </c>
      <c r="O420" s="53" t="str">
        <f>IF(Articles[Stocks]&gt;Articles[[#This Row],[Stock mini]],"Stock suffisant","A Commander")</f>
        <v>Stock suffisant</v>
      </c>
      <c r="P420" s="13"/>
      <c r="Q420" s="13"/>
    </row>
    <row r="421" spans="2:17" hidden="1" x14ac:dyDescent="0.25">
      <c r="B421" s="44" t="s">
        <v>376</v>
      </c>
      <c r="C421" s="83">
        <v>169</v>
      </c>
      <c r="D421" s="89" t="s">
        <v>480</v>
      </c>
      <c r="E421" s="91" t="s">
        <v>463</v>
      </c>
      <c r="F421" s="2">
        <v>7</v>
      </c>
      <c r="G421" s="13">
        <f>((Articles[[#This Row],[Temp Appro/Jrs]]+Articles[[#This Row],[Delai D.A]]+Articles[[#This Row],[couverture]])*Articles[[#This Row],[conso journaliére]])</f>
        <v>8</v>
      </c>
      <c r="H421" s="13">
        <f>Articles[[#This Row],[Stock mini]]*2</f>
        <v>16</v>
      </c>
      <c r="I421" s="13">
        <v>4</v>
      </c>
      <c r="J421" s="13">
        <v>3</v>
      </c>
      <c r="K421" s="13">
        <f>ROUNDUP(Articles[[#This Row],[Temp Appro/Jrs]]*0.25,0)</f>
        <v>1</v>
      </c>
      <c r="L421" s="13">
        <f>VLOOKUP(Articles[[#This Row],[Références]],'[2]Reporting consommation'!$A$8:$P$1189,16,FALSE)</f>
        <v>1</v>
      </c>
      <c r="M421" s="208">
        <f>IFERROR(VLOOKUP(Articles[[#This Row],[Références]],[2]!Tableau16[#All],2,FALSE),0)</f>
        <v>0</v>
      </c>
      <c r="N421" s="13">
        <f>IF(Articles[[#This Row],[Stocks]]&gt;Articles[[#This Row],[Stock max]],(IFERROR(Articles[[#This Row],[Stocks]]-Articles[[#This Row],[Stock max]],0)*Articles[[#This Row],[Valeur Uni]]),0)</f>
        <v>0</v>
      </c>
      <c r="O421" s="4" t="str">
        <f>IF(Articles[Stocks]&gt;Articles[[#This Row],[Stock mini]],"Stock suffisant","A Commander")</f>
        <v>A Commander</v>
      </c>
      <c r="P421" s="13"/>
      <c r="Q421" s="13"/>
    </row>
    <row r="422" spans="2:17" hidden="1" x14ac:dyDescent="0.25">
      <c r="B422" s="126" t="s">
        <v>375</v>
      </c>
      <c r="C422" s="83">
        <v>174</v>
      </c>
      <c r="D422" s="90" t="s">
        <v>480</v>
      </c>
      <c r="E422" s="57" t="s">
        <v>693</v>
      </c>
      <c r="F422" s="2">
        <v>9</v>
      </c>
      <c r="G422" s="13">
        <f>((Articles[[#This Row],[Temp Appro/Jrs]]+Articles[[#This Row],[Delai D.A]]+Articles[[#This Row],[couverture]])*Articles[[#This Row],[conso journaliére]])</f>
        <v>22</v>
      </c>
      <c r="H422" s="13">
        <f>Articles[[#This Row],[Stock mini]]*2</f>
        <v>44</v>
      </c>
      <c r="I422" s="13">
        <v>15</v>
      </c>
      <c r="J422" s="13">
        <v>3</v>
      </c>
      <c r="K422" s="13">
        <f>ROUNDUP(Articles[[#This Row],[Temp Appro/Jrs]]*0.25,0)</f>
        <v>4</v>
      </c>
      <c r="L422" s="13">
        <f>VLOOKUP(Articles[[#This Row],[Références]],'[2]Reporting consommation'!$A$8:$P$1189,16,FALSE)</f>
        <v>1</v>
      </c>
      <c r="M422" s="209">
        <f>IFERROR(VLOOKUP(Articles[[#This Row],[Références]],[2]!Tableau16[#All],2,FALSE),0)</f>
        <v>0</v>
      </c>
      <c r="N422" s="13">
        <f>IF(Articles[[#This Row],[Stocks]]&gt;Articles[[#This Row],[Stock max]],(IFERROR(Articles[[#This Row],[Stocks]]-Articles[[#This Row],[Stock max]],0)*Articles[[#This Row],[Valeur Uni]]),0)</f>
        <v>0</v>
      </c>
      <c r="O422" s="4" t="str">
        <f>IF(Articles[Stocks]&gt;Articles[[#This Row],[Stock mini]],"Stock suffisant","A Commander")</f>
        <v>A Commander</v>
      </c>
      <c r="P422" s="13"/>
      <c r="Q422" s="13"/>
    </row>
    <row r="423" spans="2:17" hidden="1" x14ac:dyDescent="0.25">
      <c r="B423" s="44" t="s">
        <v>355</v>
      </c>
      <c r="C423" s="83">
        <v>289</v>
      </c>
      <c r="D423" s="89" t="s">
        <v>480</v>
      </c>
      <c r="E423" s="91" t="s">
        <v>576</v>
      </c>
      <c r="F423" s="2">
        <v>6</v>
      </c>
      <c r="G423" s="13">
        <f>((Articles[[#This Row],[Temp Appro/Jrs]]+Articles[[#This Row],[Delai D.A]]+Articles[[#This Row],[couverture]])*Articles[[#This Row],[conso journaliére]])</f>
        <v>6</v>
      </c>
      <c r="H423" s="13">
        <f>Articles[[#This Row],[Stock mini]]*2</f>
        <v>12</v>
      </c>
      <c r="I423" s="13">
        <v>2</v>
      </c>
      <c r="J423" s="13">
        <v>3</v>
      </c>
      <c r="K423" s="13">
        <f>ROUNDUP(Articles[[#This Row],[Temp Appro/Jrs]]*0.25,0)</f>
        <v>1</v>
      </c>
      <c r="L423" s="13">
        <f>VLOOKUP(Articles[[#This Row],[Références]],'[2]Reporting consommation'!$A$8:$P$1189,16,FALSE)</f>
        <v>1</v>
      </c>
      <c r="M423" s="208">
        <f>IFERROR(VLOOKUP(Articles[[#This Row],[Références]],[2]!Tableau16[#All],2,FALSE),0)</f>
        <v>0</v>
      </c>
      <c r="N423" s="13">
        <f>IF(Articles[[#This Row],[Stocks]]&gt;Articles[[#This Row],[Stock max]],(IFERROR(Articles[[#This Row],[Stocks]]-Articles[[#This Row],[Stock max]],0)*Articles[[#This Row],[Valeur Uni]]),0)</f>
        <v>0</v>
      </c>
      <c r="O423" s="4" t="str">
        <f>IF(Articles[Stocks]&gt;Articles[[#This Row],[Stock mini]],"Stock suffisant","A Commander")</f>
        <v>A Commander</v>
      </c>
      <c r="P423" s="13"/>
      <c r="Q423" s="13"/>
    </row>
    <row r="424" spans="2:17" hidden="1" x14ac:dyDescent="0.25">
      <c r="B424" s="44" t="s">
        <v>350</v>
      </c>
      <c r="C424" s="83">
        <v>309</v>
      </c>
      <c r="D424" s="90" t="s">
        <v>480</v>
      </c>
      <c r="E424" s="57" t="s">
        <v>454</v>
      </c>
      <c r="F424" s="2">
        <v>6</v>
      </c>
      <c r="G424" s="13">
        <f>((Articles[[#This Row],[Temp Appro/Jrs]]+Articles[[#This Row],[Delai D.A]]+Articles[[#This Row],[couverture]])*Articles[[#This Row],[conso journaliére]])</f>
        <v>6</v>
      </c>
      <c r="H424" s="13">
        <f>Articles[[#This Row],[Stock mini]]*2</f>
        <v>12</v>
      </c>
      <c r="I424" s="13">
        <v>2</v>
      </c>
      <c r="J424" s="13">
        <v>3</v>
      </c>
      <c r="K424" s="13">
        <f>ROUNDUP(Articles[[#This Row],[Temp Appro/Jrs]]*0.25,0)</f>
        <v>1</v>
      </c>
      <c r="L424" s="13">
        <f>VLOOKUP(Articles[[#This Row],[Références]],'[2]Reporting consommation'!$A$8:$P$1189,16,FALSE)</f>
        <v>1</v>
      </c>
      <c r="M424" s="208">
        <f>IFERROR(VLOOKUP(Articles[[#This Row],[Références]],[2]!Tableau16[#All],2,FALSE),0)</f>
        <v>0</v>
      </c>
      <c r="N424" s="13">
        <f>IF(Articles[[#This Row],[Stocks]]&gt;Articles[[#This Row],[Stock max]],(IFERROR(Articles[[#This Row],[Stocks]]-Articles[[#This Row],[Stock max]],0)*Articles[[#This Row],[Valeur Uni]]),0)</f>
        <v>0</v>
      </c>
      <c r="O424" s="4" t="str">
        <f>IF(Articles[Stocks]&gt;Articles[[#This Row],[Stock mini]],"Stock suffisant","A Commander")</f>
        <v>A Commander</v>
      </c>
      <c r="P424" s="13"/>
      <c r="Q424" s="13"/>
    </row>
    <row r="425" spans="2:17" hidden="1" x14ac:dyDescent="0.25">
      <c r="B425" s="48" t="s">
        <v>978</v>
      </c>
      <c r="C425" s="85">
        <v>405</v>
      </c>
      <c r="D425" s="15" t="s">
        <v>480</v>
      </c>
      <c r="E425" s="48" t="s">
        <v>413</v>
      </c>
      <c r="F425" s="2"/>
      <c r="G425" s="13">
        <f>((Articles[[#This Row],[Temp Appro/Jrs]]+Articles[[#This Row],[Delai D.A]]+Articles[[#This Row],[couverture]])*Articles[[#This Row],[conso journaliére]])</f>
        <v>0</v>
      </c>
      <c r="H425" s="128">
        <f>Articles[[#This Row],[Stock mini]]*2</f>
        <v>0</v>
      </c>
      <c r="I425" s="13">
        <v>2</v>
      </c>
      <c r="J425" s="13">
        <v>3</v>
      </c>
      <c r="K425" s="128">
        <f>ROUNDUP(Articles[[#This Row],[Temp Appro/Jrs]]*0.25,0)</f>
        <v>1</v>
      </c>
      <c r="L425" s="13">
        <f>VLOOKUP(Articles[[#This Row],[Références]],'[2]Reporting consommation'!$A$8:$P$1189,16,FALSE)</f>
        <v>0</v>
      </c>
      <c r="M425" s="211">
        <f>IFERROR(VLOOKUP(Articles[[#This Row],[Références]],[2]!Tableau16[#All],2,FALSE),0)</f>
        <v>0</v>
      </c>
      <c r="N425" s="13">
        <f>IF(Articles[[#This Row],[Stocks]]&gt;Articles[[#This Row],[Stock max]],(IFERROR(Articles[[#This Row],[Stocks]]-Articles[[#This Row],[Stock max]],0)*Articles[[#This Row],[Valeur Uni]]),0)</f>
        <v>0</v>
      </c>
      <c r="O425" s="53" t="str">
        <f>IF(Articles[Stocks]&gt;Articles[[#This Row],[Stock mini]],"Stock suffisant","A Commander")</f>
        <v>A Commander</v>
      </c>
      <c r="P425" s="13" t="s">
        <v>977</v>
      </c>
      <c r="Q425" s="13"/>
    </row>
    <row r="426" spans="2:17" hidden="1" x14ac:dyDescent="0.25">
      <c r="B426" s="44" t="s">
        <v>331</v>
      </c>
      <c r="C426" s="83">
        <v>482</v>
      </c>
      <c r="D426" s="90" t="s">
        <v>480</v>
      </c>
      <c r="E426" s="57" t="s">
        <v>434</v>
      </c>
      <c r="F426" s="2">
        <v>5</v>
      </c>
      <c r="G426" s="13">
        <f>((Articles[[#This Row],[Temp Appro/Jrs]]+Articles[[#This Row],[Delai D.A]]+Articles[[#This Row],[couverture]])*Articles[[#This Row],[conso journaliére]])</f>
        <v>6</v>
      </c>
      <c r="H426" s="13">
        <f>Articles[[#This Row],[Stock mini]]*2</f>
        <v>12</v>
      </c>
      <c r="I426" s="13">
        <v>2</v>
      </c>
      <c r="J426" s="13">
        <v>3</v>
      </c>
      <c r="K426" s="13">
        <f>ROUNDUP(Articles[[#This Row],[Temp Appro/Jrs]]*0.25,0)</f>
        <v>1</v>
      </c>
      <c r="L426" s="13">
        <f>VLOOKUP(Articles[[#This Row],[Références]],'[2]Reporting consommation'!$A$8:$P$1189,16,FALSE)</f>
        <v>1</v>
      </c>
      <c r="M426" s="208">
        <f>IFERROR(VLOOKUP(Articles[[#This Row],[Références]],[2]!Tableau16[#All],2,FALSE),0)</f>
        <v>0</v>
      </c>
      <c r="N426" s="13">
        <f>IF(Articles[[#This Row],[Stocks]]&gt;Articles[[#This Row],[Stock max]],(IFERROR(Articles[[#This Row],[Stocks]]-Articles[[#This Row],[Stock max]],0)*Articles[[#This Row],[Valeur Uni]]),0)</f>
        <v>0</v>
      </c>
      <c r="O426" s="4" t="str">
        <f>IF(Articles[Stocks]&gt;Articles[[#This Row],[Stock mini]],"Stock suffisant","A Commander")</f>
        <v>A Commander</v>
      </c>
      <c r="P426" s="13"/>
      <c r="Q426" s="13"/>
    </row>
    <row r="427" spans="2:17" hidden="1" x14ac:dyDescent="0.25">
      <c r="B427" s="48" t="s">
        <v>684</v>
      </c>
      <c r="C427" s="85">
        <v>8014</v>
      </c>
      <c r="D427" s="15" t="s">
        <v>689</v>
      </c>
      <c r="E427" s="48" t="s">
        <v>413</v>
      </c>
      <c r="F427" s="2">
        <v>5</v>
      </c>
      <c r="G427" s="13">
        <f>((Articles[[#This Row],[Temp Appro/Jrs]]+Articles[[#This Row],[Delai D.A]]+Articles[[#This Row],[couverture]])*Articles[[#This Row],[conso journaliére]])</f>
        <v>0</v>
      </c>
      <c r="H427" s="13">
        <f>Articles[[#This Row],[Stock mini]]*2</f>
        <v>0</v>
      </c>
      <c r="I427" s="13">
        <v>4</v>
      </c>
      <c r="J427" s="13">
        <v>3</v>
      </c>
      <c r="K427" s="13">
        <f>ROUNDUP(Articles[[#This Row],[Temp Appro/Jrs]]*0.25,0)</f>
        <v>1</v>
      </c>
      <c r="L427" s="13">
        <f>VLOOKUP(Articles[[#This Row],[Références]],'[2]Reporting consommation'!$A$8:$P$1189,16,FALSE)</f>
        <v>0</v>
      </c>
      <c r="M427" s="208">
        <f>IFERROR(VLOOKUP(Articles[[#This Row],[Références]],[2]!Tableau16[#All],2,FALSE),0)</f>
        <v>0</v>
      </c>
      <c r="N427" s="13">
        <f>IF(Articles[[#This Row],[Stocks]]&gt;Articles[[#This Row],[Stock max]],(IFERROR(Articles[[#This Row],[Stocks]]-Articles[[#This Row],[Stock max]],0)*Articles[[#This Row],[Valeur Uni]]),0)</f>
        <v>0</v>
      </c>
      <c r="O427" s="53" t="str">
        <f>IF(Articles[Stocks]&gt;Articles[[#This Row],[Stock mini]],"Stock suffisant","A Commander")</f>
        <v>Stock suffisant</v>
      </c>
      <c r="P427" s="13"/>
      <c r="Q427" s="13"/>
    </row>
    <row r="428" spans="2:17" hidden="1" x14ac:dyDescent="0.25">
      <c r="B428" s="48" t="s">
        <v>674</v>
      </c>
      <c r="C428" s="85">
        <v>8015</v>
      </c>
      <c r="D428" s="15" t="s">
        <v>689</v>
      </c>
      <c r="E428" s="48" t="s">
        <v>413</v>
      </c>
      <c r="F428" s="2">
        <v>5</v>
      </c>
      <c r="G428" s="13">
        <f>((Articles[[#This Row],[Temp Appro/Jrs]]+Articles[[#This Row],[Delai D.A]]+Articles[[#This Row],[couverture]])*Articles[[#This Row],[conso journaliére]])</f>
        <v>0</v>
      </c>
      <c r="H428" s="13">
        <f>Articles[[#This Row],[Stock mini]]*2</f>
        <v>0</v>
      </c>
      <c r="I428" s="13">
        <v>4</v>
      </c>
      <c r="J428" s="13">
        <v>3</v>
      </c>
      <c r="K428" s="13">
        <f>ROUNDUP(Articles[[#This Row],[Temp Appro/Jrs]]*0.25,0)</f>
        <v>1</v>
      </c>
      <c r="L428" s="13">
        <f>VLOOKUP(Articles[[#This Row],[Références]],'[2]Reporting consommation'!$A$8:$P$1189,16,FALSE)</f>
        <v>0</v>
      </c>
      <c r="M428" s="208">
        <f>IFERROR(VLOOKUP(Articles[[#This Row],[Références]],[2]!Tableau16[#All],2,FALSE),0)</f>
        <v>0</v>
      </c>
      <c r="N428" s="13">
        <f>IF(Articles[[#This Row],[Stocks]]&gt;Articles[[#This Row],[Stock max]],(IFERROR(Articles[[#This Row],[Stocks]]-Articles[[#This Row],[Stock max]],0)*Articles[[#This Row],[Valeur Uni]]),0)</f>
        <v>0</v>
      </c>
      <c r="O428" s="53" t="str">
        <f>IF(Articles[Stocks]&gt;Articles[[#This Row],[Stock mini]],"Stock suffisant","A Commander")</f>
        <v>Stock suffisant</v>
      </c>
      <c r="P428" s="13"/>
      <c r="Q428" s="13"/>
    </row>
    <row r="429" spans="2:17" hidden="1" x14ac:dyDescent="0.25">
      <c r="B429" s="48" t="s">
        <v>882</v>
      </c>
      <c r="C429" s="85">
        <v>8052</v>
      </c>
      <c r="D429" s="15" t="s">
        <v>883</v>
      </c>
      <c r="E429" s="48" t="s">
        <v>708</v>
      </c>
      <c r="F429" s="133">
        <v>130</v>
      </c>
      <c r="G429" s="13">
        <f>((Articles[[#This Row],[Temp Appro/Jrs]]+Articles[[#This Row],[Delai D.A]]+Articles[[#This Row],[couverture]])*Articles[[#This Row],[conso journaliére]])</f>
        <v>0</v>
      </c>
      <c r="H429" s="132">
        <f>Articles[[#This Row],[Stock mini]]*2</f>
        <v>0</v>
      </c>
      <c r="I429" s="13">
        <v>4</v>
      </c>
      <c r="J429" s="13">
        <v>3</v>
      </c>
      <c r="K429" s="132">
        <f>ROUNDUP(Articles[[#This Row],[Temp Appro/Jrs]]*0.25,0)</f>
        <v>1</v>
      </c>
      <c r="L429" s="13">
        <f>VLOOKUP(Articles[[#This Row],[Références]],'[2]Reporting consommation'!$A$8:$P$1189,16,FALSE)</f>
        <v>0</v>
      </c>
      <c r="M429" s="208">
        <f>IFERROR(VLOOKUP(Articles[[#This Row],[Références]],[2]!Tableau16[#All],2,FALSE),0)</f>
        <v>0</v>
      </c>
      <c r="N429" s="13">
        <f>IF(Articles[[#This Row],[Stocks]]&gt;Articles[[#This Row],[Stock max]],(IFERROR(Articles[[#This Row],[Stocks]]-Articles[[#This Row],[Stock max]],0)*Articles[[#This Row],[Valeur Uni]]),0)</f>
        <v>0</v>
      </c>
      <c r="O429" s="134" t="str">
        <f>IF(Articles[Stocks]&gt;Articles[[#This Row],[Stock mini]],"Stock suffisant","A Commander")</f>
        <v>Stock suffisant</v>
      </c>
      <c r="P429" s="13"/>
      <c r="Q429" s="132"/>
    </row>
    <row r="430" spans="2:17" hidden="1" x14ac:dyDescent="0.25">
      <c r="B430" s="48" t="s">
        <v>823</v>
      </c>
      <c r="C430" s="85">
        <v>8054</v>
      </c>
      <c r="D430" s="15" t="s">
        <v>811</v>
      </c>
      <c r="E430" s="48" t="s">
        <v>437</v>
      </c>
      <c r="F430" s="122">
        <v>5</v>
      </c>
      <c r="G430" s="13">
        <f>((Articles[[#This Row],[Temp Appro/Jrs]]+Articles[[#This Row],[Delai D.A]]+Articles[[#This Row],[couverture]])*Articles[[#This Row],[conso journaliére]])</f>
        <v>0</v>
      </c>
      <c r="H430" s="121">
        <f>Articles[[#This Row],[Stock mini]]*2</f>
        <v>0</v>
      </c>
      <c r="I430" s="13">
        <v>4</v>
      </c>
      <c r="J430" s="13">
        <v>3</v>
      </c>
      <c r="K430" s="121">
        <f>ROUNDUP(Articles[[#This Row],[Temp Appro/Jrs]]*0.25,0)</f>
        <v>1</v>
      </c>
      <c r="L430" s="13">
        <f>VLOOKUP(Articles[[#This Row],[Références]],'[2]Reporting consommation'!$A$8:$P$1189,16,FALSE)</f>
        <v>0</v>
      </c>
      <c r="M430" s="208">
        <f>IFERROR(VLOOKUP(Articles[[#This Row],[Références]],[2]!Tableau16[#All],2,FALSE),0)</f>
        <v>0</v>
      </c>
      <c r="N430" s="13">
        <f>IF(Articles[[#This Row],[Stocks]]&gt;Articles[[#This Row],[Stock max]],(IFERROR(Articles[[#This Row],[Stocks]]-Articles[[#This Row],[Stock max]],0)*Articles[[#This Row],[Valeur Uni]]),0)</f>
        <v>0</v>
      </c>
      <c r="O430" s="123" t="str">
        <f>IF(Articles[Stocks]&gt;Articles[[#This Row],[Stock mini]],"Stock suffisant","A Commander")</f>
        <v>Stock suffisant</v>
      </c>
      <c r="P430" s="121"/>
      <c r="Q430" s="121"/>
    </row>
    <row r="431" spans="2:17" hidden="1" x14ac:dyDescent="0.25">
      <c r="B431" s="48" t="s">
        <v>821</v>
      </c>
      <c r="C431" s="85">
        <v>8055</v>
      </c>
      <c r="D431" s="15" t="s">
        <v>811</v>
      </c>
      <c r="E431" s="48" t="s">
        <v>437</v>
      </c>
      <c r="F431" s="122">
        <v>4</v>
      </c>
      <c r="G431" s="13">
        <f>((Articles[[#This Row],[Temp Appro/Jrs]]+Articles[[#This Row],[Delai D.A]]+Articles[[#This Row],[couverture]])*Articles[[#This Row],[conso journaliére]])</f>
        <v>0</v>
      </c>
      <c r="H431" s="121">
        <f>Articles[[#This Row],[Stock mini]]*2</f>
        <v>0</v>
      </c>
      <c r="I431" s="13">
        <v>4</v>
      </c>
      <c r="J431" s="13">
        <v>3</v>
      </c>
      <c r="K431" s="121">
        <f>ROUNDUP(Articles[[#This Row],[Temp Appro/Jrs]]*0.25,0)</f>
        <v>1</v>
      </c>
      <c r="L431" s="13">
        <f>VLOOKUP(Articles[[#This Row],[Références]],'[2]Reporting consommation'!$A$8:$P$1189,16,FALSE)</f>
        <v>0</v>
      </c>
      <c r="M431" s="208">
        <f>IFERROR(VLOOKUP(Articles[[#This Row],[Références]],[2]!Tableau16[#All],2,FALSE),0)</f>
        <v>0</v>
      </c>
      <c r="N431" s="13">
        <f>IF(Articles[[#This Row],[Stocks]]&gt;Articles[[#This Row],[Stock max]],(IFERROR(Articles[[#This Row],[Stocks]]-Articles[[#This Row],[Stock max]],0)*Articles[[#This Row],[Valeur Uni]]),0)</f>
        <v>0</v>
      </c>
      <c r="O431" s="123" t="str">
        <f>IF(Articles[Stocks]&gt;Articles[[#This Row],[Stock mini]],"Stock suffisant","A Commander")</f>
        <v>Stock suffisant</v>
      </c>
      <c r="P431" s="13"/>
      <c r="Q431" s="121"/>
    </row>
    <row r="432" spans="2:17" hidden="1" x14ac:dyDescent="0.25">
      <c r="B432" s="57" t="s">
        <v>329</v>
      </c>
      <c r="C432" s="83">
        <v>527</v>
      </c>
      <c r="D432" s="90" t="s">
        <v>480</v>
      </c>
      <c r="E432" s="57" t="s">
        <v>454</v>
      </c>
      <c r="F432" s="2">
        <v>7</v>
      </c>
      <c r="G432" s="13">
        <f>((Articles[[#This Row],[Temp Appro/Jrs]]+Articles[[#This Row],[Delai D.A]]+Articles[[#This Row],[couverture]])*Articles[[#This Row],[conso journaliére]])</f>
        <v>7</v>
      </c>
      <c r="H432" s="92">
        <f>Articles[[#This Row],[Stock mini]]*2</f>
        <v>14</v>
      </c>
      <c r="I432" s="13">
        <v>3</v>
      </c>
      <c r="J432" s="13">
        <v>3</v>
      </c>
      <c r="K432" s="92">
        <f>ROUNDUP(Articles[[#This Row],[Temp Appro/Jrs]]*0.25,0)</f>
        <v>1</v>
      </c>
      <c r="L432" s="13">
        <f>VLOOKUP(Articles[[#This Row],[Références]],'[2]Reporting consommation'!$A$8:$P$1189,16,FALSE)</f>
        <v>1</v>
      </c>
      <c r="M432" s="209">
        <f>IFERROR(VLOOKUP(Articles[[#This Row],[Références]],[2]!Tableau16[#All],2,FALSE),0)</f>
        <v>0</v>
      </c>
      <c r="N432" s="13">
        <f>IF(Articles[[#This Row],[Stocks]]&gt;Articles[[#This Row],[Stock max]],(IFERROR(Articles[[#This Row],[Stocks]]-Articles[[#This Row],[Stock max]],0)*Articles[[#This Row],[Valeur Uni]]),0)</f>
        <v>0</v>
      </c>
      <c r="O432" s="4" t="str">
        <f>IF(Articles[Stocks]&gt;Articles[[#This Row],[Stock mini]],"Stock suffisant","A Commander")</f>
        <v>A Commander</v>
      </c>
      <c r="P432" s="13"/>
      <c r="Q432" s="13"/>
    </row>
    <row r="433" spans="2:17" hidden="1" x14ac:dyDescent="0.25">
      <c r="B433" s="44" t="s">
        <v>327</v>
      </c>
      <c r="C433" s="83">
        <v>534</v>
      </c>
      <c r="D433" s="90" t="s">
        <v>480</v>
      </c>
      <c r="E433" s="57" t="s">
        <v>463</v>
      </c>
      <c r="F433" s="2">
        <v>0</v>
      </c>
      <c r="G433" s="13">
        <f>((Articles[[#This Row],[Temp Appro/Jrs]]+Articles[[#This Row],[Delai D.A]]+Articles[[#This Row],[couverture]])*Articles[[#This Row],[conso journaliére]])</f>
        <v>6</v>
      </c>
      <c r="H433" s="92">
        <f>Articles[[#This Row],[Stock mini]]*2</f>
        <v>12</v>
      </c>
      <c r="I433" s="13">
        <v>2</v>
      </c>
      <c r="J433" s="13">
        <v>3</v>
      </c>
      <c r="K433" s="92">
        <f>ROUNDUP(Articles[[#This Row],[Temp Appro/Jrs]]*0.25,0)</f>
        <v>1</v>
      </c>
      <c r="L433" s="13">
        <f>VLOOKUP(Articles[[#This Row],[Références]],'[2]Reporting consommation'!$A$8:$P$1189,16,FALSE)</f>
        <v>1</v>
      </c>
      <c r="M433" s="209">
        <f>IFERROR(VLOOKUP(Articles[[#This Row],[Références]],[2]!Tableau16[#All],2,FALSE),0)</f>
        <v>0</v>
      </c>
      <c r="N433" s="13">
        <f>IF(Articles[[#This Row],[Stocks]]&gt;Articles[[#This Row],[Stock max]],(IFERROR(Articles[[#This Row],[Stocks]]-Articles[[#This Row],[Stock max]],0)*Articles[[#This Row],[Valeur Uni]]),0)</f>
        <v>0</v>
      </c>
      <c r="O433" s="4" t="str">
        <f>IF(Articles[Stocks]&gt;Articles[[#This Row],[Stock mini]],"Stock suffisant","A Commander")</f>
        <v>A Commander</v>
      </c>
      <c r="P433" s="13"/>
      <c r="Q433" s="13"/>
    </row>
    <row r="434" spans="2:17" hidden="1" x14ac:dyDescent="0.25">
      <c r="B434" s="48" t="s">
        <v>814</v>
      </c>
      <c r="C434" s="85">
        <v>8063</v>
      </c>
      <c r="D434" s="15" t="s">
        <v>811</v>
      </c>
      <c r="E434" s="48" t="s">
        <v>437</v>
      </c>
      <c r="F434" s="122">
        <v>3</v>
      </c>
      <c r="G434" s="13">
        <f>((Articles[[#This Row],[Temp Appro/Jrs]]+Articles[[#This Row],[Delai D.A]]+Articles[[#This Row],[couverture]])*Articles[[#This Row],[conso journaliére]])</f>
        <v>0</v>
      </c>
      <c r="H434" s="121">
        <f>Articles[[#This Row],[Stock mini]]*2</f>
        <v>0</v>
      </c>
      <c r="I434" s="13">
        <v>1</v>
      </c>
      <c r="J434" s="13">
        <v>3</v>
      </c>
      <c r="K434" s="121">
        <f>ROUNDUP(Articles[[#This Row],[Temp Appro/Jrs]]*0.25,0)</f>
        <v>1</v>
      </c>
      <c r="L434" s="13">
        <f>VLOOKUP(Articles[[#This Row],[Références]],'[2]Reporting consommation'!$A$8:$P$1189,16,FALSE)</f>
        <v>0</v>
      </c>
      <c r="M434" s="208">
        <f>IFERROR(VLOOKUP(Articles[[#This Row],[Références]],[2]!Tableau16[#All],2,FALSE),0)</f>
        <v>0</v>
      </c>
      <c r="N434" s="13">
        <f>IF(Articles[[#This Row],[Stocks]]&gt;Articles[[#This Row],[Stock max]],(IFERROR(Articles[[#This Row],[Stocks]]-Articles[[#This Row],[Stock max]],0)*Articles[[#This Row],[Valeur Uni]]),0)</f>
        <v>0</v>
      </c>
      <c r="O434" s="123" t="str">
        <f>IF(Articles[Stocks]&gt;Articles[[#This Row],[Stock mini]],"Stock suffisant","A Commander")</f>
        <v>Stock suffisant</v>
      </c>
      <c r="P434" s="13"/>
      <c r="Q434" s="121"/>
    </row>
    <row r="435" spans="2:17" hidden="1" x14ac:dyDescent="0.25">
      <c r="B435" s="48" t="s">
        <v>595</v>
      </c>
      <c r="C435" s="85">
        <v>8093</v>
      </c>
      <c r="D435" s="15" t="s">
        <v>489</v>
      </c>
      <c r="E435" s="48" t="s">
        <v>413</v>
      </c>
      <c r="F435" s="2">
        <v>246</v>
      </c>
      <c r="G435" s="13">
        <f>((Articles[[#This Row],[Temp Appro/Jrs]]+Articles[[#This Row],[Delai D.A]]+Articles[[#This Row],[couverture]])*Articles[[#This Row],[conso journaliére]])</f>
        <v>0</v>
      </c>
      <c r="H435" s="13">
        <f>Articles[[#This Row],[Stock mini]]*2</f>
        <v>0</v>
      </c>
      <c r="I435" s="13">
        <v>16</v>
      </c>
      <c r="J435" s="13">
        <v>3</v>
      </c>
      <c r="K435" s="13">
        <f>ROUNDUP(Articles[[#This Row],[Temp Appro/Jrs]]*0.25,0)</f>
        <v>4</v>
      </c>
      <c r="L435" s="13">
        <f>VLOOKUP(Articles[[#This Row],[Références]],'[2]Reporting consommation'!$A$8:$P$1189,16,FALSE)</f>
        <v>0</v>
      </c>
      <c r="M435" s="208">
        <f>IFERROR(VLOOKUP(Articles[[#This Row],[Références]],[2]!Tableau16[#All],2,FALSE),0)</f>
        <v>0</v>
      </c>
      <c r="N435" s="13">
        <f>IF(Articles[[#This Row],[Stocks]]&gt;Articles[[#This Row],[Stock max]],(IFERROR(Articles[[#This Row],[Stocks]]-Articles[[#This Row],[Stock max]],0)*Articles[[#This Row],[Valeur Uni]]),0)</f>
        <v>0</v>
      </c>
      <c r="O435" s="53" t="str">
        <f>IF(Articles[Stocks]&gt;Articles[[#This Row],[Stock mini]],"Stock suffisant","A Commander")</f>
        <v>Stock suffisant</v>
      </c>
      <c r="P435" s="13"/>
      <c r="Q435" s="13"/>
    </row>
    <row r="436" spans="2:17" hidden="1" x14ac:dyDescent="0.25">
      <c r="B436" s="126" t="s">
        <v>319</v>
      </c>
      <c r="C436" s="83">
        <v>588</v>
      </c>
      <c r="D436" s="90" t="s">
        <v>480</v>
      </c>
      <c r="E436" s="57" t="s">
        <v>1020</v>
      </c>
      <c r="F436" s="2">
        <v>4</v>
      </c>
      <c r="G436" s="13">
        <f>((Articles[[#This Row],[Temp Appro/Jrs]]+Articles[[#This Row],[Delai D.A]]+Articles[[#This Row],[couverture]])*Articles[[#This Row],[conso journaliére]])</f>
        <v>6</v>
      </c>
      <c r="H436" s="92">
        <f>Articles[[#This Row],[Stock mini]]*2</f>
        <v>12</v>
      </c>
      <c r="I436" s="13">
        <v>2</v>
      </c>
      <c r="J436" s="13">
        <v>3</v>
      </c>
      <c r="K436" s="92">
        <f>ROUNDUP(Articles[[#This Row],[Temp Appro/Jrs]]*0.25,0)</f>
        <v>1</v>
      </c>
      <c r="L436" s="13">
        <f>VLOOKUP(Articles[[#This Row],[Références]],'[2]Reporting consommation'!$A$8:$P$1189,16,FALSE)</f>
        <v>1</v>
      </c>
      <c r="M436" s="209">
        <f>IFERROR(VLOOKUP(Articles[[#This Row],[Références]],[2]!Tableau16[#All],2,FALSE),0)</f>
        <v>0</v>
      </c>
      <c r="N436" s="13">
        <f>IF(Articles[[#This Row],[Stocks]]&gt;Articles[[#This Row],[Stock max]],(IFERROR(Articles[[#This Row],[Stocks]]-Articles[[#This Row],[Stock max]],0)*Articles[[#This Row],[Valeur Uni]]),0)</f>
        <v>0</v>
      </c>
      <c r="O436" s="4" t="str">
        <f>IF(Articles[Stocks]&gt;Articles[[#This Row],[Stock mini]],"Stock suffisant","A Commander")</f>
        <v>A Commander</v>
      </c>
      <c r="P436" s="13"/>
      <c r="Q436" s="13"/>
    </row>
    <row r="437" spans="2:17" hidden="1" x14ac:dyDescent="0.25">
      <c r="B437" s="48" t="s">
        <v>685</v>
      </c>
      <c r="C437" s="85">
        <v>8206</v>
      </c>
      <c r="D437" s="15" t="s">
        <v>689</v>
      </c>
      <c r="E437" s="48" t="s">
        <v>413</v>
      </c>
      <c r="F437" s="2">
        <v>5</v>
      </c>
      <c r="G437" s="13">
        <f>((Articles[[#This Row],[Temp Appro/Jrs]]+Articles[[#This Row],[Delai D.A]]+Articles[[#This Row],[couverture]])*Articles[[#This Row],[conso journaliére]])</f>
        <v>0</v>
      </c>
      <c r="H437" s="13">
        <f>Articles[[#This Row],[Stock mini]]*2</f>
        <v>0</v>
      </c>
      <c r="I437" s="13">
        <v>16</v>
      </c>
      <c r="J437" s="13">
        <v>3</v>
      </c>
      <c r="K437" s="13">
        <f>ROUNDUP(Articles[[#This Row],[Temp Appro/Jrs]]*0.25,0)</f>
        <v>4</v>
      </c>
      <c r="L437" s="13">
        <f>VLOOKUP(Articles[[#This Row],[Références]],'[2]Reporting consommation'!$A$8:$P$1189,16,FALSE)</f>
        <v>0</v>
      </c>
      <c r="M437" s="208">
        <f>IFERROR(VLOOKUP(Articles[[#This Row],[Références]],[2]!Tableau16[#All],2,FALSE),0)</f>
        <v>0</v>
      </c>
      <c r="N437" s="13">
        <f>IF(Articles[[#This Row],[Stocks]]&gt;Articles[[#This Row],[Stock max]],(IFERROR(Articles[[#This Row],[Stocks]]-Articles[[#This Row],[Stock max]],0)*Articles[[#This Row],[Valeur Uni]]),0)</f>
        <v>0</v>
      </c>
      <c r="O437" s="53" t="str">
        <f>IF(Articles[Stocks]&gt;Articles[[#This Row],[Stock mini]],"Stock suffisant","A Commander")</f>
        <v>Stock suffisant</v>
      </c>
      <c r="P437" s="13"/>
      <c r="Q437" s="13"/>
    </row>
    <row r="438" spans="2:17" hidden="1" x14ac:dyDescent="0.25">
      <c r="B438" s="44" t="s">
        <v>295</v>
      </c>
      <c r="C438" s="83">
        <v>765</v>
      </c>
      <c r="D438" s="89" t="s">
        <v>480</v>
      </c>
      <c r="E438" s="127" t="s">
        <v>444</v>
      </c>
      <c r="F438" s="2">
        <v>4</v>
      </c>
      <c r="G438" s="13">
        <f>((Articles[[#This Row],[Temp Appro/Jrs]]+Articles[[#This Row],[Delai D.A]]+Articles[[#This Row],[couverture]])*Articles[[#This Row],[conso journaliére]])</f>
        <v>6</v>
      </c>
      <c r="H438" s="92">
        <f>Articles[[#This Row],[Stock mini]]*2</f>
        <v>12</v>
      </c>
      <c r="I438" s="13">
        <v>2</v>
      </c>
      <c r="J438" s="13">
        <v>3</v>
      </c>
      <c r="K438" s="92">
        <f>ROUNDUP(Articles[[#This Row],[Temp Appro/Jrs]]*0.25,0)</f>
        <v>1</v>
      </c>
      <c r="L438" s="13">
        <f>VLOOKUP(Articles[[#This Row],[Références]],'[2]Reporting consommation'!$A$8:$P$1189,16,FALSE)</f>
        <v>1</v>
      </c>
      <c r="M438" s="209">
        <f>IFERROR(VLOOKUP(Articles[[#This Row],[Références]],[2]!Tableau16[#All],2,FALSE),0)</f>
        <v>0</v>
      </c>
      <c r="N438" s="13">
        <f>IF(Articles[[#This Row],[Stocks]]&gt;Articles[[#This Row],[Stock max]],(IFERROR(Articles[[#This Row],[Stocks]]-Articles[[#This Row],[Stock max]],0)*Articles[[#This Row],[Valeur Uni]]),0)</f>
        <v>0</v>
      </c>
      <c r="O438" s="4" t="str">
        <f>IF(Articles[Stocks]&gt;Articles[[#This Row],[Stock mini]],"Stock suffisant","A Commander")</f>
        <v>A Commander</v>
      </c>
      <c r="P438" s="13"/>
      <c r="Q438" s="13"/>
    </row>
    <row r="439" spans="2:17" hidden="1" x14ac:dyDescent="0.25">
      <c r="B439" s="48" t="s">
        <v>599</v>
      </c>
      <c r="C439" s="85">
        <v>8214</v>
      </c>
      <c r="D439" s="45" t="s">
        <v>600</v>
      </c>
      <c r="E439" s="48" t="s">
        <v>413</v>
      </c>
      <c r="F439" s="2">
        <v>100</v>
      </c>
      <c r="G439" s="13">
        <f>((Articles[[#This Row],[Temp Appro/Jrs]]+Articles[[#This Row],[Delai D.A]]+Articles[[#This Row],[couverture]])*Articles[[#This Row],[conso journaliére]])</f>
        <v>7</v>
      </c>
      <c r="H439" s="13">
        <f>Articles[[#This Row],[Stock mini]]*2</f>
        <v>14</v>
      </c>
      <c r="I439" s="13">
        <v>3</v>
      </c>
      <c r="J439" s="13">
        <v>3</v>
      </c>
      <c r="K439" s="13">
        <f>ROUNDUP(Articles[[#This Row],[Temp Appro/Jrs]]*0.25,0)</f>
        <v>1</v>
      </c>
      <c r="L439" s="13">
        <f>VLOOKUP(Articles[[#This Row],[Références]],'[2]Reporting consommation'!$A$8:$P$1189,16,FALSE)</f>
        <v>1</v>
      </c>
      <c r="M439" s="208">
        <f>IFERROR(VLOOKUP(Articles[[#This Row],[Références]],[2]!Tableau16[#All],2,FALSE),0)</f>
        <v>0</v>
      </c>
      <c r="N439" s="13">
        <f>IF(Articles[[#This Row],[Stocks]]&gt;Articles[[#This Row],[Stock max]],(IFERROR(Articles[[#This Row],[Stocks]]-Articles[[#This Row],[Stock max]],0)*Articles[[#This Row],[Valeur Uni]]),0)</f>
        <v>0</v>
      </c>
      <c r="O439" s="53" t="str">
        <f>IF(Articles[Stocks]&gt;Articles[[#This Row],[Stock mini]],"Stock suffisant","A Commander")</f>
        <v>Stock suffisant</v>
      </c>
      <c r="P439" s="13"/>
      <c r="Q439" s="13"/>
    </row>
    <row r="440" spans="2:17" hidden="1" x14ac:dyDescent="0.25">
      <c r="B440" s="124" t="s">
        <v>658</v>
      </c>
      <c r="C440" s="85">
        <v>8232</v>
      </c>
      <c r="D440" s="45" t="s">
        <v>692</v>
      </c>
      <c r="E440" s="48" t="s">
        <v>413</v>
      </c>
      <c r="F440" s="2">
        <v>39</v>
      </c>
      <c r="G440" s="13">
        <f>((Articles[[#This Row],[Temp Appro/Jrs]]+Articles[[#This Row],[Delai D.A]]+Articles[[#This Row],[couverture]])*Articles[[#This Row],[conso journaliére]])</f>
        <v>0</v>
      </c>
      <c r="H440" s="13">
        <f>Articles[[#This Row],[Stock mini]]*2</f>
        <v>0</v>
      </c>
      <c r="I440" s="13">
        <v>4</v>
      </c>
      <c r="J440" s="13">
        <v>3</v>
      </c>
      <c r="K440" s="13">
        <f>ROUNDUP(Articles[[#This Row],[Temp Appro/Jrs]]*0.25,0)</f>
        <v>1</v>
      </c>
      <c r="L440" s="13">
        <f>VLOOKUP(Articles[[#This Row],[Références]],'[2]Reporting consommation'!$A$8:$P$1189,16,FALSE)</f>
        <v>0</v>
      </c>
      <c r="M440" s="208">
        <f>IFERROR(VLOOKUP(Articles[[#This Row],[Références]],[2]!Tableau16[#All],2,FALSE),0)</f>
        <v>0</v>
      </c>
      <c r="N440" s="13">
        <f>IF(Articles[[#This Row],[Stocks]]&gt;Articles[[#This Row],[Stock max]],(IFERROR(Articles[[#This Row],[Stocks]]-Articles[[#This Row],[Stock max]],0)*Articles[[#This Row],[Valeur Uni]]),0)</f>
        <v>0</v>
      </c>
      <c r="O440" s="53" t="str">
        <f>IF(Articles[Stocks]&gt;Articles[[#This Row],[Stock mini]],"Stock suffisant","A Commander")</f>
        <v>Stock suffisant</v>
      </c>
      <c r="P440" s="13"/>
      <c r="Q440" s="13"/>
    </row>
    <row r="441" spans="2:17" hidden="1" x14ac:dyDescent="0.25">
      <c r="B441" s="48" t="s">
        <v>587</v>
      </c>
      <c r="C441" s="85">
        <v>8270</v>
      </c>
      <c r="D441" s="15" t="s">
        <v>478</v>
      </c>
      <c r="E441" s="48" t="s">
        <v>413</v>
      </c>
      <c r="F441" s="2">
        <v>3000</v>
      </c>
      <c r="G441" s="13">
        <f>((Articles[[#This Row],[Temp Appro/Jrs]]+Articles[[#This Row],[Delai D.A]]+Articles[[#This Row],[couverture]])*Articles[[#This Row],[conso journaliére]])</f>
        <v>0</v>
      </c>
      <c r="H441" s="13">
        <f>Articles[[#This Row],[Stock mini]]*2</f>
        <v>0</v>
      </c>
      <c r="I441" s="13">
        <v>2</v>
      </c>
      <c r="J441" s="13">
        <v>3</v>
      </c>
      <c r="K441" s="13">
        <f>ROUNDUP(Articles[[#This Row],[Temp Appro/Jrs]]*0.25,0)</f>
        <v>1</v>
      </c>
      <c r="L441" s="13">
        <f>VLOOKUP(Articles[[#This Row],[Références]],'[2]Reporting consommation'!$A$8:$P$1189,16,FALSE)</f>
        <v>0</v>
      </c>
      <c r="M441" s="208">
        <f>IFERROR(VLOOKUP(Articles[[#This Row],[Références]],[2]!Tableau16[#All],2,FALSE),0)</f>
        <v>0</v>
      </c>
      <c r="N441" s="13">
        <f>IF(Articles[[#This Row],[Stocks]]&gt;Articles[[#This Row],[Stock max]],(IFERROR(Articles[[#This Row],[Stocks]]-Articles[[#This Row],[Stock max]],0)*Articles[[#This Row],[Valeur Uni]]),0)</f>
        <v>0</v>
      </c>
      <c r="O441" s="53" t="str">
        <f>IF(Articles[Stocks]&gt;Articles[[#This Row],[Stock mini]],"Stock suffisant","A Commander")</f>
        <v>Stock suffisant</v>
      </c>
      <c r="P441" s="13"/>
      <c r="Q441" s="13"/>
    </row>
    <row r="442" spans="2:17" hidden="1" x14ac:dyDescent="0.25">
      <c r="B442" s="57" t="s">
        <v>264</v>
      </c>
      <c r="C442" s="83">
        <v>1002</v>
      </c>
      <c r="D442" s="90" t="s">
        <v>480</v>
      </c>
      <c r="E442" s="91" t="s">
        <v>462</v>
      </c>
      <c r="F442" s="2">
        <v>7</v>
      </c>
      <c r="G442" s="13">
        <f>((Articles[[#This Row],[Temp Appro/Jrs]]+Articles[[#This Row],[Delai D.A]]+Articles[[#This Row],[couverture]])*Articles[[#This Row],[conso journaliére]])</f>
        <v>8</v>
      </c>
      <c r="H442" s="92">
        <f>Articles[[#This Row],[Stock mini]]*2</f>
        <v>16</v>
      </c>
      <c r="I442" s="13">
        <v>4</v>
      </c>
      <c r="J442" s="13">
        <v>3</v>
      </c>
      <c r="K442" s="92">
        <f>ROUNDUP(Articles[[#This Row],[Temp Appro/Jrs]]*0.25,0)</f>
        <v>1</v>
      </c>
      <c r="L442" s="13">
        <f>VLOOKUP(Articles[[#This Row],[Références]],'[2]Reporting consommation'!$A$8:$P$1189,16,FALSE)</f>
        <v>1</v>
      </c>
      <c r="M442" s="209">
        <f>IFERROR(VLOOKUP(Articles[[#This Row],[Références]],[2]!Tableau16[#All],2,FALSE),0)</f>
        <v>0</v>
      </c>
      <c r="N442" s="13">
        <f>IF(Articles[[#This Row],[Stocks]]&gt;Articles[[#This Row],[Stock max]],(IFERROR(Articles[[#This Row],[Stocks]]-Articles[[#This Row],[Stock max]],0)*Articles[[#This Row],[Valeur Uni]]),0)</f>
        <v>0</v>
      </c>
      <c r="O442" s="4" t="str">
        <f>IF(Articles[Stocks]&gt;Articles[[#This Row],[Stock mini]],"Stock suffisant","A Commander")</f>
        <v>A Commander</v>
      </c>
      <c r="P442" s="13"/>
      <c r="Q442" s="13"/>
    </row>
    <row r="443" spans="2:17" hidden="1" x14ac:dyDescent="0.25">
      <c r="B443" s="48" t="s">
        <v>586</v>
      </c>
      <c r="C443" s="85">
        <v>8272</v>
      </c>
      <c r="D443" s="15" t="s">
        <v>478</v>
      </c>
      <c r="E443" s="48" t="s">
        <v>413</v>
      </c>
      <c r="F443" s="2">
        <v>2</v>
      </c>
      <c r="G443" s="13">
        <f>((Articles[[#This Row],[Temp Appro/Jrs]]+Articles[[#This Row],[Delai D.A]]+Articles[[#This Row],[couverture]])*Articles[[#This Row],[conso journaliére]])</f>
        <v>0</v>
      </c>
      <c r="H443" s="13">
        <f>Articles[[#This Row],[Stock mini]]*2</f>
        <v>0</v>
      </c>
      <c r="I443" s="13">
        <v>16</v>
      </c>
      <c r="J443" s="13">
        <v>3</v>
      </c>
      <c r="K443" s="13">
        <f>ROUNDUP(Articles[[#This Row],[Temp Appro/Jrs]]*0.25,0)</f>
        <v>4</v>
      </c>
      <c r="L443" s="13">
        <f>VLOOKUP(Articles[[#This Row],[Références]],'[2]Reporting consommation'!$A$8:$P$1189,16,FALSE)</f>
        <v>0</v>
      </c>
      <c r="M443" s="208">
        <f>IFERROR(VLOOKUP(Articles[[#This Row],[Références]],[2]!Tableau16[#All],2,FALSE),0)</f>
        <v>0</v>
      </c>
      <c r="N443" s="13">
        <f>IF(Articles[[#This Row],[Stocks]]&gt;Articles[[#This Row],[Stock max]],(IFERROR(Articles[[#This Row],[Stocks]]-Articles[[#This Row],[Stock max]],0)*Articles[[#This Row],[Valeur Uni]]),0)</f>
        <v>0</v>
      </c>
      <c r="O443" s="53" t="str">
        <f>IF(Articles[Stocks]&gt;Articles[[#This Row],[Stock mini]],"Stock suffisant","A Commander")</f>
        <v>Stock suffisant</v>
      </c>
      <c r="P443" s="13"/>
      <c r="Q443" s="13"/>
    </row>
    <row r="444" spans="2:17" hidden="1" x14ac:dyDescent="0.25">
      <c r="B444" s="48" t="s">
        <v>735</v>
      </c>
      <c r="C444" s="85">
        <v>8286</v>
      </c>
      <c r="D444" s="89" t="s">
        <v>505</v>
      </c>
      <c r="E444" s="48" t="s">
        <v>708</v>
      </c>
      <c r="F444" s="2">
        <v>75</v>
      </c>
      <c r="G444" s="13">
        <f>((Articles[[#This Row],[Temp Appro/Jrs]]+Articles[[#This Row],[Delai D.A]]+Articles[[#This Row],[couverture]])*Articles[[#This Row],[conso journaliére]])</f>
        <v>46</v>
      </c>
      <c r="H444" s="13">
        <f>Articles[[#This Row],[Stock mini]]*2</f>
        <v>92</v>
      </c>
      <c r="I444" s="13">
        <v>16</v>
      </c>
      <c r="J444" s="13">
        <v>3</v>
      </c>
      <c r="K444" s="13">
        <f>ROUNDUP(Articles[[#This Row],[Temp Appro/Jrs]]*0.25,0)</f>
        <v>4</v>
      </c>
      <c r="L444" s="13">
        <f>VLOOKUP(Articles[[#This Row],[Références]],'[2]Reporting consommation'!$A$8:$P$1189,16,FALSE)</f>
        <v>2</v>
      </c>
      <c r="M444" s="208">
        <f>IFERROR(VLOOKUP(Articles[[#This Row],[Références]],[2]!Tableau16[#All],2,FALSE),0)</f>
        <v>0</v>
      </c>
      <c r="N444" s="13">
        <f>IF(Articles[[#This Row],[Stocks]]&gt;Articles[[#This Row],[Stock max]],(IFERROR(Articles[[#This Row],[Stocks]]-Articles[[#This Row],[Stock max]],0)*Articles[[#This Row],[Valeur Uni]]),0)</f>
        <v>0</v>
      </c>
      <c r="O444" s="53" t="str">
        <f>IF(Articles[Stocks]&gt;Articles[[#This Row],[Stock mini]],"Stock suffisant","A Commander")</f>
        <v>Stock suffisant</v>
      </c>
      <c r="P444" s="13" t="s">
        <v>998</v>
      </c>
      <c r="Q444" s="13"/>
    </row>
    <row r="445" spans="2:17" hidden="1" x14ac:dyDescent="0.25">
      <c r="B445" s="44" t="s">
        <v>262</v>
      </c>
      <c r="C445" s="83">
        <v>1006</v>
      </c>
      <c r="D445" s="90" t="s">
        <v>480</v>
      </c>
      <c r="E445" s="91" t="s">
        <v>461</v>
      </c>
      <c r="F445" s="2">
        <v>7</v>
      </c>
      <c r="G445" s="13">
        <f>((Articles[[#This Row],[Temp Appro/Jrs]]+Articles[[#This Row],[Delai D.A]]+Articles[[#This Row],[couverture]])*Articles[[#This Row],[conso journaliére]])</f>
        <v>8</v>
      </c>
      <c r="H445" s="92">
        <f>Articles[[#This Row],[Stock mini]]*2</f>
        <v>16</v>
      </c>
      <c r="I445" s="13">
        <v>4</v>
      </c>
      <c r="J445" s="13">
        <v>3</v>
      </c>
      <c r="K445" s="92">
        <f>ROUNDUP(Articles[[#This Row],[Temp Appro/Jrs]]*0.25,0)</f>
        <v>1</v>
      </c>
      <c r="L445" s="13">
        <f>VLOOKUP(Articles[[#This Row],[Références]],'[2]Reporting consommation'!$A$8:$P$1189,16,FALSE)</f>
        <v>1</v>
      </c>
      <c r="M445" s="209">
        <f>IFERROR(VLOOKUP(Articles[[#This Row],[Références]],[2]!Tableau16[#All],2,FALSE),0)</f>
        <v>0</v>
      </c>
      <c r="N445" s="13">
        <f>IF(Articles[[#This Row],[Stocks]]&gt;Articles[[#This Row],[Stock max]],(IFERROR(Articles[[#This Row],[Stocks]]-Articles[[#This Row],[Stock max]],0)*Articles[[#This Row],[Valeur Uni]]),0)</f>
        <v>0</v>
      </c>
      <c r="O445" s="4" t="str">
        <f>IF(Articles[Stocks]&gt;Articles[[#This Row],[Stock mini]],"Stock suffisant","A Commander")</f>
        <v>A Commander</v>
      </c>
      <c r="P445" s="13"/>
      <c r="Q445" s="13"/>
    </row>
    <row r="446" spans="2:17" hidden="1" x14ac:dyDescent="0.25">
      <c r="B446" s="57" t="s">
        <v>68</v>
      </c>
      <c r="C446" s="83">
        <v>8314</v>
      </c>
      <c r="D446" s="89" t="s">
        <v>484</v>
      </c>
      <c r="E446" s="91" t="s">
        <v>441</v>
      </c>
      <c r="F446" s="2">
        <v>72</v>
      </c>
      <c r="G446" s="13">
        <f>((Articles[[#This Row],[Temp Appro/Jrs]]+Articles[[#This Row],[Delai D.A]]+Articles[[#This Row],[couverture]])*Articles[[#This Row],[conso journaliére]])</f>
        <v>23</v>
      </c>
      <c r="H446" s="92">
        <f>Articles[[#This Row],[Stock mini]]*2</f>
        <v>46</v>
      </c>
      <c r="I446" s="13">
        <v>16</v>
      </c>
      <c r="J446" s="13">
        <v>3</v>
      </c>
      <c r="K446" s="92">
        <f>ROUNDUP(Articles[[#This Row],[Temp Appro/Jrs]]*0.25,0)</f>
        <v>4</v>
      </c>
      <c r="L446" s="13">
        <f>VLOOKUP(Articles[[#This Row],[Références]],'[2]Reporting consommation'!$A$8:$P$1189,16,FALSE)</f>
        <v>1</v>
      </c>
      <c r="M446" s="209">
        <f>IFERROR(VLOOKUP(Articles[[#This Row],[Références]],[2]!Tableau16[#All],2,FALSE),0)</f>
        <v>0</v>
      </c>
      <c r="N446" s="13">
        <f>IF(Articles[[#This Row],[Stocks]]&gt;Articles[[#This Row],[Stock max]],(IFERROR(Articles[[#This Row],[Stocks]]-Articles[[#This Row],[Stock max]],0)*Articles[[#This Row],[Valeur Uni]]),0)</f>
        <v>0</v>
      </c>
      <c r="O446" s="4" t="str">
        <f>IF(Articles[Stocks]&gt;Articles[[#This Row],[Stock mini]],"Stock suffisant","A Commander")</f>
        <v>Stock suffisant</v>
      </c>
      <c r="P446" s="13"/>
      <c r="Q446" s="13"/>
    </row>
    <row r="447" spans="2:17" hidden="1" x14ac:dyDescent="0.25">
      <c r="B447" s="44" t="s">
        <v>67</v>
      </c>
      <c r="C447" s="83">
        <v>8385</v>
      </c>
      <c r="D447" s="90" t="s">
        <v>483</v>
      </c>
      <c r="E447" s="57" t="s">
        <v>422</v>
      </c>
      <c r="F447" s="2">
        <v>33</v>
      </c>
      <c r="G447" s="13">
        <f>((Articles[[#This Row],[Temp Appro/Jrs]]+Articles[[#This Row],[Delai D.A]]+Articles[[#This Row],[couverture]])*Articles[[#This Row],[conso journaliére]])</f>
        <v>23</v>
      </c>
      <c r="H447" s="92">
        <f>Articles[[#This Row],[Stock mini]]*2</f>
        <v>46</v>
      </c>
      <c r="I447" s="13">
        <v>16</v>
      </c>
      <c r="J447" s="13">
        <v>3</v>
      </c>
      <c r="K447" s="92">
        <f>ROUNDUP(Articles[[#This Row],[Temp Appro/Jrs]]*0.25,0)</f>
        <v>4</v>
      </c>
      <c r="L447" s="13">
        <f>VLOOKUP(Articles[[#This Row],[Références]],'[2]Reporting consommation'!$A$8:$P$1189,16,FALSE)</f>
        <v>1</v>
      </c>
      <c r="M447" s="209">
        <f>IFERROR(VLOOKUP(Articles[[#This Row],[Références]],[2]!Tableau16[#All],2,FALSE),0)</f>
        <v>0</v>
      </c>
      <c r="N447" s="13">
        <f>IF(Articles[[#This Row],[Stocks]]&gt;Articles[[#This Row],[Stock max]],(IFERROR(Articles[[#This Row],[Stocks]]-Articles[[#This Row],[Stock max]],0)*Articles[[#This Row],[Valeur Uni]]),0)</f>
        <v>0</v>
      </c>
      <c r="O447" s="4" t="str">
        <f>IF(Articles[Stocks]&gt;Articles[[#This Row],[Stock mini]],"Stock suffisant","A Commander")</f>
        <v>Stock suffisant</v>
      </c>
      <c r="P447" s="13"/>
      <c r="Q447" s="13"/>
    </row>
    <row r="448" spans="2:17" hidden="1" x14ac:dyDescent="0.25">
      <c r="B448" s="44" t="s">
        <v>254</v>
      </c>
      <c r="C448" s="83">
        <v>1298</v>
      </c>
      <c r="D448" s="90" t="s">
        <v>480</v>
      </c>
      <c r="E448" s="91" t="s">
        <v>469</v>
      </c>
      <c r="F448" s="2">
        <v>8</v>
      </c>
      <c r="G448" s="13">
        <f>((Articles[[#This Row],[Temp Appro/Jrs]]+Articles[[#This Row],[Delai D.A]]+Articles[[#This Row],[couverture]])*Articles[[#This Row],[conso journaliére]])</f>
        <v>11</v>
      </c>
      <c r="H448" s="92">
        <f>Articles[[#This Row],[Stock mini]]*2</f>
        <v>22</v>
      </c>
      <c r="I448" s="13">
        <v>6</v>
      </c>
      <c r="J448" s="13">
        <v>3</v>
      </c>
      <c r="K448" s="92">
        <f>ROUNDUP(Articles[[#This Row],[Temp Appro/Jrs]]*0.25,0)</f>
        <v>2</v>
      </c>
      <c r="L448" s="13">
        <f>VLOOKUP(Articles[[#This Row],[Références]],'[2]Reporting consommation'!$A$8:$P$1189,16,FALSE)</f>
        <v>1</v>
      </c>
      <c r="M448" s="209">
        <f>IFERROR(VLOOKUP(Articles[[#This Row],[Références]],[2]!Tableau16[#All],2,FALSE),0)</f>
        <v>0</v>
      </c>
      <c r="N448" s="13">
        <f>IF(Articles[[#This Row],[Stocks]]&gt;Articles[[#This Row],[Stock max]],(IFERROR(Articles[[#This Row],[Stocks]]-Articles[[#This Row],[Stock max]],0)*Articles[[#This Row],[Valeur Uni]]),0)</f>
        <v>0</v>
      </c>
      <c r="O448" s="4" t="str">
        <f>IF(Articles[Stocks]&gt;Articles[[#This Row],[Stock mini]],"Stock suffisant","A Commander")</f>
        <v>A Commander</v>
      </c>
      <c r="P448" s="13"/>
      <c r="Q448" s="13"/>
    </row>
    <row r="449" spans="2:17" hidden="1" x14ac:dyDescent="0.25">
      <c r="B449" s="44" t="s">
        <v>235</v>
      </c>
      <c r="C449" s="83">
        <v>1465</v>
      </c>
      <c r="D449" s="89" t="s">
        <v>480</v>
      </c>
      <c r="E449" s="57" t="s">
        <v>415</v>
      </c>
      <c r="F449" s="2">
        <v>4</v>
      </c>
      <c r="G449" s="13">
        <f>((Articles[[#This Row],[Temp Appro/Jrs]]+Articles[[#This Row],[Delai D.A]]+Articles[[#This Row],[couverture]])*Articles[[#This Row],[conso journaliére]])</f>
        <v>11</v>
      </c>
      <c r="H449" s="92">
        <f>Articles[[#This Row],[Stock mini]]*2</f>
        <v>22</v>
      </c>
      <c r="I449" s="13">
        <v>6</v>
      </c>
      <c r="J449" s="13">
        <v>3</v>
      </c>
      <c r="K449" s="92">
        <f>ROUNDUP(Articles[[#This Row],[Temp Appro/Jrs]]*0.25,0)</f>
        <v>2</v>
      </c>
      <c r="L449" s="13">
        <f>VLOOKUP(Articles[[#This Row],[Références]],'[2]Reporting consommation'!$A$8:$P$1189,16,FALSE)</f>
        <v>1</v>
      </c>
      <c r="M449" s="209">
        <f>IFERROR(VLOOKUP(Articles[[#This Row],[Références]],[2]!Tableau16[#All],2,FALSE),0)</f>
        <v>0</v>
      </c>
      <c r="N449" s="13">
        <f>IF(Articles[[#This Row],[Stocks]]&gt;Articles[[#This Row],[Stock max]],(IFERROR(Articles[[#This Row],[Stocks]]-Articles[[#This Row],[Stock max]],0)*Articles[[#This Row],[Valeur Uni]]),0)</f>
        <v>0</v>
      </c>
      <c r="O449" s="4" t="str">
        <f>IF(Articles[Stocks]&gt;Articles[[#This Row],[Stock mini]],"Stock suffisant","A Commander")</f>
        <v>A Commander</v>
      </c>
      <c r="P449" s="13"/>
      <c r="Q449" s="13"/>
    </row>
    <row r="450" spans="2:17" hidden="1" x14ac:dyDescent="0.25">
      <c r="B450" s="57" t="s">
        <v>980</v>
      </c>
      <c r="C450" s="83">
        <v>1470</v>
      </c>
      <c r="D450" s="90" t="s">
        <v>480</v>
      </c>
      <c r="E450" s="91" t="s">
        <v>446</v>
      </c>
      <c r="F450" s="2">
        <v>1</v>
      </c>
      <c r="G450" s="13">
        <f>((Articles[[#This Row],[Temp Appro/Jrs]]+Articles[[#This Row],[Delai D.A]]+Articles[[#This Row],[couverture]])*Articles[[#This Row],[conso journaliére]])</f>
        <v>11</v>
      </c>
      <c r="H450" s="92">
        <f>Articles[[#This Row],[Stock mini]]*2</f>
        <v>22</v>
      </c>
      <c r="I450" s="13">
        <v>6</v>
      </c>
      <c r="J450" s="13">
        <v>3</v>
      </c>
      <c r="K450" s="92">
        <f>ROUNDUP(Articles[[#This Row],[Temp Appro/Jrs]]*0.25,0)</f>
        <v>2</v>
      </c>
      <c r="L450" s="13">
        <f>VLOOKUP(Articles[[#This Row],[Références]],'[2]Reporting consommation'!$A$8:$P$1189,16,FALSE)</f>
        <v>1</v>
      </c>
      <c r="M450" s="209">
        <f>IFERROR(VLOOKUP(Articles[[#This Row],[Références]],[2]!Tableau16[#All],2,FALSE),0)</f>
        <v>0</v>
      </c>
      <c r="N450" s="13">
        <f>IF(Articles[[#This Row],[Stocks]]&gt;Articles[[#This Row],[Stock max]],(IFERROR(Articles[[#This Row],[Stocks]]-Articles[[#This Row],[Stock max]],0)*Articles[[#This Row],[Valeur Uni]]),0)</f>
        <v>0</v>
      </c>
      <c r="O450" s="4" t="str">
        <f>IF(Articles[Stocks]&gt;Articles[[#This Row],[Stock mini]],"Stock suffisant","A Commander")</f>
        <v>A Commander</v>
      </c>
      <c r="P450" s="13" t="s">
        <v>971</v>
      </c>
      <c r="Q450" s="13"/>
    </row>
    <row r="451" spans="2:17" hidden="1" x14ac:dyDescent="0.25">
      <c r="B451" s="48" t="s">
        <v>884</v>
      </c>
      <c r="C451" s="85">
        <v>8484</v>
      </c>
      <c r="D451" s="15" t="s">
        <v>883</v>
      </c>
      <c r="E451" s="48" t="s">
        <v>708</v>
      </c>
      <c r="F451" s="133">
        <v>100</v>
      </c>
      <c r="G451" s="13">
        <f>((Articles[[#This Row],[Temp Appro/Jrs]]+Articles[[#This Row],[Delai D.A]]+Articles[[#This Row],[couverture]])*Articles[[#This Row],[conso journaliére]])</f>
        <v>0</v>
      </c>
      <c r="H451" s="132">
        <f>Articles[[#This Row],[Stock mini]]*2</f>
        <v>0</v>
      </c>
      <c r="I451" s="51">
        <v>2</v>
      </c>
      <c r="J451" s="13">
        <v>3</v>
      </c>
      <c r="K451" s="132">
        <f>ROUNDUP(Articles[[#This Row],[Temp Appro/Jrs]]*0.25,0)</f>
        <v>1</v>
      </c>
      <c r="L451" s="13">
        <f>VLOOKUP(Articles[[#This Row],[Références]],'[2]Reporting consommation'!$A$8:$P$1189,16,FALSE)</f>
        <v>0</v>
      </c>
      <c r="M451" s="208">
        <f>IFERROR(VLOOKUP(Articles[[#This Row],[Références]],[2]!Tableau16[#All],2,FALSE),0)</f>
        <v>0</v>
      </c>
      <c r="N451" s="13">
        <f>IF(Articles[[#This Row],[Stocks]]&gt;Articles[[#This Row],[Stock max]],(IFERROR(Articles[[#This Row],[Stocks]]-Articles[[#This Row],[Stock max]],0)*Articles[[#This Row],[Valeur Uni]]),0)</f>
        <v>0</v>
      </c>
      <c r="O451" s="134" t="str">
        <f>IF(Articles[Stocks]&gt;Articles[[#This Row],[Stock mini]],"Stock suffisant","A Commander")</f>
        <v>Stock suffisant</v>
      </c>
      <c r="P451" s="13"/>
      <c r="Q451" s="132"/>
    </row>
    <row r="452" spans="2:17" hidden="1" x14ac:dyDescent="0.25">
      <c r="B452" s="44" t="s">
        <v>231</v>
      </c>
      <c r="C452" s="83">
        <v>1494</v>
      </c>
      <c r="D452" s="89" t="s">
        <v>480</v>
      </c>
      <c r="E452" s="57" t="s">
        <v>1020</v>
      </c>
      <c r="F452" s="2">
        <v>8</v>
      </c>
      <c r="G452" s="13">
        <f>((Articles[[#This Row],[Temp Appro/Jrs]]+Articles[[#This Row],[Delai D.A]]+Articles[[#This Row],[couverture]])*Articles[[#This Row],[conso journaliére]])</f>
        <v>11</v>
      </c>
      <c r="H452" s="92">
        <f>Articles[[#This Row],[Stock mini]]*2</f>
        <v>22</v>
      </c>
      <c r="I452" s="13">
        <v>6</v>
      </c>
      <c r="J452" s="13">
        <v>3</v>
      </c>
      <c r="K452" s="92">
        <f>ROUNDUP(Articles[[#This Row],[Temp Appro/Jrs]]*0.25,0)</f>
        <v>2</v>
      </c>
      <c r="L452" s="13">
        <f>VLOOKUP(Articles[[#This Row],[Références]],'[2]Reporting consommation'!$A$8:$P$1189,16,FALSE)</f>
        <v>1</v>
      </c>
      <c r="M452" s="209">
        <f>IFERROR(VLOOKUP(Articles[[#This Row],[Références]],[2]!Tableau16[#All],2,FALSE),0)</f>
        <v>0</v>
      </c>
      <c r="N452" s="13">
        <f>IF(Articles[[#This Row],[Stocks]]&gt;Articles[[#This Row],[Stock max]],(IFERROR(Articles[[#This Row],[Stocks]]-Articles[[#This Row],[Stock max]],0)*Articles[[#This Row],[Valeur Uni]]),0)</f>
        <v>0</v>
      </c>
      <c r="O452" s="4" t="str">
        <f>IF(Articles[Stocks]&gt;Articles[[#This Row],[Stock mini]],"Stock suffisant","A Commander")</f>
        <v>A Commander</v>
      </c>
      <c r="P452" s="13"/>
      <c r="Q452" s="13"/>
    </row>
    <row r="453" spans="2:17" hidden="1" x14ac:dyDescent="0.25">
      <c r="B453" s="56" t="s">
        <v>820</v>
      </c>
      <c r="C453" s="85">
        <v>8507</v>
      </c>
      <c r="D453" s="15" t="s">
        <v>811</v>
      </c>
      <c r="E453" s="48" t="s">
        <v>437</v>
      </c>
      <c r="F453" s="122">
        <v>4</v>
      </c>
      <c r="G453" s="13">
        <f>((Articles[[#This Row],[Temp Appro/Jrs]]+Articles[[#This Row],[Delai D.A]]+Articles[[#This Row],[couverture]])*Articles[[#This Row],[conso journaliére]])</f>
        <v>0</v>
      </c>
      <c r="H453" s="121">
        <f>Articles[[#This Row],[Stock mini]]*2</f>
        <v>0</v>
      </c>
      <c r="I453" s="92">
        <v>10</v>
      </c>
      <c r="J453" s="13">
        <v>3</v>
      </c>
      <c r="K453" s="121">
        <f>ROUNDUP(Articles[[#This Row],[Temp Appro/Jrs]]*0.25,0)</f>
        <v>3</v>
      </c>
      <c r="L453" s="13">
        <f>VLOOKUP(Articles[[#This Row],[Références]],'[2]Reporting consommation'!$A$8:$P$1189,16,FALSE)</f>
        <v>0</v>
      </c>
      <c r="M453" s="208">
        <f>IFERROR(VLOOKUP(Articles[[#This Row],[Références]],[2]!Tableau16[#All],2,FALSE),0)</f>
        <v>0</v>
      </c>
      <c r="N453" s="13">
        <f>IF(Articles[[#This Row],[Stocks]]&gt;Articles[[#This Row],[Stock max]],(IFERROR(Articles[[#This Row],[Stocks]]-Articles[[#This Row],[Stock max]],0)*Articles[[#This Row],[Valeur Uni]]),0)</f>
        <v>0</v>
      </c>
      <c r="O453" s="123" t="str">
        <f>IF(Articles[Stocks]&gt;Articles[[#This Row],[Stock mini]],"Stock suffisant","A Commander")</f>
        <v>Stock suffisant</v>
      </c>
      <c r="P453" s="13"/>
      <c r="Q453" s="121"/>
    </row>
    <row r="454" spans="2:17" hidden="1" x14ac:dyDescent="0.25">
      <c r="B454" s="56" t="s">
        <v>816</v>
      </c>
      <c r="C454" s="85">
        <v>8508</v>
      </c>
      <c r="D454" s="15" t="s">
        <v>811</v>
      </c>
      <c r="E454" s="48" t="s">
        <v>437</v>
      </c>
      <c r="F454" s="122">
        <v>4</v>
      </c>
      <c r="G454" s="13">
        <f>((Articles[[#This Row],[Temp Appro/Jrs]]+Articles[[#This Row],[Delai D.A]]+Articles[[#This Row],[couverture]])*Articles[[#This Row],[conso journaliére]])</f>
        <v>0</v>
      </c>
      <c r="H454" s="121">
        <f>Articles[[#This Row],[Stock mini]]*2</f>
        <v>0</v>
      </c>
      <c r="I454" s="92">
        <v>10</v>
      </c>
      <c r="J454" s="13">
        <v>3</v>
      </c>
      <c r="K454" s="121">
        <f>ROUNDUP(Articles[[#This Row],[Temp Appro/Jrs]]*0.25,0)</f>
        <v>3</v>
      </c>
      <c r="L454" s="13">
        <f>VLOOKUP(Articles[[#This Row],[Références]],'[2]Reporting consommation'!$A$8:$P$1189,16,FALSE)</f>
        <v>0</v>
      </c>
      <c r="M454" s="208">
        <f>IFERROR(VLOOKUP(Articles[[#This Row],[Références]],[2]!Tableau16[#All],2,FALSE),0)</f>
        <v>0</v>
      </c>
      <c r="N454" s="13">
        <f>IF(Articles[[#This Row],[Stocks]]&gt;Articles[[#This Row],[Stock max]],(IFERROR(Articles[[#This Row],[Stocks]]-Articles[[#This Row],[Stock max]],0)*Articles[[#This Row],[Valeur Uni]]),0)</f>
        <v>0</v>
      </c>
      <c r="O454" s="123" t="str">
        <f>IF(Articles[Stocks]&gt;Articles[[#This Row],[Stock mini]],"Stock suffisant","A Commander")</f>
        <v>Stock suffisant</v>
      </c>
      <c r="P454" s="13"/>
      <c r="Q454" s="121"/>
    </row>
    <row r="455" spans="2:17" ht="15.75" hidden="1" thickBot="1" x14ac:dyDescent="0.3">
      <c r="B455" s="183" t="s">
        <v>810</v>
      </c>
      <c r="C455" s="85">
        <v>8509</v>
      </c>
      <c r="D455" s="15" t="s">
        <v>811</v>
      </c>
      <c r="E455" s="48" t="s">
        <v>437</v>
      </c>
      <c r="F455" s="122">
        <v>6</v>
      </c>
      <c r="G455" s="13">
        <f>((Articles[[#This Row],[Temp Appro/Jrs]]+Articles[[#This Row],[Delai D.A]]+Articles[[#This Row],[couverture]])*Articles[[#This Row],[conso journaliére]])</f>
        <v>5</v>
      </c>
      <c r="H455" s="121">
        <f>Articles[[#This Row],[Stock mini]]*2</f>
        <v>10</v>
      </c>
      <c r="I455" s="51">
        <v>1</v>
      </c>
      <c r="J455" s="13">
        <v>3</v>
      </c>
      <c r="K455" s="121">
        <f>ROUNDUP(Articles[[#This Row],[Temp Appro/Jrs]]*0.25,0)</f>
        <v>1</v>
      </c>
      <c r="L455" s="13">
        <f>VLOOKUP(Articles[[#This Row],[Références]],'[2]Reporting consommation'!$A$8:$P$1189,16,FALSE)</f>
        <v>1</v>
      </c>
      <c r="M455" s="208">
        <f>IFERROR(VLOOKUP(Articles[[#This Row],[Références]],[2]!Tableau16[#All],2,FALSE),0)</f>
        <v>0</v>
      </c>
      <c r="N455" s="13">
        <f>IF(Articles[[#This Row],[Stocks]]&gt;Articles[[#This Row],[Stock max]],(IFERROR(Articles[[#This Row],[Stocks]]-Articles[[#This Row],[Stock max]],0)*Articles[[#This Row],[Valeur Uni]]),0)</f>
        <v>0</v>
      </c>
      <c r="O455" s="123" t="str">
        <f>IF(Articles[Stocks]&gt;Articles[[#This Row],[Stock mini]],"Stock suffisant","A Commander")</f>
        <v>Stock suffisant</v>
      </c>
      <c r="P455" s="13"/>
      <c r="Q455" s="121"/>
    </row>
    <row r="456" spans="2:17" hidden="1" x14ac:dyDescent="0.25">
      <c r="B456" s="48" t="s">
        <v>815</v>
      </c>
      <c r="C456" s="85">
        <v>8555</v>
      </c>
      <c r="D456" s="15" t="s">
        <v>811</v>
      </c>
      <c r="E456" s="48" t="s">
        <v>437</v>
      </c>
      <c r="F456" s="122">
        <v>4</v>
      </c>
      <c r="G456" s="13">
        <f>((Articles[[#This Row],[Temp Appro/Jrs]]+Articles[[#This Row],[Delai D.A]]+Articles[[#This Row],[couverture]])*Articles[[#This Row],[conso journaliére]])</f>
        <v>0</v>
      </c>
      <c r="H456" s="121">
        <f>Articles[[#This Row],[Stock mini]]*2</f>
        <v>0</v>
      </c>
      <c r="I456" s="92">
        <v>10</v>
      </c>
      <c r="J456" s="13">
        <v>3</v>
      </c>
      <c r="K456" s="121">
        <f>ROUNDUP(Articles[[#This Row],[Temp Appro/Jrs]]*0.25,0)</f>
        <v>3</v>
      </c>
      <c r="L456" s="13">
        <f>VLOOKUP(Articles[[#This Row],[Références]],'[2]Reporting consommation'!$A$8:$P$1189,16,FALSE)</f>
        <v>0</v>
      </c>
      <c r="M456" s="208">
        <f>IFERROR(VLOOKUP(Articles[[#This Row],[Références]],[2]!Tableau16[#All],2,FALSE),0)</f>
        <v>0</v>
      </c>
      <c r="N456" s="13">
        <f>IF(Articles[[#This Row],[Stocks]]&gt;Articles[[#This Row],[Stock max]],(IFERROR(Articles[[#This Row],[Stocks]]-Articles[[#This Row],[Stock max]],0)*Articles[[#This Row],[Valeur Uni]]),0)</f>
        <v>0</v>
      </c>
      <c r="O456" s="123" t="str">
        <f>IF(Articles[Stocks]&gt;Articles[[#This Row],[Stock mini]],"Stock suffisant","A Commander")</f>
        <v>Stock suffisant</v>
      </c>
      <c r="P456" s="13"/>
      <c r="Q456" s="121"/>
    </row>
    <row r="457" spans="2:17" hidden="1" x14ac:dyDescent="0.25">
      <c r="B457" s="44" t="s">
        <v>186</v>
      </c>
      <c r="C457" s="83">
        <v>2018</v>
      </c>
      <c r="D457" s="89" t="s">
        <v>480</v>
      </c>
      <c r="E457" s="125" t="s">
        <v>414</v>
      </c>
      <c r="F457" s="2">
        <v>6</v>
      </c>
      <c r="G457" s="13">
        <f>((Articles[[#This Row],[Temp Appro/Jrs]]+Articles[[#This Row],[Delai D.A]]+Articles[[#This Row],[couverture]])*Articles[[#This Row],[conso journaliére]])</f>
        <v>7</v>
      </c>
      <c r="H457" s="92">
        <f>Articles[[#This Row],[Stock mini]]*2</f>
        <v>14</v>
      </c>
      <c r="I457" s="13">
        <v>3</v>
      </c>
      <c r="J457" s="13">
        <v>3</v>
      </c>
      <c r="K457" s="92">
        <f>ROUNDUP(Articles[[#This Row],[Temp Appro/Jrs]]*0.25,0)</f>
        <v>1</v>
      </c>
      <c r="L457" s="13">
        <f>VLOOKUP(Articles[[#This Row],[Références]],'[2]Reporting consommation'!$A$8:$P$1189,16,FALSE)</f>
        <v>1</v>
      </c>
      <c r="M457" s="209">
        <f>IFERROR(VLOOKUP(Articles[[#This Row],[Références]],[2]!Tableau16[#All],2,FALSE),0)</f>
        <v>0</v>
      </c>
      <c r="N457" s="13">
        <f>IF(Articles[[#This Row],[Stocks]]&gt;Articles[[#This Row],[Stock max]],(IFERROR(Articles[[#This Row],[Stocks]]-Articles[[#This Row],[Stock max]],0)*Articles[[#This Row],[Valeur Uni]]),0)</f>
        <v>0</v>
      </c>
      <c r="O457" s="4" t="str">
        <f>IF(Articles[Stocks]&gt;Articles[[#This Row],[Stock mini]],"Stock suffisant","A Commander")</f>
        <v>A Commander</v>
      </c>
      <c r="P457" s="13"/>
      <c r="Q457" s="13"/>
    </row>
    <row r="458" spans="2:17" hidden="1" x14ac:dyDescent="0.25">
      <c r="B458" s="124" t="s">
        <v>185</v>
      </c>
      <c r="C458" s="83">
        <v>2031</v>
      </c>
      <c r="D458" s="90" t="s">
        <v>480</v>
      </c>
      <c r="E458" s="91" t="s">
        <v>459</v>
      </c>
      <c r="F458" s="2">
        <v>0</v>
      </c>
      <c r="G458" s="13">
        <f>((Articles[[#This Row],[Temp Appro/Jrs]]+Articles[[#This Row],[Delai D.A]]+Articles[[#This Row],[couverture]])*Articles[[#This Row],[conso journaliére]])</f>
        <v>6</v>
      </c>
      <c r="H458" s="92">
        <f>Articles[[#This Row],[Stock mini]]*2</f>
        <v>12</v>
      </c>
      <c r="I458" s="13">
        <v>2</v>
      </c>
      <c r="J458" s="13">
        <v>3</v>
      </c>
      <c r="K458" s="92">
        <f>ROUNDUP(Articles[[#This Row],[Temp Appro/Jrs]]*0.25,0)</f>
        <v>1</v>
      </c>
      <c r="L458" s="13">
        <f>VLOOKUP(Articles[[#This Row],[Références]],'[2]Reporting consommation'!$A$8:$P$1189,16,FALSE)</f>
        <v>1</v>
      </c>
      <c r="M458" s="209">
        <f>IFERROR(VLOOKUP(Articles[[#This Row],[Références]],[2]!Tableau16[#All],2,FALSE),0)</f>
        <v>0</v>
      </c>
      <c r="N458" s="13">
        <f>IF(Articles[[#This Row],[Stocks]]&gt;Articles[[#This Row],[Stock max]],(IFERROR(Articles[[#This Row],[Stocks]]-Articles[[#This Row],[Stock max]],0)*Articles[[#This Row],[Valeur Uni]]),0)</f>
        <v>0</v>
      </c>
      <c r="O458" s="4" t="str">
        <f>IF(Articles[Stocks]&gt;Articles[[#This Row],[Stock mini]],"Stock suffisant","A Commander")</f>
        <v>A Commander</v>
      </c>
      <c r="P458" s="13" t="s">
        <v>1030</v>
      </c>
      <c r="Q458" s="13"/>
    </row>
    <row r="459" spans="2:17" hidden="1" x14ac:dyDescent="0.25">
      <c r="B459" s="126" t="s">
        <v>62</v>
      </c>
      <c r="C459" s="83">
        <v>8676</v>
      </c>
      <c r="D459" s="89" t="s">
        <v>487</v>
      </c>
      <c r="E459" s="91" t="s">
        <v>424</v>
      </c>
      <c r="F459" s="2">
        <v>11</v>
      </c>
      <c r="G459" s="13">
        <f>((Articles[[#This Row],[Temp Appro/Jrs]]+Articles[[#This Row],[Delai D.A]]+Articles[[#This Row],[couverture]])*Articles[[#This Row],[conso journaliére]])</f>
        <v>3</v>
      </c>
      <c r="H459" s="92">
        <f>Articles[[#This Row],[Stock mini]]*2</f>
        <v>6</v>
      </c>
      <c r="I459" s="92"/>
      <c r="J459" s="13">
        <v>3</v>
      </c>
      <c r="K459" s="92">
        <f>ROUNDUP(Articles[[#This Row],[Temp Appro/Jrs]]*0.25,0)</f>
        <v>0</v>
      </c>
      <c r="L459" s="13">
        <f>VLOOKUP(Articles[[#This Row],[Références]],'[2]Reporting consommation'!$A$8:$P$1189,16,FALSE)</f>
        <v>1</v>
      </c>
      <c r="M459" s="209">
        <f>IFERROR(VLOOKUP(Articles[[#This Row],[Références]],[2]!Tableau16[#All],2,FALSE),0)</f>
        <v>0</v>
      </c>
      <c r="N459" s="13">
        <f>IF(Articles[[#This Row],[Stocks]]&gt;Articles[[#This Row],[Stock max]],(IFERROR(Articles[[#This Row],[Stocks]]-Articles[[#This Row],[Stock max]],0)*Articles[[#This Row],[Valeur Uni]]),0)</f>
        <v>0</v>
      </c>
      <c r="O459" s="4" t="str">
        <f>IF(Articles[Stocks]&gt;Articles[[#This Row],[Stock mini]],"Stock suffisant","A Commander")</f>
        <v>Stock suffisant</v>
      </c>
      <c r="P459" s="13"/>
      <c r="Q459" s="13"/>
    </row>
    <row r="460" spans="2:17" hidden="1" x14ac:dyDescent="0.25">
      <c r="B460" s="48" t="s">
        <v>786</v>
      </c>
      <c r="C460" s="85">
        <v>8686</v>
      </c>
      <c r="D460" s="15" t="s">
        <v>483</v>
      </c>
      <c r="E460" s="48" t="s">
        <v>655</v>
      </c>
      <c r="F460" s="103">
        <v>17</v>
      </c>
      <c r="G460" s="13">
        <f>((Articles[[#This Row],[Temp Appro/Jrs]]+Articles[[#This Row],[Delai D.A]]+Articles[[#This Row],[couverture]])*Articles[[#This Row],[conso journaliére]])</f>
        <v>3</v>
      </c>
      <c r="H460" s="102">
        <f>Articles[[#This Row],[Stock mini]]*2</f>
        <v>6</v>
      </c>
      <c r="I460" s="102"/>
      <c r="J460" s="13">
        <v>3</v>
      </c>
      <c r="K460" s="102">
        <f>ROUNDUP(Articles[[#This Row],[Temp Appro/Jrs]]*0.25,0)</f>
        <v>0</v>
      </c>
      <c r="L460" s="13">
        <f>VLOOKUP(Articles[[#This Row],[Références]],'[2]Reporting consommation'!$A$8:$P$1189,16,FALSE)</f>
        <v>1</v>
      </c>
      <c r="M460" s="208">
        <f>IFERROR(VLOOKUP(Articles[[#This Row],[Références]],[2]!Tableau16[#All],2,FALSE),0)</f>
        <v>0</v>
      </c>
      <c r="N460" s="13">
        <f>IF(Articles[[#This Row],[Stocks]]&gt;Articles[[#This Row],[Stock max]],(IFERROR(Articles[[#This Row],[Stocks]]-Articles[[#This Row],[Stock max]],0)*Articles[[#This Row],[Valeur Uni]]),0)</f>
        <v>0</v>
      </c>
      <c r="O460" s="104" t="str">
        <f>IF(Articles[Stocks]&gt;Articles[[#This Row],[Stock mini]],"Stock suffisant","A Commander")</f>
        <v>Stock suffisant</v>
      </c>
      <c r="P460" s="13"/>
      <c r="Q460" s="102"/>
    </row>
    <row r="461" spans="2:17" hidden="1" x14ac:dyDescent="0.25">
      <c r="B461" s="48" t="s">
        <v>673</v>
      </c>
      <c r="C461" s="85">
        <v>8690</v>
      </c>
      <c r="D461" s="15" t="s">
        <v>689</v>
      </c>
      <c r="E461" s="48" t="s">
        <v>413</v>
      </c>
      <c r="F461" s="2">
        <v>5</v>
      </c>
      <c r="G461" s="13">
        <f>((Articles[[#This Row],[Temp Appro/Jrs]]+Articles[[#This Row],[Delai D.A]]+Articles[[#This Row],[couverture]])*Articles[[#This Row],[conso journaliére]])</f>
        <v>3</v>
      </c>
      <c r="H461" s="13">
        <f>Articles[[#This Row],[Stock mini]]*2</f>
        <v>6</v>
      </c>
      <c r="I461" s="13"/>
      <c r="J461" s="13">
        <v>3</v>
      </c>
      <c r="K461" s="13">
        <f>ROUNDUP(Articles[[#This Row],[Temp Appro/Jrs]]*0.25,0)</f>
        <v>0</v>
      </c>
      <c r="L461" s="13">
        <f>VLOOKUP(Articles[[#This Row],[Références]],'[2]Reporting consommation'!$A$8:$P$1189,16,FALSE)</f>
        <v>1</v>
      </c>
      <c r="M461" s="208">
        <f>IFERROR(VLOOKUP(Articles[[#This Row],[Références]],[2]!Tableau16[#All],2,FALSE),0)</f>
        <v>0</v>
      </c>
      <c r="N461" s="13">
        <f>IF(Articles[[#This Row],[Stocks]]&gt;Articles[[#This Row],[Stock max]],(IFERROR(Articles[[#This Row],[Stocks]]-Articles[[#This Row],[Stock max]],0)*Articles[[#This Row],[Valeur Uni]]),0)</f>
        <v>0</v>
      </c>
      <c r="O461" s="53" t="str">
        <f>IF(Articles[Stocks]&gt;Articles[[#This Row],[Stock mini]],"Stock suffisant","A Commander")</f>
        <v>Stock suffisant</v>
      </c>
      <c r="P461" s="13" t="s">
        <v>1022</v>
      </c>
      <c r="Q461" s="13"/>
    </row>
    <row r="462" spans="2:17" hidden="1" x14ac:dyDescent="0.25">
      <c r="B462" s="126" t="s">
        <v>61</v>
      </c>
      <c r="C462" s="83">
        <v>8764</v>
      </c>
      <c r="D462" s="90" t="s">
        <v>487</v>
      </c>
      <c r="E462" s="57" t="s">
        <v>409</v>
      </c>
      <c r="F462" s="2">
        <v>23</v>
      </c>
      <c r="G462" s="13">
        <f>((Articles[[#This Row],[Temp Appro/Jrs]]+Articles[[#This Row],[Delai D.A]]+Articles[[#This Row],[couverture]])*Articles[[#This Row],[conso journaliére]])</f>
        <v>6</v>
      </c>
      <c r="H462" s="92">
        <f>Articles[[#This Row],[Stock mini]]*2</f>
        <v>12</v>
      </c>
      <c r="I462" s="92"/>
      <c r="J462" s="13">
        <v>3</v>
      </c>
      <c r="K462" s="92">
        <f>ROUNDUP(Articles[[#This Row],[Temp Appro/Jrs]]*0.25,0)</f>
        <v>0</v>
      </c>
      <c r="L462" s="13">
        <f>VLOOKUP(Articles[[#This Row],[Références]],'[2]Reporting consommation'!$A$8:$P$1189,16,FALSE)</f>
        <v>2</v>
      </c>
      <c r="M462" s="209">
        <f>IFERROR(VLOOKUP(Articles[[#This Row],[Références]],[2]!Tableau16[#All],2,FALSE),0)</f>
        <v>0</v>
      </c>
      <c r="N462" s="13">
        <f>IF(Articles[[#This Row],[Stocks]]&gt;Articles[[#This Row],[Stock max]],(IFERROR(Articles[[#This Row],[Stocks]]-Articles[[#This Row],[Stock max]],0)*Articles[[#This Row],[Valeur Uni]]),0)</f>
        <v>0</v>
      </c>
      <c r="O462" s="4" t="str">
        <f>IF(Articles[Stocks]&gt;Articles[[#This Row],[Stock mini]],"Stock suffisant","A Commander")</f>
        <v>Stock suffisant</v>
      </c>
      <c r="P462" s="13"/>
      <c r="Q462" s="13"/>
    </row>
    <row r="463" spans="2:17" hidden="1" x14ac:dyDescent="0.25">
      <c r="B463" s="57" t="s">
        <v>157</v>
      </c>
      <c r="C463" s="83">
        <v>3628</v>
      </c>
      <c r="D463" s="90" t="s">
        <v>480</v>
      </c>
      <c r="E463" s="91" t="s">
        <v>427</v>
      </c>
      <c r="F463" s="2">
        <v>5</v>
      </c>
      <c r="G463" s="13">
        <f>((Articles[[#This Row],[Temp Appro/Jrs]]+Articles[[#This Row],[Delai D.A]]+Articles[[#This Row],[couverture]])*Articles[[#This Row],[conso journaliére]])</f>
        <v>7</v>
      </c>
      <c r="H463" s="92">
        <f>Articles[[#This Row],[Stock mini]]*2</f>
        <v>14</v>
      </c>
      <c r="I463" s="13">
        <v>3</v>
      </c>
      <c r="J463" s="13">
        <v>3</v>
      </c>
      <c r="K463" s="92">
        <f>ROUNDUP(Articles[[#This Row],[Temp Appro/Jrs]]*0.25,0)</f>
        <v>1</v>
      </c>
      <c r="L463" s="13">
        <f>VLOOKUP(Articles[[#This Row],[Références]],'[2]Reporting consommation'!$A$8:$P$1189,16,FALSE)</f>
        <v>1</v>
      </c>
      <c r="M463" s="209">
        <f>IFERROR(VLOOKUP(Articles[[#This Row],[Références]],[2]!Tableau16[#All],2,FALSE),0)</f>
        <v>0</v>
      </c>
      <c r="N463" s="13">
        <f>IF(Articles[[#This Row],[Stocks]]&gt;Articles[[#This Row],[Stock max]],(IFERROR(Articles[[#This Row],[Stocks]]-Articles[[#This Row],[Stock max]],0)*Articles[[#This Row],[Valeur Uni]]),0)</f>
        <v>0</v>
      </c>
      <c r="O463" s="4" t="str">
        <f>IF(Articles[Stocks]&gt;Articles[[#This Row],[Stock mini]],"Stock suffisant","A Commander")</f>
        <v>A Commander</v>
      </c>
      <c r="P463" s="13"/>
      <c r="Q463" s="13"/>
    </row>
    <row r="464" spans="2:17" hidden="1" x14ac:dyDescent="0.25">
      <c r="B464" s="48" t="s">
        <v>556</v>
      </c>
      <c r="C464" s="85">
        <v>8799</v>
      </c>
      <c r="D464" s="15" t="s">
        <v>557</v>
      </c>
      <c r="E464" s="57" t="s">
        <v>804</v>
      </c>
      <c r="F464" s="2">
        <v>6</v>
      </c>
      <c r="G464" s="13">
        <f>((Articles[[#This Row],[Temp Appro/Jrs]]+Articles[[#This Row],[Delai D.A]]+Articles[[#This Row],[couverture]])*Articles[[#This Row],[conso journaliére]])</f>
        <v>3</v>
      </c>
      <c r="H464" s="13">
        <f>Articles[[#This Row],[Stock mini]]*2</f>
        <v>6</v>
      </c>
      <c r="I464" s="13"/>
      <c r="J464" s="13">
        <v>3</v>
      </c>
      <c r="K464" s="13">
        <f>ROUNDUP(Articles[[#This Row],[Temp Appro/Jrs]]*0.25,0)</f>
        <v>0</v>
      </c>
      <c r="L464" s="13">
        <f>VLOOKUP(Articles[[#This Row],[Références]],'[2]Reporting consommation'!$A$8:$P$1189,16,FALSE)</f>
        <v>1</v>
      </c>
      <c r="M464" s="208">
        <f>IFERROR(VLOOKUP(Articles[[#This Row],[Références]],[2]!Tableau16[#All],2,FALSE),0)</f>
        <v>0</v>
      </c>
      <c r="N464" s="13">
        <f>IF(Articles[[#This Row],[Stocks]]&gt;Articles[[#This Row],[Stock max]],(IFERROR(Articles[[#This Row],[Stocks]]-Articles[[#This Row],[Stock max]],0)*Articles[[#This Row],[Valeur Uni]]),0)</f>
        <v>0</v>
      </c>
      <c r="O464" s="4" t="str">
        <f>IF(Articles[Stocks]&gt;Articles[[#This Row],[Stock mini]],"Stock suffisant","A Commander")</f>
        <v>Stock suffisant</v>
      </c>
      <c r="P464" s="13"/>
      <c r="Q464" s="13"/>
    </row>
    <row r="465" spans="2:17" ht="13.9" hidden="1" customHeight="1" x14ac:dyDescent="0.25">
      <c r="B465" s="126" t="s">
        <v>59</v>
      </c>
      <c r="C465" s="83">
        <v>8808</v>
      </c>
      <c r="D465" s="90" t="s">
        <v>483</v>
      </c>
      <c r="E465" s="185" t="s">
        <v>439</v>
      </c>
      <c r="F465" s="2">
        <v>105</v>
      </c>
      <c r="G465" s="13">
        <f>((Articles[[#This Row],[Temp Appro/Jrs]]+Articles[[#This Row],[Delai D.A]]+Articles[[#This Row],[couverture]])*Articles[[#This Row],[conso journaliére]])</f>
        <v>3</v>
      </c>
      <c r="H465" s="92">
        <f>Articles[[#This Row],[Stock mini]]*2</f>
        <v>6</v>
      </c>
      <c r="I465" s="92"/>
      <c r="J465" s="13">
        <v>3</v>
      </c>
      <c r="K465" s="92">
        <f>ROUNDUP(Articles[[#This Row],[Temp Appro/Jrs]]*0.25,0)</f>
        <v>0</v>
      </c>
      <c r="L465" s="13">
        <f>VLOOKUP(Articles[[#This Row],[Références]],'[2]Reporting consommation'!$A$8:$P$1189,16,FALSE)</f>
        <v>1</v>
      </c>
      <c r="M465" s="209">
        <f>IFERROR(VLOOKUP(Articles[[#This Row],[Références]],[2]!Tableau16[#All],2,FALSE),0)</f>
        <v>0</v>
      </c>
      <c r="N465" s="13">
        <f>IF(Articles[[#This Row],[Stocks]]&gt;Articles[[#This Row],[Stock max]],(IFERROR(Articles[[#This Row],[Stocks]]-Articles[[#This Row],[Stock max]],0)*Articles[[#This Row],[Valeur Uni]]),0)</f>
        <v>0</v>
      </c>
      <c r="O465" s="4" t="str">
        <f>IF(Articles[Stocks]&gt;Articles[[#This Row],[Stock mini]],"Stock suffisant","A Commander")</f>
        <v>Stock suffisant</v>
      </c>
      <c r="P465" s="13"/>
      <c r="Q465" s="13"/>
    </row>
    <row r="466" spans="2:17" hidden="1" x14ac:dyDescent="0.25">
      <c r="B466" s="126" t="s">
        <v>58</v>
      </c>
      <c r="C466" s="83">
        <v>8809</v>
      </c>
      <c r="D466" s="89" t="s">
        <v>483</v>
      </c>
      <c r="E466" s="57" t="s">
        <v>439</v>
      </c>
      <c r="F466" s="2">
        <v>100</v>
      </c>
      <c r="G466" s="13">
        <f>((Articles[[#This Row],[Temp Appro/Jrs]]+Articles[[#This Row],[Delai D.A]]+Articles[[#This Row],[couverture]])*Articles[[#This Row],[conso journaliére]])</f>
        <v>3</v>
      </c>
      <c r="H466" s="92">
        <f>Articles[[#This Row],[Stock mini]]*2</f>
        <v>6</v>
      </c>
      <c r="I466" s="92"/>
      <c r="J466" s="13">
        <v>3</v>
      </c>
      <c r="K466" s="92">
        <f>ROUNDUP(Articles[[#This Row],[Temp Appro/Jrs]]*0.25,0)</f>
        <v>0</v>
      </c>
      <c r="L466" s="13">
        <f>VLOOKUP(Articles[[#This Row],[Références]],'[2]Reporting consommation'!$A$8:$P$1189,16,FALSE)</f>
        <v>1</v>
      </c>
      <c r="M466" s="209">
        <f>IFERROR(VLOOKUP(Articles[[#This Row],[Références]],[2]!Tableau16[#All],2,FALSE),0)</f>
        <v>0</v>
      </c>
      <c r="N466" s="13">
        <f>IF(Articles[[#This Row],[Stocks]]&gt;Articles[[#This Row],[Stock max]],(IFERROR(Articles[[#This Row],[Stocks]]-Articles[[#This Row],[Stock max]],0)*Articles[[#This Row],[Valeur Uni]]),0)</f>
        <v>0</v>
      </c>
      <c r="O466" s="4" t="str">
        <f>IF(Articles[Stocks]&gt;Articles[[#This Row],[Stock mini]],"Stock suffisant","A Commander")</f>
        <v>Stock suffisant</v>
      </c>
      <c r="P466" s="13"/>
      <c r="Q466" s="13"/>
    </row>
    <row r="467" spans="2:17" hidden="1" x14ac:dyDescent="0.25">
      <c r="B467" s="126" t="s">
        <v>57</v>
      </c>
      <c r="C467" s="83">
        <v>8810</v>
      </c>
      <c r="D467" s="90" t="s">
        <v>483</v>
      </c>
      <c r="E467" s="91" t="s">
        <v>439</v>
      </c>
      <c r="F467" s="2">
        <v>120</v>
      </c>
      <c r="G467" s="13">
        <f>((Articles[[#This Row],[Temp Appro/Jrs]]+Articles[[#This Row],[Delai D.A]]+Articles[[#This Row],[couverture]])*Articles[[#This Row],[conso journaliére]])</f>
        <v>3</v>
      </c>
      <c r="H467" s="92">
        <f>Articles[[#This Row],[Stock mini]]*2</f>
        <v>6</v>
      </c>
      <c r="I467" s="92"/>
      <c r="J467" s="13">
        <v>3</v>
      </c>
      <c r="K467" s="92">
        <f>ROUNDUP(Articles[[#This Row],[Temp Appro/Jrs]]*0.25,0)</f>
        <v>0</v>
      </c>
      <c r="L467" s="13">
        <f>VLOOKUP(Articles[[#This Row],[Références]],'[2]Reporting consommation'!$A$8:$P$1189,16,FALSE)</f>
        <v>1</v>
      </c>
      <c r="M467" s="209">
        <f>IFERROR(VLOOKUP(Articles[[#This Row],[Références]],[2]!Tableau16[#All],2,FALSE),0)</f>
        <v>0</v>
      </c>
      <c r="N467" s="13">
        <f>IF(Articles[[#This Row],[Stocks]]&gt;Articles[[#This Row],[Stock max]],(IFERROR(Articles[[#This Row],[Stocks]]-Articles[[#This Row],[Stock max]],0)*Articles[[#This Row],[Valeur Uni]]),0)</f>
        <v>0</v>
      </c>
      <c r="O467" s="4" t="str">
        <f>IF(Articles[Stocks]&gt;Articles[[#This Row],[Stock mini]],"Stock suffisant","A Commander")</f>
        <v>Stock suffisant</v>
      </c>
      <c r="P467" s="13"/>
      <c r="Q467" s="13"/>
    </row>
    <row r="468" spans="2:17" hidden="1" x14ac:dyDescent="0.25">
      <c r="B468" s="44" t="s">
        <v>56</v>
      </c>
      <c r="C468" s="83">
        <v>8822</v>
      </c>
      <c r="D468" s="89" t="s">
        <v>485</v>
      </c>
      <c r="E468" s="57" t="s">
        <v>428</v>
      </c>
      <c r="F468" s="2">
        <v>25</v>
      </c>
      <c r="G468" s="13">
        <f>((Articles[[#This Row],[Temp Appro/Jrs]]+Articles[[#This Row],[Delai D.A]]+Articles[[#This Row],[couverture]])*Articles[[#This Row],[conso journaliére]])</f>
        <v>3</v>
      </c>
      <c r="H468" s="92">
        <f>Articles[[#This Row],[Stock mini]]*2</f>
        <v>6</v>
      </c>
      <c r="I468" s="92"/>
      <c r="J468" s="13">
        <v>3</v>
      </c>
      <c r="K468" s="92">
        <f>ROUNDUP(Articles[[#This Row],[Temp Appro/Jrs]]*0.25,0)</f>
        <v>0</v>
      </c>
      <c r="L468" s="13">
        <f>VLOOKUP(Articles[[#This Row],[Références]],'[2]Reporting consommation'!$A$8:$P$1189,16,FALSE)</f>
        <v>1</v>
      </c>
      <c r="M468" s="208">
        <f>IFERROR(VLOOKUP(Articles[[#This Row],[Références]],[2]!Tableau16[#All],2,FALSE),0)</f>
        <v>0</v>
      </c>
      <c r="N468" s="13">
        <f>IF(Articles[[#This Row],[Stocks]]&gt;Articles[[#This Row],[Stock max]],(IFERROR(Articles[[#This Row],[Stocks]]-Articles[[#This Row],[Stock max]],0)*Articles[[#This Row],[Valeur Uni]]),0)</f>
        <v>0</v>
      </c>
      <c r="O468" s="4" t="str">
        <f>IF(Articles[Stocks]&gt;Articles[[#This Row],[Stock mini]],"Stock suffisant","A Commander")</f>
        <v>Stock suffisant</v>
      </c>
      <c r="P468" s="13"/>
      <c r="Q468" s="13"/>
    </row>
    <row r="469" spans="2:17" hidden="1" x14ac:dyDescent="0.25">
      <c r="B469" s="44" t="s">
        <v>55</v>
      </c>
      <c r="C469" s="83">
        <v>8823</v>
      </c>
      <c r="D469" s="90" t="s">
        <v>485</v>
      </c>
      <c r="E469" s="91" t="s">
        <v>428</v>
      </c>
      <c r="F469" s="2">
        <v>29</v>
      </c>
      <c r="G469" s="13">
        <f>((Articles[[#This Row],[Temp Appro/Jrs]]+Articles[[#This Row],[Delai D.A]]+Articles[[#This Row],[couverture]])*Articles[[#This Row],[conso journaliére]])</f>
        <v>3</v>
      </c>
      <c r="H469" s="92">
        <f>Articles[[#This Row],[Stock mini]]*2</f>
        <v>6</v>
      </c>
      <c r="I469" s="92"/>
      <c r="J469" s="13">
        <v>3</v>
      </c>
      <c r="K469" s="92">
        <f>ROUNDUP(Articles[[#This Row],[Temp Appro/Jrs]]*0.25,0)</f>
        <v>0</v>
      </c>
      <c r="L469" s="13">
        <f>VLOOKUP(Articles[[#This Row],[Références]],'[2]Reporting consommation'!$A$8:$P$1189,16,FALSE)</f>
        <v>1</v>
      </c>
      <c r="M469" s="208">
        <f>IFERROR(VLOOKUP(Articles[[#This Row],[Références]],[2]!Tableau16[#All],2,FALSE),0)</f>
        <v>0</v>
      </c>
      <c r="N469" s="13">
        <f>IF(Articles[[#This Row],[Stocks]]&gt;Articles[[#This Row],[Stock max]],(IFERROR(Articles[[#This Row],[Stocks]]-Articles[[#This Row],[Stock max]],0)*Articles[[#This Row],[Valeur Uni]]),0)</f>
        <v>0</v>
      </c>
      <c r="O469" s="4" t="str">
        <f>IF(Articles[Stocks]&gt;Articles[[#This Row],[Stock mini]],"Stock suffisant","A Commander")</f>
        <v>Stock suffisant</v>
      </c>
      <c r="P469" s="13"/>
      <c r="Q469" s="13"/>
    </row>
    <row r="470" spans="2:17" hidden="1" x14ac:dyDescent="0.25">
      <c r="B470" s="44" t="s">
        <v>54</v>
      </c>
      <c r="C470" s="83">
        <v>8824</v>
      </c>
      <c r="D470" s="89" t="s">
        <v>485</v>
      </c>
      <c r="E470" s="57" t="s">
        <v>449</v>
      </c>
      <c r="F470" s="2">
        <v>17</v>
      </c>
      <c r="G470" s="13">
        <f>((Articles[[#This Row],[Temp Appro/Jrs]]+Articles[[#This Row],[Delai D.A]]+Articles[[#This Row],[couverture]])*Articles[[#This Row],[conso journaliére]])</f>
        <v>3</v>
      </c>
      <c r="H470" s="92">
        <f>Articles[[#This Row],[Stock mini]]*2</f>
        <v>6</v>
      </c>
      <c r="I470" s="92"/>
      <c r="J470" s="13">
        <v>3</v>
      </c>
      <c r="K470" s="92">
        <f>ROUNDUP(Articles[[#This Row],[Temp Appro/Jrs]]*0.25,0)</f>
        <v>0</v>
      </c>
      <c r="L470" s="13">
        <f>VLOOKUP(Articles[[#This Row],[Références]],'[2]Reporting consommation'!$A$8:$P$1189,16,FALSE)</f>
        <v>1</v>
      </c>
      <c r="M470" s="209">
        <f>IFERROR(VLOOKUP(Articles[[#This Row],[Références]],[2]!Tableau16[#All],2,FALSE),0)</f>
        <v>0</v>
      </c>
      <c r="N470" s="13">
        <f>IF(Articles[[#This Row],[Stocks]]&gt;Articles[[#This Row],[Stock max]],(IFERROR(Articles[[#This Row],[Stocks]]-Articles[[#This Row],[Stock max]],0)*Articles[[#This Row],[Valeur Uni]]),0)</f>
        <v>0</v>
      </c>
      <c r="O470" s="4" t="str">
        <f>IF(Articles[Stocks]&gt;Articles[[#This Row],[Stock mini]],"Stock suffisant","A Commander")</f>
        <v>Stock suffisant</v>
      </c>
      <c r="P470" s="13"/>
      <c r="Q470" s="13"/>
    </row>
    <row r="471" spans="2:17" hidden="1" x14ac:dyDescent="0.25">
      <c r="B471" s="44" t="s">
        <v>53</v>
      </c>
      <c r="C471" s="83">
        <v>8825</v>
      </c>
      <c r="D471" s="90" t="s">
        <v>485</v>
      </c>
      <c r="E471" s="91" t="s">
        <v>449</v>
      </c>
      <c r="F471" s="2">
        <v>13</v>
      </c>
      <c r="G471" s="13">
        <f>((Articles[[#This Row],[Temp Appro/Jrs]]+Articles[[#This Row],[Delai D.A]]+Articles[[#This Row],[couverture]])*Articles[[#This Row],[conso journaliére]])</f>
        <v>6</v>
      </c>
      <c r="H471" s="92">
        <f>Articles[[#This Row],[Stock mini]]*2</f>
        <v>12</v>
      </c>
      <c r="I471" s="92"/>
      <c r="J471" s="13">
        <v>3</v>
      </c>
      <c r="K471" s="92">
        <f>ROUNDUP(Articles[[#This Row],[Temp Appro/Jrs]]*0.25,0)</f>
        <v>0</v>
      </c>
      <c r="L471" s="13">
        <f>VLOOKUP(Articles[[#This Row],[Références]],'[2]Reporting consommation'!$A$8:$P$1189,16,FALSE)</f>
        <v>2</v>
      </c>
      <c r="M471" s="209">
        <f>IFERROR(VLOOKUP(Articles[[#This Row],[Références]],[2]!Tableau16[#All],2,FALSE),0)</f>
        <v>0</v>
      </c>
      <c r="N471" s="13">
        <f>IF(Articles[[#This Row],[Stocks]]&gt;Articles[[#This Row],[Stock max]],(IFERROR(Articles[[#This Row],[Stocks]]-Articles[[#This Row],[Stock max]],0)*Articles[[#This Row],[Valeur Uni]]),0)</f>
        <v>0</v>
      </c>
      <c r="O471" s="4" t="str">
        <f>IF(Articles[Stocks]&gt;Articles[[#This Row],[Stock mini]],"Stock suffisant","A Commander")</f>
        <v>Stock suffisant</v>
      </c>
      <c r="P471" s="13"/>
      <c r="Q471" s="13"/>
    </row>
    <row r="472" spans="2:17" hidden="1" x14ac:dyDescent="0.25">
      <c r="B472" s="44" t="s">
        <v>156</v>
      </c>
      <c r="C472" s="83">
        <v>3629</v>
      </c>
      <c r="D472" s="89" t="s">
        <v>480</v>
      </c>
      <c r="E472" s="57" t="s">
        <v>427</v>
      </c>
      <c r="F472" s="2">
        <v>7</v>
      </c>
      <c r="G472" s="13">
        <f>((Articles[[#This Row],[Temp Appro/Jrs]]+Articles[[#This Row],[Delai D.A]]+Articles[[#This Row],[couverture]])*Articles[[#This Row],[conso journaliére]])</f>
        <v>7</v>
      </c>
      <c r="H472" s="92">
        <f>Articles[[#This Row],[Stock mini]]*2</f>
        <v>14</v>
      </c>
      <c r="I472" s="13">
        <v>3</v>
      </c>
      <c r="J472" s="13">
        <v>3</v>
      </c>
      <c r="K472" s="92">
        <f>ROUNDUP(Articles[[#This Row],[Temp Appro/Jrs]]*0.25,0)</f>
        <v>1</v>
      </c>
      <c r="L472" s="13">
        <f>VLOOKUP(Articles[[#This Row],[Références]],'[2]Reporting consommation'!$A$8:$P$1189,16,FALSE)</f>
        <v>1</v>
      </c>
      <c r="M472" s="209">
        <f>IFERROR(VLOOKUP(Articles[[#This Row],[Références]],[2]!Tableau16[#All],2,FALSE),0)</f>
        <v>0</v>
      </c>
      <c r="N472" s="13">
        <f>IF(Articles[[#This Row],[Stocks]]&gt;Articles[[#This Row],[Stock max]],(IFERROR(Articles[[#This Row],[Stocks]]-Articles[[#This Row],[Stock max]],0)*Articles[[#This Row],[Valeur Uni]]),0)</f>
        <v>0</v>
      </c>
      <c r="O472" s="4" t="str">
        <f>IF(Articles[Stocks]&gt;Articles[[#This Row],[Stock mini]],"Stock suffisant","A Commander")</f>
        <v>A Commander</v>
      </c>
      <c r="P472" s="13"/>
      <c r="Q472" s="13"/>
    </row>
    <row r="473" spans="2:17" hidden="1" x14ac:dyDescent="0.25">
      <c r="B473" s="44" t="s">
        <v>45</v>
      </c>
      <c r="C473" s="83">
        <v>8914</v>
      </c>
      <c r="D473" s="90" t="s">
        <v>486</v>
      </c>
      <c r="E473" s="57" t="s">
        <v>453</v>
      </c>
      <c r="F473" s="2">
        <v>5</v>
      </c>
      <c r="G473" s="13">
        <f>((Articles[[#This Row],[Temp Appro/Jrs]]+Articles[[#This Row],[Delai D.A]]+Articles[[#This Row],[couverture]])*Articles[[#This Row],[conso journaliére]])</f>
        <v>3</v>
      </c>
      <c r="H473" s="92">
        <f>Articles[[#This Row],[Stock mini]]*2</f>
        <v>6</v>
      </c>
      <c r="I473" s="92"/>
      <c r="J473" s="13">
        <v>3</v>
      </c>
      <c r="K473" s="92">
        <f>ROUNDUP(Articles[[#This Row],[Temp Appro/Jrs]]*0.25,0)</f>
        <v>0</v>
      </c>
      <c r="L473" s="13">
        <f>VLOOKUP(Articles[[#This Row],[Références]],'[2]Reporting consommation'!$A$8:$P$1189,16,FALSE)</f>
        <v>1</v>
      </c>
      <c r="M473" s="209">
        <f>IFERROR(VLOOKUP(Articles[[#This Row],[Références]],[2]!Tableau16[#All],2,FALSE),0)</f>
        <v>0</v>
      </c>
      <c r="N473" s="13">
        <f>IF(Articles[[#This Row],[Stocks]]&gt;Articles[[#This Row],[Stock max]],(IFERROR(Articles[[#This Row],[Stocks]]-Articles[[#This Row],[Stock max]],0)*Articles[[#This Row],[Valeur Uni]]),0)</f>
        <v>0</v>
      </c>
      <c r="O473" s="4" t="str">
        <f>IF(Articles[Stocks]&gt;Articles[[#This Row],[Stock mini]],"Stock suffisant","A Commander")</f>
        <v>Stock suffisant</v>
      </c>
      <c r="P473" s="13"/>
      <c r="Q473" s="13"/>
    </row>
    <row r="474" spans="2:17" hidden="1" x14ac:dyDescent="0.25">
      <c r="B474" s="48" t="s">
        <v>561</v>
      </c>
      <c r="C474" s="85">
        <v>8918</v>
      </c>
      <c r="D474" s="15" t="s">
        <v>481</v>
      </c>
      <c r="E474" s="91" t="s">
        <v>972</v>
      </c>
      <c r="F474" s="2">
        <v>12</v>
      </c>
      <c r="G474" s="13">
        <f>((Articles[[#This Row],[Temp Appro/Jrs]]+Articles[[#This Row],[Delai D.A]]+Articles[[#This Row],[couverture]])*Articles[[#This Row],[conso journaliére]])</f>
        <v>3</v>
      </c>
      <c r="H474" s="13">
        <f>Articles[[#This Row],[Stock mini]]*2</f>
        <v>6</v>
      </c>
      <c r="I474" s="13"/>
      <c r="J474" s="13">
        <v>3</v>
      </c>
      <c r="K474" s="13">
        <f>ROUNDUP(Articles[[#This Row],[Temp Appro/Jrs]]*0.25,0)</f>
        <v>0</v>
      </c>
      <c r="L474" s="13">
        <f>VLOOKUP(Articles[[#This Row],[Références]],'[2]Reporting consommation'!$A$8:$P$1189,16,FALSE)</f>
        <v>1</v>
      </c>
      <c r="M474" s="208">
        <f>IFERROR(VLOOKUP(Articles[[#This Row],[Références]],[2]!Tableau16[#All],2,FALSE),0)</f>
        <v>0</v>
      </c>
      <c r="N474" s="13">
        <f>IF(Articles[[#This Row],[Stocks]]&gt;Articles[[#This Row],[Stock max]],(IFERROR(Articles[[#This Row],[Stocks]]-Articles[[#This Row],[Stock max]],0)*Articles[[#This Row],[Valeur Uni]]),0)</f>
        <v>0</v>
      </c>
      <c r="O474" s="4" t="str">
        <f>IF(Articles[Stocks]&gt;Articles[[#This Row],[Stock mini]],"Stock suffisant","A Commander")</f>
        <v>Stock suffisant</v>
      </c>
      <c r="P474" s="13"/>
      <c r="Q474" s="13"/>
    </row>
    <row r="475" spans="2:17" hidden="1" x14ac:dyDescent="0.25">
      <c r="B475" s="48" t="s">
        <v>560</v>
      </c>
      <c r="C475" s="85">
        <v>8920</v>
      </c>
      <c r="D475" s="15" t="s">
        <v>481</v>
      </c>
      <c r="E475" s="127" t="s">
        <v>972</v>
      </c>
      <c r="F475" s="2">
        <v>7</v>
      </c>
      <c r="G475" s="13">
        <f>((Articles[[#This Row],[Temp Appro/Jrs]]+Articles[[#This Row],[Delai D.A]]+Articles[[#This Row],[couverture]])*Articles[[#This Row],[conso journaliére]])</f>
        <v>3</v>
      </c>
      <c r="H475" s="13">
        <f>Articles[[#This Row],[Stock mini]]*2</f>
        <v>6</v>
      </c>
      <c r="I475" s="13"/>
      <c r="J475" s="13">
        <v>3</v>
      </c>
      <c r="K475" s="13">
        <f>ROUNDUP(Articles[[#This Row],[Temp Appro/Jrs]]*0.25,0)</f>
        <v>0</v>
      </c>
      <c r="L475" s="13">
        <f>VLOOKUP(Articles[[#This Row],[Références]],'[2]Reporting consommation'!$A$8:$P$1189,16,FALSE)</f>
        <v>1</v>
      </c>
      <c r="M475" s="208">
        <f>IFERROR(VLOOKUP(Articles[[#This Row],[Références]],[2]!Tableau16[#All],2,FALSE),0)</f>
        <v>0</v>
      </c>
      <c r="N475" s="13">
        <f>IF(Articles[[#This Row],[Stocks]]&gt;Articles[[#This Row],[Stock max]],(IFERROR(Articles[[#This Row],[Stocks]]-Articles[[#This Row],[Stock max]],0)*Articles[[#This Row],[Valeur Uni]]),0)</f>
        <v>0</v>
      </c>
      <c r="O475" s="4" t="str">
        <f>IF(Articles[Stocks]&gt;Articles[[#This Row],[Stock mini]],"Stock suffisant","A Commander")</f>
        <v>Stock suffisant</v>
      </c>
      <c r="P475" s="13"/>
      <c r="Q475" s="13"/>
    </row>
    <row r="476" spans="2:17" hidden="1" x14ac:dyDescent="0.25">
      <c r="B476" s="57" t="s">
        <v>44</v>
      </c>
      <c r="C476" s="83">
        <v>8921</v>
      </c>
      <c r="D476" s="89" t="s">
        <v>481</v>
      </c>
      <c r="E476" s="185" t="s">
        <v>464</v>
      </c>
      <c r="F476" s="2">
        <v>18</v>
      </c>
      <c r="G476" s="13">
        <f>((Articles[[#This Row],[Temp Appro/Jrs]]+Articles[[#This Row],[Delai D.A]]+Articles[[#This Row],[couverture]])*Articles[[#This Row],[conso journaliére]])</f>
        <v>3</v>
      </c>
      <c r="H476" s="92">
        <f>Articles[[#This Row],[Stock mini]]*2</f>
        <v>6</v>
      </c>
      <c r="I476" s="92"/>
      <c r="J476" s="13">
        <v>3</v>
      </c>
      <c r="K476" s="92">
        <f>ROUNDUP(Articles[[#This Row],[Temp Appro/Jrs]]*0.25,0)</f>
        <v>0</v>
      </c>
      <c r="L476" s="13">
        <f>VLOOKUP(Articles[[#This Row],[Références]],'[2]Reporting consommation'!$A$8:$P$1189,16,FALSE)</f>
        <v>1</v>
      </c>
      <c r="M476" s="209">
        <f>IFERROR(VLOOKUP(Articles[[#This Row],[Références]],[2]!Tableau16[#All],2,FALSE),0)</f>
        <v>0</v>
      </c>
      <c r="N476" s="13">
        <f>IF(Articles[[#This Row],[Stocks]]&gt;Articles[[#This Row],[Stock max]],(IFERROR(Articles[[#This Row],[Stocks]]-Articles[[#This Row],[Stock max]],0)*Articles[[#This Row],[Valeur Uni]]),0)</f>
        <v>0</v>
      </c>
      <c r="O476" s="4" t="str">
        <f>IF(Articles[Stocks]&gt;Articles[[#This Row],[Stock mini]],"Stock suffisant","A Commander")</f>
        <v>Stock suffisant</v>
      </c>
      <c r="P476" s="13"/>
      <c r="Q476" s="13"/>
    </row>
    <row r="477" spans="2:17" hidden="1" x14ac:dyDescent="0.25">
      <c r="B477" s="57" t="s">
        <v>43</v>
      </c>
      <c r="C477" s="83">
        <v>8949</v>
      </c>
      <c r="D477" s="90" t="s">
        <v>480</v>
      </c>
      <c r="E477" s="57" t="s">
        <v>431</v>
      </c>
      <c r="F477" s="2">
        <v>43</v>
      </c>
      <c r="G477" s="13">
        <f>((Articles[[#This Row],[Temp Appro/Jrs]]+Articles[[#This Row],[Delai D.A]]+Articles[[#This Row],[couverture]])*Articles[[#This Row],[conso journaliére]])</f>
        <v>3</v>
      </c>
      <c r="H477" s="92">
        <f>Articles[[#This Row],[Stock mini]]*2</f>
        <v>6</v>
      </c>
      <c r="I477" s="92"/>
      <c r="J477" s="13">
        <v>3</v>
      </c>
      <c r="K477" s="92">
        <f>ROUNDUP(Articles[[#This Row],[Temp Appro/Jrs]]*0.25,0)</f>
        <v>0</v>
      </c>
      <c r="L477" s="13">
        <f>VLOOKUP(Articles[[#This Row],[Références]],'[2]Reporting consommation'!$A$8:$P$1189,16,FALSE)</f>
        <v>1</v>
      </c>
      <c r="M477" s="209">
        <f>IFERROR(VLOOKUP(Articles[[#This Row],[Références]],[2]!Tableau16[#All],2,FALSE),0)</f>
        <v>0</v>
      </c>
      <c r="N477" s="13">
        <f>IF(Articles[[#This Row],[Stocks]]&gt;Articles[[#This Row],[Stock max]],(IFERROR(Articles[[#This Row],[Stocks]]-Articles[[#This Row],[Stock max]],0)*Articles[[#This Row],[Valeur Uni]]),0)</f>
        <v>0</v>
      </c>
      <c r="O477" s="4" t="str">
        <f>IF(Articles[Stocks]&gt;Articles[[#This Row],[Stock mini]],"Stock suffisant","A Commander")</f>
        <v>Stock suffisant</v>
      </c>
      <c r="P477" s="13"/>
      <c r="Q477" s="13"/>
    </row>
    <row r="478" spans="2:17" hidden="1" x14ac:dyDescent="0.25">
      <c r="B478" s="57" t="s">
        <v>42</v>
      </c>
      <c r="C478" s="83">
        <v>8950</v>
      </c>
      <c r="D478" s="89" t="s">
        <v>485</v>
      </c>
      <c r="E478" s="91" t="s">
        <v>473</v>
      </c>
      <c r="F478" s="2">
        <v>1</v>
      </c>
      <c r="G478" s="13">
        <f>((Articles[[#This Row],[Temp Appro/Jrs]]+Articles[[#This Row],[Delai D.A]]+Articles[[#This Row],[couverture]])*Articles[[#This Row],[conso journaliére]])</f>
        <v>0</v>
      </c>
      <c r="H478" s="92">
        <f>Articles[[#This Row],[Stock mini]]*2</f>
        <v>0</v>
      </c>
      <c r="I478" s="92"/>
      <c r="J478" s="13">
        <v>3</v>
      </c>
      <c r="K478" s="92">
        <f>ROUNDUP(Articles[[#This Row],[Temp Appro/Jrs]]*0.25,0)</f>
        <v>0</v>
      </c>
      <c r="L478" s="13">
        <f>VLOOKUP(Articles[[#This Row],[Références]],'[2]Reporting consommation'!$A$8:$P$1189,16,FALSE)</f>
        <v>0</v>
      </c>
      <c r="M478" s="209">
        <f>IFERROR(VLOOKUP(Articles[[#This Row],[Références]],[2]!Tableau16[#All],2,FALSE),0)</f>
        <v>0</v>
      </c>
      <c r="N478" s="13">
        <f>IF(Articles[[#This Row],[Stocks]]&gt;Articles[[#This Row],[Stock max]],(IFERROR(Articles[[#This Row],[Stocks]]-Articles[[#This Row],[Stock max]],0)*Articles[[#This Row],[Valeur Uni]]),0)</f>
        <v>0</v>
      </c>
      <c r="O478" s="4" t="str">
        <f>IF(Articles[Stocks]&gt;Articles[[#This Row],[Stock mini]],"Stock suffisant","A Commander")</f>
        <v>Stock suffisant</v>
      </c>
      <c r="P478" s="13"/>
      <c r="Q478" s="13"/>
    </row>
    <row r="479" spans="2:17" hidden="1" x14ac:dyDescent="0.25">
      <c r="B479" s="44" t="s">
        <v>41</v>
      </c>
      <c r="C479" s="83">
        <v>8957</v>
      </c>
      <c r="D479" s="90" t="s">
        <v>480</v>
      </c>
      <c r="E479" s="57" t="s">
        <v>574</v>
      </c>
      <c r="F479" s="2">
        <v>5</v>
      </c>
      <c r="G479" s="13">
        <f>((Articles[[#This Row],[Temp Appro/Jrs]]+Articles[[#This Row],[Delai D.A]]+Articles[[#This Row],[couverture]])*Articles[[#This Row],[conso journaliére]])</f>
        <v>3</v>
      </c>
      <c r="H479" s="92">
        <f>Articles[[#This Row],[Stock mini]]*2</f>
        <v>6</v>
      </c>
      <c r="I479" s="92"/>
      <c r="J479" s="13">
        <v>3</v>
      </c>
      <c r="K479" s="92">
        <f>ROUNDUP(Articles[[#This Row],[Temp Appro/Jrs]]*0.25,0)</f>
        <v>0</v>
      </c>
      <c r="L479" s="13">
        <f>VLOOKUP(Articles[[#This Row],[Références]],'[2]Reporting consommation'!$A$8:$P$1189,16,FALSE)</f>
        <v>1</v>
      </c>
      <c r="M479" s="209">
        <f>IFERROR(VLOOKUP(Articles[[#This Row],[Références]],[2]!Tableau16[#All],2,FALSE),0)</f>
        <v>0</v>
      </c>
      <c r="N479" s="13">
        <f>IF(Articles[[#This Row],[Stocks]]&gt;Articles[[#This Row],[Stock max]],(IFERROR(Articles[[#This Row],[Stocks]]-Articles[[#This Row],[Stock max]],0)*Articles[[#This Row],[Valeur Uni]]),0)</f>
        <v>0</v>
      </c>
      <c r="O479" s="4" t="str">
        <f>IF(Articles[Stocks]&gt;Articles[[#This Row],[Stock mini]],"Stock suffisant","A Commander")</f>
        <v>Stock suffisant</v>
      </c>
      <c r="P479" s="13"/>
      <c r="Q479" s="13"/>
    </row>
    <row r="480" spans="2:17" hidden="1" x14ac:dyDescent="0.25">
      <c r="B480" s="44" t="s">
        <v>40</v>
      </c>
      <c r="C480" s="83">
        <v>8986</v>
      </c>
      <c r="D480" s="89" t="s">
        <v>483</v>
      </c>
      <c r="E480" s="91" t="s">
        <v>441</v>
      </c>
      <c r="F480" s="2">
        <v>76</v>
      </c>
      <c r="G480" s="13">
        <f>((Articles[[#This Row],[Temp Appro/Jrs]]+Articles[[#This Row],[Delai D.A]]+Articles[[#This Row],[couverture]])*Articles[[#This Row],[conso journaliére]])</f>
        <v>3</v>
      </c>
      <c r="H480" s="92">
        <f>Articles[[#This Row],[Stock mini]]*2</f>
        <v>6</v>
      </c>
      <c r="I480" s="92"/>
      <c r="J480" s="13">
        <v>3</v>
      </c>
      <c r="K480" s="92">
        <f>ROUNDUP(Articles[[#This Row],[Temp Appro/Jrs]]*0.25,0)</f>
        <v>0</v>
      </c>
      <c r="L480" s="13">
        <f>VLOOKUP(Articles[[#This Row],[Références]],'[2]Reporting consommation'!$A$8:$P$1189,16,FALSE)</f>
        <v>1</v>
      </c>
      <c r="M480" s="209">
        <f>IFERROR(VLOOKUP(Articles[[#This Row],[Références]],[2]!Tableau16[#All],2,FALSE),0)</f>
        <v>0</v>
      </c>
      <c r="N480" s="13">
        <f>IF(Articles[[#This Row],[Stocks]]&gt;Articles[[#This Row],[Stock max]],(IFERROR(Articles[[#This Row],[Stocks]]-Articles[[#This Row],[Stock max]],0)*Articles[[#This Row],[Valeur Uni]]),0)</f>
        <v>0</v>
      </c>
      <c r="O480" s="4" t="str">
        <f>IF(Articles[Stocks]&gt;Articles[[#This Row],[Stock mini]],"Stock suffisant","A Commander")</f>
        <v>Stock suffisant</v>
      </c>
      <c r="P480" s="13"/>
      <c r="Q480" s="13"/>
    </row>
    <row r="481" spans="2:17" hidden="1" x14ac:dyDescent="0.25">
      <c r="B481" s="44" t="s">
        <v>39</v>
      </c>
      <c r="C481" s="83">
        <v>9017</v>
      </c>
      <c r="D481" s="90" t="s">
        <v>480</v>
      </c>
      <c r="E481" s="57" t="s">
        <v>432</v>
      </c>
      <c r="F481" s="2">
        <v>150</v>
      </c>
      <c r="G481" s="13">
        <f>((Articles[[#This Row],[Temp Appro/Jrs]]+Articles[[#This Row],[Delai D.A]]+Articles[[#This Row],[couverture]])*Articles[[#This Row],[conso journaliére]])</f>
        <v>3</v>
      </c>
      <c r="H481" s="92">
        <f>Articles[[#This Row],[Stock mini]]*2</f>
        <v>6</v>
      </c>
      <c r="I481" s="92"/>
      <c r="J481" s="13">
        <v>3</v>
      </c>
      <c r="K481" s="92">
        <f>ROUNDUP(Articles[[#This Row],[Temp Appro/Jrs]]*0.25,0)</f>
        <v>0</v>
      </c>
      <c r="L481" s="13">
        <f>VLOOKUP(Articles[[#This Row],[Références]],'[2]Reporting consommation'!$A$8:$P$1189,16,FALSE)</f>
        <v>1</v>
      </c>
      <c r="M481" s="209">
        <f>IFERROR(VLOOKUP(Articles[[#This Row],[Références]],[2]!Tableau16[#All],2,FALSE),0)</f>
        <v>0</v>
      </c>
      <c r="N481" s="13">
        <f>IF(Articles[[#This Row],[Stocks]]&gt;Articles[[#This Row],[Stock max]],(IFERROR(Articles[[#This Row],[Stocks]]-Articles[[#This Row],[Stock max]],0)*Articles[[#This Row],[Valeur Uni]]),0)</f>
        <v>0</v>
      </c>
      <c r="O481" s="4" t="str">
        <f>IF(Articles[Stocks]&gt;Articles[[#This Row],[Stock mini]],"Stock suffisant","A Commander")</f>
        <v>Stock suffisant</v>
      </c>
      <c r="P481" s="13"/>
      <c r="Q481" s="13"/>
    </row>
    <row r="482" spans="2:17" hidden="1" x14ac:dyDescent="0.25">
      <c r="B482" s="48" t="s">
        <v>698</v>
      </c>
      <c r="C482" s="85">
        <v>3630</v>
      </c>
      <c r="D482" s="15" t="s">
        <v>480</v>
      </c>
      <c r="E482" s="48" t="s">
        <v>427</v>
      </c>
      <c r="F482" s="2">
        <v>4</v>
      </c>
      <c r="G482" s="13">
        <f>((Articles[[#This Row],[Temp Appro/Jrs]]+Articles[[#This Row],[Delai D.A]]+Articles[[#This Row],[couverture]])*Articles[[#This Row],[conso journaliére]])</f>
        <v>7</v>
      </c>
      <c r="H482" s="13">
        <f>Articles[[#This Row],[Stock mini]]*2</f>
        <v>14</v>
      </c>
      <c r="I482" s="13">
        <v>3</v>
      </c>
      <c r="J482" s="13">
        <v>3</v>
      </c>
      <c r="K482" s="13">
        <f>ROUNDUP(Articles[[#This Row],[Temp Appro/Jrs]]*0.25,0)</f>
        <v>1</v>
      </c>
      <c r="L482" s="13">
        <f>VLOOKUP(Articles[[#This Row],[Références]],'[2]Reporting consommation'!$A$8:$P$1189,16,FALSE)</f>
        <v>1</v>
      </c>
      <c r="M482" s="208">
        <f>IFERROR(VLOOKUP(Articles[[#This Row],[Références]],[2]!Tableau16[#All],2,FALSE),0)</f>
        <v>0</v>
      </c>
      <c r="N482" s="13">
        <f>IF(Articles[[#This Row],[Stocks]]&gt;Articles[[#This Row],[Stock max]],(IFERROR(Articles[[#This Row],[Stocks]]-Articles[[#This Row],[Stock max]],0)*Articles[[#This Row],[Valeur Uni]]),0)</f>
        <v>0</v>
      </c>
      <c r="O482" s="53" t="str">
        <f>IF(Articles[Stocks]&gt;Articles[[#This Row],[Stock mini]],"Stock suffisant","A Commander")</f>
        <v>A Commander</v>
      </c>
      <c r="P482" s="13"/>
      <c r="Q482" s="13"/>
    </row>
    <row r="483" spans="2:17" hidden="1" x14ac:dyDescent="0.25">
      <c r="B483" s="57" t="s">
        <v>37</v>
      </c>
      <c r="C483" s="83">
        <v>9089</v>
      </c>
      <c r="D483" s="90" t="s">
        <v>483</v>
      </c>
      <c r="E483" s="57" t="s">
        <v>655</v>
      </c>
      <c r="F483" s="2">
        <v>13</v>
      </c>
      <c r="G483" s="13">
        <f>((Articles[[#This Row],[Temp Appro/Jrs]]+Articles[[#This Row],[Delai D.A]]+Articles[[#This Row],[couverture]])*Articles[[#This Row],[conso journaliére]])</f>
        <v>3</v>
      </c>
      <c r="H483" s="92">
        <f>Articles[[#This Row],[Stock mini]]*2</f>
        <v>6</v>
      </c>
      <c r="I483" s="92"/>
      <c r="J483" s="13">
        <v>3</v>
      </c>
      <c r="K483" s="92">
        <f>ROUNDUP(Articles[[#This Row],[Temp Appro/Jrs]]*0.25,0)</f>
        <v>0</v>
      </c>
      <c r="L483" s="13">
        <f>VLOOKUP(Articles[[#This Row],[Références]],'[2]Reporting consommation'!$A$8:$P$1189,16,FALSE)</f>
        <v>1</v>
      </c>
      <c r="M483" s="209">
        <f>IFERROR(VLOOKUP(Articles[[#This Row],[Références]],[2]!Tableau16[#All],2,FALSE),0)</f>
        <v>0</v>
      </c>
      <c r="N483" s="13">
        <f>IF(Articles[[#This Row],[Stocks]]&gt;Articles[[#This Row],[Stock max]],(IFERROR(Articles[[#This Row],[Stocks]]-Articles[[#This Row],[Stock max]],0)*Articles[[#This Row],[Valeur Uni]]),0)</f>
        <v>0</v>
      </c>
      <c r="O483" s="4" t="str">
        <f>IF(Articles[Stocks]&gt;Articles[[#This Row],[Stock mini]],"Stock suffisant","A Commander")</f>
        <v>Stock suffisant</v>
      </c>
      <c r="P483" s="13"/>
      <c r="Q483" s="13"/>
    </row>
    <row r="484" spans="2:17" hidden="1" x14ac:dyDescent="0.25">
      <c r="B484" s="48" t="s">
        <v>562</v>
      </c>
      <c r="C484" s="85">
        <v>9170</v>
      </c>
      <c r="D484" s="15" t="s">
        <v>483</v>
      </c>
      <c r="E484" s="91" t="s">
        <v>469</v>
      </c>
      <c r="F484" s="2">
        <v>9</v>
      </c>
      <c r="G484" s="13">
        <f>((Articles[[#This Row],[Temp Appro/Jrs]]+Articles[[#This Row],[Delai D.A]]+Articles[[#This Row],[couverture]])*Articles[[#This Row],[conso journaliére]])</f>
        <v>3</v>
      </c>
      <c r="H484" s="13">
        <f>Articles[[#This Row],[Stock mini]]*2</f>
        <v>6</v>
      </c>
      <c r="I484" s="13"/>
      <c r="J484" s="13">
        <v>3</v>
      </c>
      <c r="K484" s="13">
        <f>ROUNDUP(Articles[[#This Row],[Temp Appro/Jrs]]*0.25,0)</f>
        <v>0</v>
      </c>
      <c r="L484" s="13">
        <f>VLOOKUP(Articles[[#This Row],[Références]],'[2]Reporting consommation'!$A$8:$P$1189,16,FALSE)</f>
        <v>1</v>
      </c>
      <c r="M484" s="208">
        <f>IFERROR(VLOOKUP(Articles[[#This Row],[Références]],[2]!Tableau16[#All],2,FALSE),0)</f>
        <v>0</v>
      </c>
      <c r="N484" s="13">
        <f>IF(Articles[[#This Row],[Stocks]]&gt;Articles[[#This Row],[Stock max]],(IFERROR(Articles[[#This Row],[Stocks]]-Articles[[#This Row],[Stock max]],0)*Articles[[#This Row],[Valeur Uni]]),0)</f>
        <v>0</v>
      </c>
      <c r="O484" s="4" t="str">
        <f>IF(Articles[Stocks]&gt;Articles[[#This Row],[Stock mini]],"Stock suffisant","A Commander")</f>
        <v>Stock suffisant</v>
      </c>
      <c r="P484" s="13"/>
      <c r="Q484" s="13"/>
    </row>
    <row r="485" spans="2:17" hidden="1" x14ac:dyDescent="0.25">
      <c r="B485" s="57" t="s">
        <v>36</v>
      </c>
      <c r="C485" s="83">
        <v>9176</v>
      </c>
      <c r="D485" s="89" t="s">
        <v>484</v>
      </c>
      <c r="E485" s="127" t="s">
        <v>461</v>
      </c>
      <c r="F485" s="2">
        <v>1</v>
      </c>
      <c r="G485" s="13">
        <f>((Articles[[#This Row],[Temp Appro/Jrs]]+Articles[[#This Row],[Delai D.A]]+Articles[[#This Row],[couverture]])*Articles[[#This Row],[conso journaliére]])</f>
        <v>0</v>
      </c>
      <c r="H485" s="92">
        <f>Articles[[#This Row],[Stock mini]]*2</f>
        <v>0</v>
      </c>
      <c r="I485" s="92"/>
      <c r="J485" s="13">
        <v>3</v>
      </c>
      <c r="K485" s="92">
        <f>ROUNDUP(Articles[[#This Row],[Temp Appro/Jrs]]*0.25,0)</f>
        <v>0</v>
      </c>
      <c r="L485" s="13">
        <f>VLOOKUP(Articles[[#This Row],[Références]],'[2]Reporting consommation'!$A$8:$P$1189,16,FALSE)</f>
        <v>0</v>
      </c>
      <c r="M485" s="208">
        <f>IFERROR(VLOOKUP(Articles[[#This Row],[Références]],[2]!Tableau16[#All],2,FALSE),0)</f>
        <v>0</v>
      </c>
      <c r="N485" s="13">
        <f>IF(Articles[[#This Row],[Stocks]]&gt;Articles[[#This Row],[Stock max]],(IFERROR(Articles[[#This Row],[Stocks]]-Articles[[#This Row],[Stock max]],0)*Articles[[#This Row],[Valeur Uni]]),0)</f>
        <v>0</v>
      </c>
      <c r="O485" s="4" t="str">
        <f>IF(Articles[Stocks]&gt;Articles[[#This Row],[Stock mini]],"Stock suffisant","A Commander")</f>
        <v>Stock suffisant</v>
      </c>
      <c r="P485" s="13"/>
      <c r="Q485" s="13"/>
    </row>
    <row r="486" spans="2:17" hidden="1" x14ac:dyDescent="0.25">
      <c r="B486" s="57" t="s">
        <v>35</v>
      </c>
      <c r="C486" s="83">
        <v>9337</v>
      </c>
      <c r="D486" s="90" t="s">
        <v>483</v>
      </c>
      <c r="E486" s="91" t="s">
        <v>441</v>
      </c>
      <c r="F486" s="2">
        <v>17</v>
      </c>
      <c r="G486" s="13">
        <f>((Articles[[#This Row],[Temp Appro/Jrs]]+Articles[[#This Row],[Delai D.A]]+Articles[[#This Row],[couverture]])*Articles[[#This Row],[conso journaliére]])</f>
        <v>3</v>
      </c>
      <c r="H486" s="92">
        <f>Articles[[#This Row],[Stock mini]]*2</f>
        <v>6</v>
      </c>
      <c r="I486" s="92"/>
      <c r="J486" s="13">
        <v>3</v>
      </c>
      <c r="K486" s="92">
        <f>ROUNDUP(Articles[[#This Row],[Temp Appro/Jrs]]*0.25,0)</f>
        <v>0</v>
      </c>
      <c r="L486" s="13">
        <f>VLOOKUP(Articles[[#This Row],[Références]],'[2]Reporting consommation'!$A$8:$P$1189,16,FALSE)</f>
        <v>1</v>
      </c>
      <c r="M486" s="209">
        <f>IFERROR(VLOOKUP(Articles[[#This Row],[Références]],[2]!Tableau16[#All],2,FALSE),0)</f>
        <v>0</v>
      </c>
      <c r="N486" s="13">
        <f>IF(Articles[[#This Row],[Stocks]]&gt;Articles[[#This Row],[Stock max]],(IFERROR(Articles[[#This Row],[Stocks]]-Articles[[#This Row],[Stock max]],0)*Articles[[#This Row],[Valeur Uni]]),0)</f>
        <v>0</v>
      </c>
      <c r="O486" s="4" t="str">
        <f>IF(Articles[Stocks]&gt;Articles[[#This Row],[Stock mini]],"Stock suffisant","A Commander")</f>
        <v>Stock suffisant</v>
      </c>
      <c r="P486" s="13" t="s">
        <v>1030</v>
      </c>
      <c r="Q486" s="13"/>
    </row>
    <row r="487" spans="2:17" hidden="1" x14ac:dyDescent="0.25">
      <c r="B487" s="126" t="s">
        <v>34</v>
      </c>
      <c r="C487" s="83">
        <v>9381</v>
      </c>
      <c r="D487" s="89" t="s">
        <v>480</v>
      </c>
      <c r="E487" s="57" t="s">
        <v>655</v>
      </c>
      <c r="F487" s="2">
        <v>5</v>
      </c>
      <c r="G487" s="13">
        <f>((Articles[[#This Row],[Temp Appro/Jrs]]+Articles[[#This Row],[Delai D.A]]+Articles[[#This Row],[couverture]])*Articles[[#This Row],[conso journaliére]])</f>
        <v>3</v>
      </c>
      <c r="H487" s="92">
        <f>Articles[[#This Row],[Stock mini]]*2</f>
        <v>6</v>
      </c>
      <c r="I487" s="92"/>
      <c r="J487" s="13">
        <v>3</v>
      </c>
      <c r="K487" s="92">
        <f>ROUNDUP(Articles[[#This Row],[Temp Appro/Jrs]]*0.25,0)</f>
        <v>0</v>
      </c>
      <c r="L487" s="13">
        <f>VLOOKUP(Articles[[#This Row],[Références]],'[2]Reporting consommation'!$A$8:$P$1189,16,FALSE)</f>
        <v>1</v>
      </c>
      <c r="M487" s="209">
        <f>IFERROR(VLOOKUP(Articles[[#This Row],[Références]],[2]!Tableau16[#All],2,FALSE),0)</f>
        <v>0</v>
      </c>
      <c r="N487" s="13">
        <f>IF(Articles[[#This Row],[Stocks]]&gt;Articles[[#This Row],[Stock max]],(IFERROR(Articles[[#This Row],[Stocks]]-Articles[[#This Row],[Stock max]],0)*Articles[[#This Row],[Valeur Uni]]),0)</f>
        <v>0</v>
      </c>
      <c r="O487" s="4" t="str">
        <f>IF(Articles[Stocks]&gt;Articles[[#This Row],[Stock mini]],"Stock suffisant","A Commander")</f>
        <v>Stock suffisant</v>
      </c>
      <c r="P487" s="13"/>
      <c r="Q487" s="13"/>
    </row>
    <row r="488" spans="2:17" hidden="1" x14ac:dyDescent="0.25">
      <c r="B488" s="57" t="s">
        <v>33</v>
      </c>
      <c r="C488" s="83">
        <v>9382</v>
      </c>
      <c r="D488" s="90" t="s">
        <v>483</v>
      </c>
      <c r="E488" s="91" t="s">
        <v>655</v>
      </c>
      <c r="F488" s="2">
        <v>6</v>
      </c>
      <c r="G488" s="13">
        <f>((Articles[[#This Row],[Temp Appro/Jrs]]+Articles[[#This Row],[Delai D.A]]+Articles[[#This Row],[couverture]])*Articles[[#This Row],[conso journaliére]])</f>
        <v>3</v>
      </c>
      <c r="H488" s="92">
        <f>Articles[[#This Row],[Stock mini]]*2</f>
        <v>6</v>
      </c>
      <c r="I488" s="92"/>
      <c r="J488" s="13">
        <v>3</v>
      </c>
      <c r="K488" s="92">
        <f>ROUNDUP(Articles[[#This Row],[Temp Appro/Jrs]]*0.25,0)</f>
        <v>0</v>
      </c>
      <c r="L488" s="13">
        <f>VLOOKUP(Articles[[#This Row],[Références]],'[2]Reporting consommation'!$A$8:$P$1189,16,FALSE)</f>
        <v>1</v>
      </c>
      <c r="M488" s="209">
        <f>IFERROR(VLOOKUP(Articles[[#This Row],[Références]],[2]!Tableau16[#All],2,FALSE),0)</f>
        <v>0</v>
      </c>
      <c r="N488" s="13">
        <f>IF(Articles[[#This Row],[Stocks]]&gt;Articles[[#This Row],[Stock max]],(IFERROR(Articles[[#This Row],[Stocks]]-Articles[[#This Row],[Stock max]],0)*Articles[[#This Row],[Valeur Uni]]),0)</f>
        <v>0</v>
      </c>
      <c r="O488" s="4" t="str">
        <f>IF(Articles[Stocks]&gt;Articles[[#This Row],[Stock mini]],"Stock suffisant","A Commander")</f>
        <v>Stock suffisant</v>
      </c>
      <c r="P488" s="13"/>
      <c r="Q488" s="13"/>
    </row>
    <row r="489" spans="2:17" hidden="1" x14ac:dyDescent="0.25">
      <c r="B489" s="126" t="s">
        <v>32</v>
      </c>
      <c r="C489" s="83">
        <v>9491</v>
      </c>
      <c r="D489" s="89" t="s">
        <v>484</v>
      </c>
      <c r="E489" s="57" t="s">
        <v>441</v>
      </c>
      <c r="F489" s="2">
        <v>21</v>
      </c>
      <c r="G489" s="13">
        <f>((Articles[[#This Row],[Temp Appro/Jrs]]+Articles[[#This Row],[Delai D.A]]+Articles[[#This Row],[couverture]])*Articles[[#This Row],[conso journaliére]])</f>
        <v>3</v>
      </c>
      <c r="H489" s="92">
        <f>Articles[[#This Row],[Stock mini]]*2</f>
        <v>6</v>
      </c>
      <c r="I489" s="92"/>
      <c r="J489" s="13">
        <v>3</v>
      </c>
      <c r="K489" s="92">
        <f>ROUNDUP(Articles[[#This Row],[Temp Appro/Jrs]]*0.25,0)</f>
        <v>0</v>
      </c>
      <c r="L489" s="13">
        <f>VLOOKUP(Articles[[#This Row],[Références]],'[2]Reporting consommation'!$A$8:$P$1189,16,FALSE)</f>
        <v>1</v>
      </c>
      <c r="M489" s="209">
        <f>IFERROR(VLOOKUP(Articles[[#This Row],[Références]],[2]!Tableau16[#All],2,FALSE),0)</f>
        <v>0</v>
      </c>
      <c r="N489" s="13">
        <f>IF(Articles[[#This Row],[Stocks]]&gt;Articles[[#This Row],[Stock max]],(IFERROR(Articles[[#This Row],[Stocks]]-Articles[[#This Row],[Stock max]],0)*Articles[[#This Row],[Valeur Uni]]),0)</f>
        <v>0</v>
      </c>
      <c r="O489" s="4" t="str">
        <f>IF(Articles[Stocks]&gt;Articles[[#This Row],[Stock mini]],"Stock suffisant","A Commander")</f>
        <v>Stock suffisant</v>
      </c>
      <c r="P489" s="13"/>
      <c r="Q489" s="13"/>
    </row>
    <row r="490" spans="2:17" hidden="1" x14ac:dyDescent="0.25">
      <c r="B490" s="48" t="s">
        <v>780</v>
      </c>
      <c r="C490" s="85">
        <v>9524</v>
      </c>
      <c r="D490" s="15" t="s">
        <v>480</v>
      </c>
      <c r="E490" s="48" t="s">
        <v>413</v>
      </c>
      <c r="F490" s="103">
        <v>30</v>
      </c>
      <c r="G490" s="13">
        <f>((Articles[[#This Row],[Temp Appro/Jrs]]+Articles[[#This Row],[Delai D.A]]+Articles[[#This Row],[couverture]])*Articles[[#This Row],[conso journaliére]])</f>
        <v>0</v>
      </c>
      <c r="H490" s="102">
        <f>Articles[[#This Row],[Stock mini]]*2</f>
        <v>0</v>
      </c>
      <c r="I490" s="102"/>
      <c r="J490" s="13">
        <v>3</v>
      </c>
      <c r="K490" s="102">
        <f>ROUNDUP(Articles[[#This Row],[Temp Appro/Jrs]]*0.25,0)</f>
        <v>0</v>
      </c>
      <c r="L490" s="13">
        <f>VLOOKUP(Articles[[#This Row],[Références]],'[2]Reporting consommation'!$A$8:$P$1189,16,FALSE)</f>
        <v>0</v>
      </c>
      <c r="M490" s="208">
        <f>IFERROR(VLOOKUP(Articles[[#This Row],[Références]],[2]!Tableau16[#All],2,FALSE),0)</f>
        <v>0</v>
      </c>
      <c r="N490" s="13">
        <f>IF(Articles[[#This Row],[Stocks]]&gt;Articles[[#This Row],[Stock max]],(IFERROR(Articles[[#This Row],[Stocks]]-Articles[[#This Row],[Stock max]],0)*Articles[[#This Row],[Valeur Uni]]),0)</f>
        <v>0</v>
      </c>
      <c r="O490" s="104" t="str">
        <f>IF(Articles[Stocks]&gt;Articles[[#This Row],[Stock mini]],"Stock suffisant","A Commander")</f>
        <v>Stock suffisant</v>
      </c>
      <c r="P490" s="102"/>
      <c r="Q490" s="102"/>
    </row>
    <row r="491" spans="2:17" hidden="1" x14ac:dyDescent="0.25">
      <c r="B491" s="48" t="s">
        <v>779</v>
      </c>
      <c r="C491" s="85">
        <v>9525</v>
      </c>
      <c r="D491" s="15" t="s">
        <v>480</v>
      </c>
      <c r="E491" s="48" t="s">
        <v>413</v>
      </c>
      <c r="F491" s="103">
        <v>40</v>
      </c>
      <c r="G491" s="13">
        <f>((Articles[[#This Row],[Temp Appro/Jrs]]+Articles[[#This Row],[Delai D.A]]+Articles[[#This Row],[couverture]])*Articles[[#This Row],[conso journaliére]])</f>
        <v>0</v>
      </c>
      <c r="H491" s="102">
        <f>Articles[[#This Row],[Stock mini]]*2</f>
        <v>0</v>
      </c>
      <c r="I491" s="102"/>
      <c r="J491" s="13">
        <v>3</v>
      </c>
      <c r="K491" s="102">
        <f>ROUNDUP(Articles[[#This Row],[Temp Appro/Jrs]]*0.25,0)</f>
        <v>0</v>
      </c>
      <c r="L491" s="13">
        <f>VLOOKUP(Articles[[#This Row],[Références]],'[2]Reporting consommation'!$A$8:$P$1189,16,FALSE)</f>
        <v>0</v>
      </c>
      <c r="M491" s="208">
        <f>IFERROR(VLOOKUP(Articles[[#This Row],[Références]],[2]!Tableau16[#All],2,FALSE),0)</f>
        <v>0</v>
      </c>
      <c r="N491" s="13">
        <f>IF(Articles[[#This Row],[Stocks]]&gt;Articles[[#This Row],[Stock max]],(IFERROR(Articles[[#This Row],[Stocks]]-Articles[[#This Row],[Stock max]],0)*Articles[[#This Row],[Valeur Uni]]),0)</f>
        <v>0</v>
      </c>
      <c r="O491" s="104" t="str">
        <f>IF(Articles[Stocks]&gt;Articles[[#This Row],[Stock mini]],"Stock suffisant","A Commander")</f>
        <v>Stock suffisant</v>
      </c>
      <c r="P491" s="102"/>
      <c r="Q491" s="102"/>
    </row>
    <row r="492" spans="2:17" hidden="1" x14ac:dyDescent="0.25">
      <c r="B492" s="57" t="s">
        <v>31</v>
      </c>
      <c r="C492" s="83">
        <v>9526</v>
      </c>
      <c r="D492" s="90" t="s">
        <v>483</v>
      </c>
      <c r="E492" s="91" t="s">
        <v>753</v>
      </c>
      <c r="F492" s="2">
        <v>35</v>
      </c>
      <c r="G492" s="13">
        <f>((Articles[[#This Row],[Temp Appro/Jrs]]+Articles[[#This Row],[Delai D.A]]+Articles[[#This Row],[couverture]])*Articles[[#This Row],[conso journaliére]])</f>
        <v>3</v>
      </c>
      <c r="H492" s="13">
        <f>Articles[[#This Row],[Stock mini]]*2</f>
        <v>6</v>
      </c>
      <c r="I492" s="13"/>
      <c r="J492" s="13">
        <v>3</v>
      </c>
      <c r="K492" s="13">
        <f>ROUNDUP(Articles[[#This Row],[Temp Appro/Jrs]]*0.25,0)</f>
        <v>0</v>
      </c>
      <c r="L492" s="13">
        <f>VLOOKUP(Articles[[#This Row],[Références]],'[2]Reporting consommation'!$A$8:$P$1189,16,FALSE)</f>
        <v>1</v>
      </c>
      <c r="M492" s="208">
        <f>IFERROR(VLOOKUP(Articles[[#This Row],[Références]],[2]!Tableau16[#All],2,FALSE),0)</f>
        <v>0</v>
      </c>
      <c r="N492" s="13">
        <f>IF(Articles[[#This Row],[Stocks]]&gt;Articles[[#This Row],[Stock max]],(IFERROR(Articles[[#This Row],[Stocks]]-Articles[[#This Row],[Stock max]],0)*Articles[[#This Row],[Valeur Uni]]),0)</f>
        <v>0</v>
      </c>
      <c r="O492" s="4" t="str">
        <f>IF(Articles[Stocks]&gt;Articles[[#This Row],[Stock mini]],"Stock suffisant","A Commander")</f>
        <v>Stock suffisant</v>
      </c>
      <c r="P492" s="13" t="s">
        <v>1052</v>
      </c>
      <c r="Q492" s="13"/>
    </row>
    <row r="493" spans="2:17" hidden="1" x14ac:dyDescent="0.25">
      <c r="B493" s="48" t="s">
        <v>584</v>
      </c>
      <c r="C493" s="85">
        <v>9527</v>
      </c>
      <c r="D493" s="15" t="s">
        <v>483</v>
      </c>
      <c r="E493" s="48" t="s">
        <v>996</v>
      </c>
      <c r="F493" s="2">
        <v>15</v>
      </c>
      <c r="G493" s="13">
        <f>((Articles[[#This Row],[Temp Appro/Jrs]]+Articles[[#This Row],[Delai D.A]]+Articles[[#This Row],[couverture]])*Articles[[#This Row],[conso journaliére]])</f>
        <v>3</v>
      </c>
      <c r="H493" s="13">
        <f>Articles[[#This Row],[Stock mini]]*2</f>
        <v>6</v>
      </c>
      <c r="I493" s="13"/>
      <c r="J493" s="13">
        <v>3</v>
      </c>
      <c r="K493" s="13">
        <f>ROUNDUP(Articles[[#This Row],[Temp Appro/Jrs]]*0.25,0)</f>
        <v>0</v>
      </c>
      <c r="L493" s="13">
        <f>VLOOKUP(Articles[[#This Row],[Références]],'[2]Reporting consommation'!$A$8:$P$1189,16,FALSE)</f>
        <v>1</v>
      </c>
      <c r="M493" s="208">
        <f>IFERROR(VLOOKUP(Articles[[#This Row],[Références]],[2]!Tableau16[#All],2,FALSE),0)</f>
        <v>0</v>
      </c>
      <c r="N493" s="13">
        <f>IF(Articles[[#This Row],[Stocks]]&gt;Articles[[#This Row],[Stock max]],(IFERROR(Articles[[#This Row],[Stocks]]-Articles[[#This Row],[Stock max]],0)*Articles[[#This Row],[Valeur Uni]]),0)</f>
        <v>0</v>
      </c>
      <c r="O493" s="52" t="str">
        <f>IF(Articles[Stocks]&gt;Articles[[#This Row],[Stock mini]],"Stock suffisant","A Commander")</f>
        <v>Stock suffisant</v>
      </c>
      <c r="P493" s="13" t="s">
        <v>1052</v>
      </c>
      <c r="Q493" s="51"/>
    </row>
    <row r="494" spans="2:17" hidden="1" x14ac:dyDescent="0.25">
      <c r="B494" s="57" t="s">
        <v>30</v>
      </c>
      <c r="C494" s="83">
        <v>9528</v>
      </c>
      <c r="D494" s="89" t="s">
        <v>480</v>
      </c>
      <c r="E494" s="57" t="s">
        <v>413</v>
      </c>
      <c r="F494" s="2">
        <v>4</v>
      </c>
      <c r="G494" s="13">
        <f>((Articles[[#This Row],[Temp Appro/Jrs]]+Articles[[#This Row],[Delai D.A]]+Articles[[#This Row],[couverture]])*Articles[[#This Row],[conso journaliére]])</f>
        <v>3</v>
      </c>
      <c r="H494" s="13">
        <f>Articles[[#This Row],[Stock mini]]*2</f>
        <v>6</v>
      </c>
      <c r="I494" s="13"/>
      <c r="J494" s="13">
        <v>3</v>
      </c>
      <c r="K494" s="13">
        <f>ROUNDUP(Articles[[#This Row],[Temp Appro/Jrs]]*0.25,0)</f>
        <v>0</v>
      </c>
      <c r="L494" s="13">
        <f>VLOOKUP(Articles[[#This Row],[Références]],'[2]Reporting consommation'!$A$8:$P$1189,16,FALSE)</f>
        <v>1</v>
      </c>
      <c r="M494" s="208">
        <f>IFERROR(VLOOKUP(Articles[[#This Row],[Références]],[2]!Tableau16[#All],2,FALSE),0)</f>
        <v>0</v>
      </c>
      <c r="N494" s="13">
        <f>IF(Articles[[#This Row],[Stocks]]&gt;Articles[[#This Row],[Stock max]],(IFERROR(Articles[[#This Row],[Stocks]]-Articles[[#This Row],[Stock max]],0)*Articles[[#This Row],[Valeur Uni]]),0)</f>
        <v>0</v>
      </c>
      <c r="O494" s="4" t="str">
        <f>IF(Articles[Stocks]&gt;Articles[[#This Row],[Stock mini]],"Stock suffisant","A Commander")</f>
        <v>Stock suffisant</v>
      </c>
      <c r="P494" s="13"/>
      <c r="Q494" s="13"/>
    </row>
    <row r="495" spans="2:17" hidden="1" x14ac:dyDescent="0.25">
      <c r="B495" s="182" t="s">
        <v>794</v>
      </c>
      <c r="C495" s="85">
        <v>9546</v>
      </c>
      <c r="D495" s="15" t="s">
        <v>480</v>
      </c>
      <c r="E495" s="48" t="s">
        <v>461</v>
      </c>
      <c r="F495" s="122">
        <v>4</v>
      </c>
      <c r="G495" s="13">
        <f>((Articles[[#This Row],[Temp Appro/Jrs]]+Articles[[#This Row],[Delai D.A]]+Articles[[#This Row],[couverture]])*Articles[[#This Row],[conso journaliére]])</f>
        <v>3</v>
      </c>
      <c r="H495" s="121">
        <f>Articles[[#This Row],[Stock mini]]*2</f>
        <v>6</v>
      </c>
      <c r="I495" s="121"/>
      <c r="J495" s="13">
        <v>3</v>
      </c>
      <c r="K495" s="121">
        <f>ROUNDUP(Articles[[#This Row],[Temp Appro/Jrs]]*0.25,0)</f>
        <v>0</v>
      </c>
      <c r="L495" s="13">
        <f>VLOOKUP(Articles[[#This Row],[Références]],'[2]Reporting consommation'!$A$8:$P$1189,16,FALSE)</f>
        <v>1</v>
      </c>
      <c r="M495" s="208">
        <f>IFERROR(VLOOKUP(Articles[[#This Row],[Références]],[2]!Tableau16[#All],2,FALSE),0)</f>
        <v>0</v>
      </c>
      <c r="N495" s="13">
        <f>IF(Articles[[#This Row],[Stocks]]&gt;Articles[[#This Row],[Stock max]],(IFERROR(Articles[[#This Row],[Stocks]]-Articles[[#This Row],[Stock max]],0)*Articles[[#This Row],[Valeur Uni]]),0)</f>
        <v>0</v>
      </c>
      <c r="O495" s="123" t="str">
        <f>IF(Articles[Stocks]&gt;Articles[[#This Row],[Stock mini]],"Stock suffisant","A Commander")</f>
        <v>Stock suffisant</v>
      </c>
      <c r="P495" s="121"/>
      <c r="Q495" s="121"/>
    </row>
    <row r="496" spans="2:17" hidden="1" x14ac:dyDescent="0.25">
      <c r="B496" s="126" t="s">
        <v>29</v>
      </c>
      <c r="C496" s="83">
        <v>9571</v>
      </c>
      <c r="D496" s="90" t="s">
        <v>483</v>
      </c>
      <c r="E496" s="125" t="s">
        <v>412</v>
      </c>
      <c r="F496" s="2">
        <v>25</v>
      </c>
      <c r="G496" s="13">
        <f>((Articles[[#This Row],[Temp Appro/Jrs]]+Articles[[#This Row],[Delai D.A]]+Articles[[#This Row],[couverture]])*Articles[[#This Row],[conso journaliére]])</f>
        <v>0</v>
      </c>
      <c r="H496" s="13">
        <f>Articles[[#This Row],[Stock mini]]*2</f>
        <v>0</v>
      </c>
      <c r="I496" s="13"/>
      <c r="J496" s="13">
        <v>3</v>
      </c>
      <c r="K496" s="13">
        <f>ROUNDUP(Articles[[#This Row],[Temp Appro/Jrs]]*0.25,0)</f>
        <v>0</v>
      </c>
      <c r="L496" s="13">
        <f>VLOOKUP(Articles[[#This Row],[Références]],'[2]Reporting consommation'!$A$8:$P$1189,16,FALSE)</f>
        <v>0</v>
      </c>
      <c r="M496" s="208">
        <f>IFERROR(VLOOKUP(Articles[[#This Row],[Références]],[2]!Tableau16[#All],2,FALSE),0)</f>
        <v>0</v>
      </c>
      <c r="N496" s="13">
        <f>IF(Articles[[#This Row],[Stocks]]&gt;Articles[[#This Row],[Stock max]],(IFERROR(Articles[[#This Row],[Stocks]]-Articles[[#This Row],[Stock max]],0)*Articles[[#This Row],[Valeur Uni]]),0)</f>
        <v>0</v>
      </c>
      <c r="O496" s="4" t="str">
        <f>IF(Articles[Stocks]&gt;Articles[[#This Row],[Stock mini]],"Stock suffisant","A Commander")</f>
        <v>Stock suffisant</v>
      </c>
      <c r="P496" s="13"/>
      <c r="Q496" s="13"/>
    </row>
    <row r="497" spans="2:17" hidden="1" x14ac:dyDescent="0.25">
      <c r="B497" s="126" t="s">
        <v>28</v>
      </c>
      <c r="C497" s="83">
        <v>9572</v>
      </c>
      <c r="D497" s="89" t="s">
        <v>483</v>
      </c>
      <c r="E497" s="57" t="s">
        <v>412</v>
      </c>
      <c r="F497" s="2">
        <v>25</v>
      </c>
      <c r="G497" s="13">
        <f>((Articles[[#This Row],[Temp Appro/Jrs]]+Articles[[#This Row],[Delai D.A]]+Articles[[#This Row],[couverture]])*Articles[[#This Row],[conso journaliére]])</f>
        <v>0</v>
      </c>
      <c r="H497" s="13">
        <f>Articles[[#This Row],[Stock mini]]*2</f>
        <v>0</v>
      </c>
      <c r="I497" s="13"/>
      <c r="J497" s="13">
        <v>3</v>
      </c>
      <c r="K497" s="13">
        <f>ROUNDUP(Articles[[#This Row],[Temp Appro/Jrs]]*0.25,0)</f>
        <v>0</v>
      </c>
      <c r="L497" s="13">
        <f>VLOOKUP(Articles[[#This Row],[Références]],'[2]Reporting consommation'!$A$8:$P$1189,16,FALSE)</f>
        <v>0</v>
      </c>
      <c r="M497" s="208">
        <f>IFERROR(VLOOKUP(Articles[[#This Row],[Références]],[2]!Tableau16[#All],2,FALSE),0)</f>
        <v>0</v>
      </c>
      <c r="N497" s="13">
        <f>IF(Articles[[#This Row],[Stocks]]&gt;Articles[[#This Row],[Stock max]],(IFERROR(Articles[[#This Row],[Stocks]]-Articles[[#This Row],[Stock max]],0)*Articles[[#This Row],[Valeur Uni]]),0)</f>
        <v>0</v>
      </c>
      <c r="O497" s="4" t="str">
        <f>IF(Articles[Stocks]&gt;Articles[[#This Row],[Stock mini]],"Stock suffisant","A Commander")</f>
        <v>Stock suffisant</v>
      </c>
      <c r="P497" s="13"/>
      <c r="Q497" s="13"/>
    </row>
    <row r="498" spans="2:17" hidden="1" x14ac:dyDescent="0.25">
      <c r="B498" s="57" t="s">
        <v>27</v>
      </c>
      <c r="C498" s="83">
        <v>9596</v>
      </c>
      <c r="D498" s="90" t="s">
        <v>482</v>
      </c>
      <c r="E498" s="91" t="s">
        <v>469</v>
      </c>
      <c r="F498" s="2">
        <v>4</v>
      </c>
      <c r="G498" s="13">
        <f>((Articles[[#This Row],[Temp Appro/Jrs]]+Articles[[#This Row],[Delai D.A]]+Articles[[#This Row],[couverture]])*Articles[[#This Row],[conso journaliére]])</f>
        <v>0</v>
      </c>
      <c r="H498" s="13">
        <f>Articles[[#This Row],[Stock mini]]*2</f>
        <v>0</v>
      </c>
      <c r="I498" s="13"/>
      <c r="J498" s="13">
        <v>3</v>
      </c>
      <c r="K498" s="13">
        <f>ROUNDUP(Articles[[#This Row],[Temp Appro/Jrs]]*0.25,0)</f>
        <v>0</v>
      </c>
      <c r="L498" s="13">
        <f>VLOOKUP(Articles[[#This Row],[Références]],'[2]Reporting consommation'!$A$8:$P$1189,16,FALSE)</f>
        <v>0</v>
      </c>
      <c r="M498" s="208">
        <f>IFERROR(VLOOKUP(Articles[[#This Row],[Références]],[2]!Tableau16[#All],2,FALSE),0)</f>
        <v>0</v>
      </c>
      <c r="N498" s="13">
        <f>IF(Articles[[#This Row],[Stocks]]&gt;Articles[[#This Row],[Stock max]],(IFERROR(Articles[[#This Row],[Stocks]]-Articles[[#This Row],[Stock max]],0)*Articles[[#This Row],[Valeur Uni]]),0)</f>
        <v>0</v>
      </c>
      <c r="O498" s="4" t="str">
        <f>IF(Articles[Stocks]&gt;Articles[[#This Row],[Stock mini]],"Stock suffisant","A Commander")</f>
        <v>Stock suffisant</v>
      </c>
      <c r="P498" s="13"/>
      <c r="Q498" s="13"/>
    </row>
    <row r="499" spans="2:17" hidden="1" x14ac:dyDescent="0.25">
      <c r="B499" s="126" t="s">
        <v>26</v>
      </c>
      <c r="C499" s="83">
        <v>9650</v>
      </c>
      <c r="D499" s="90" t="s">
        <v>480</v>
      </c>
      <c r="E499" s="91" t="s">
        <v>655</v>
      </c>
      <c r="F499" s="2">
        <v>10</v>
      </c>
      <c r="G499" s="13">
        <f>((Articles[[#This Row],[Temp Appro/Jrs]]+Articles[[#This Row],[Delai D.A]]+Articles[[#This Row],[couverture]])*Articles[[#This Row],[conso journaliére]])</f>
        <v>3</v>
      </c>
      <c r="H499" s="13">
        <f>Articles[[#This Row],[Stock mini]]*2</f>
        <v>6</v>
      </c>
      <c r="I499" s="13"/>
      <c r="J499" s="13">
        <v>3</v>
      </c>
      <c r="K499" s="13">
        <f>ROUNDUP(Articles[[#This Row],[Temp Appro/Jrs]]*0.25,0)</f>
        <v>0</v>
      </c>
      <c r="L499" s="13">
        <f>VLOOKUP(Articles[[#This Row],[Références]],'[2]Reporting consommation'!$A$8:$P$1189,16,FALSE)</f>
        <v>1</v>
      </c>
      <c r="M499" s="208">
        <f>IFERROR(VLOOKUP(Articles[[#This Row],[Références]],[2]!Tableau16[#All],2,FALSE),0)</f>
        <v>0</v>
      </c>
      <c r="N499" s="13">
        <f>IF(Articles[[#This Row],[Stocks]]&gt;Articles[[#This Row],[Stock max]],(IFERROR(Articles[[#This Row],[Stocks]]-Articles[[#This Row],[Stock max]],0)*Articles[[#This Row],[Valeur Uni]]),0)</f>
        <v>0</v>
      </c>
      <c r="O499" s="4" t="str">
        <f>IF(Articles[Stocks]&gt;Articles[[#This Row],[Stock mini]],"Stock suffisant","A Commander")</f>
        <v>Stock suffisant</v>
      </c>
      <c r="P499" s="13"/>
      <c r="Q499" s="13"/>
    </row>
    <row r="500" spans="2:17" hidden="1" x14ac:dyDescent="0.25">
      <c r="B500" s="48" t="s">
        <v>819</v>
      </c>
      <c r="C500" s="85">
        <v>9695</v>
      </c>
      <c r="D500" s="15" t="s">
        <v>811</v>
      </c>
      <c r="E500" s="48" t="s">
        <v>437</v>
      </c>
      <c r="F500" s="122">
        <v>6</v>
      </c>
      <c r="G500" s="13">
        <f>((Articles[[#This Row],[Temp Appro/Jrs]]+Articles[[#This Row],[Delai D.A]]+Articles[[#This Row],[couverture]])*Articles[[#This Row],[conso journaliére]])</f>
        <v>3</v>
      </c>
      <c r="H500" s="121">
        <f>Articles[[#This Row],[Stock mini]]*2</f>
        <v>6</v>
      </c>
      <c r="I500" s="121"/>
      <c r="J500" s="13">
        <v>3</v>
      </c>
      <c r="K500" s="121">
        <f>ROUNDUP(Articles[[#This Row],[Temp Appro/Jrs]]*0.25,0)</f>
        <v>0</v>
      </c>
      <c r="L500" s="13">
        <f>VLOOKUP(Articles[[#This Row],[Références]],'[2]Reporting consommation'!$A$8:$P$1189,16,FALSE)</f>
        <v>1</v>
      </c>
      <c r="M500" s="208">
        <f>IFERROR(VLOOKUP(Articles[[#This Row],[Références]],[2]!Tableau16[#All],2,FALSE),0)</f>
        <v>0</v>
      </c>
      <c r="N500" s="13">
        <f>IF(Articles[[#This Row],[Stocks]]&gt;Articles[[#This Row],[Stock max]],(IFERROR(Articles[[#This Row],[Stocks]]-Articles[[#This Row],[Stock max]],0)*Articles[[#This Row],[Valeur Uni]]),0)</f>
        <v>0</v>
      </c>
      <c r="O500" s="123" t="str">
        <f>IF(Articles[Stocks]&gt;Articles[[#This Row],[Stock mini]],"Stock suffisant","A Commander")</f>
        <v>Stock suffisant</v>
      </c>
      <c r="P500" s="13"/>
      <c r="Q500" s="121"/>
    </row>
    <row r="501" spans="2:17" hidden="1" x14ac:dyDescent="0.25">
      <c r="B501" s="57" t="s">
        <v>25</v>
      </c>
      <c r="C501" s="83">
        <v>9701</v>
      </c>
      <c r="D501" s="89" t="s">
        <v>480</v>
      </c>
      <c r="E501" s="57" t="s">
        <v>407</v>
      </c>
      <c r="F501" s="2">
        <v>84</v>
      </c>
      <c r="G501" s="13">
        <f>((Articles[[#This Row],[Temp Appro/Jrs]]+Articles[[#This Row],[Delai D.A]]+Articles[[#This Row],[couverture]])*Articles[[#This Row],[conso journaliére]])</f>
        <v>3</v>
      </c>
      <c r="H501" s="13">
        <f>Articles[[#This Row],[Stock mini]]*2</f>
        <v>6</v>
      </c>
      <c r="I501" s="13"/>
      <c r="J501" s="13">
        <v>3</v>
      </c>
      <c r="K501" s="13">
        <f>ROUNDUP(Articles[[#This Row],[Temp Appro/Jrs]]*0.25,0)</f>
        <v>0</v>
      </c>
      <c r="L501" s="13">
        <f>VLOOKUP(Articles[[#This Row],[Références]],'[2]Reporting consommation'!$A$8:$P$1189,16,FALSE)</f>
        <v>1</v>
      </c>
      <c r="M501" s="208">
        <f>IFERROR(VLOOKUP(Articles[[#This Row],[Références]],[2]!Tableau16[#All],2,FALSE),0)</f>
        <v>0</v>
      </c>
      <c r="N501" s="13">
        <f>IF(Articles[[#This Row],[Stocks]]&gt;Articles[[#This Row],[Stock max]],(IFERROR(Articles[[#This Row],[Stocks]]-Articles[[#This Row],[Stock max]],0)*Articles[[#This Row],[Valeur Uni]]),0)</f>
        <v>0</v>
      </c>
      <c r="O501" s="4" t="str">
        <f>IF(Articles[Stocks]&gt;Articles[[#This Row],[Stock mini]],"Stock suffisant","A Commander")</f>
        <v>Stock suffisant</v>
      </c>
      <c r="P501" s="13"/>
      <c r="Q501" s="13"/>
    </row>
    <row r="502" spans="2:17" hidden="1" x14ac:dyDescent="0.25">
      <c r="B502" s="48" t="s">
        <v>706</v>
      </c>
      <c r="C502" s="85">
        <v>9702</v>
      </c>
      <c r="D502" s="15" t="s">
        <v>480</v>
      </c>
      <c r="E502" s="48" t="s">
        <v>407</v>
      </c>
      <c r="F502" s="2">
        <v>160</v>
      </c>
      <c r="G502" s="13">
        <f>((Articles[[#This Row],[Temp Appro/Jrs]]+Articles[[#This Row],[Delai D.A]]+Articles[[#This Row],[couverture]])*Articles[[#This Row],[conso journaliére]])</f>
        <v>3</v>
      </c>
      <c r="H502" s="75">
        <f>Articles[[#This Row],[Stock mini]]*2</f>
        <v>6</v>
      </c>
      <c r="I502" s="75"/>
      <c r="J502" s="13">
        <v>3</v>
      </c>
      <c r="K502" s="75">
        <f>ROUNDUP(Articles[[#This Row],[Temp Appro/Jrs]]*0.25,0)</f>
        <v>0</v>
      </c>
      <c r="L502" s="13">
        <f>VLOOKUP(Articles[[#This Row],[Références]],'[2]Reporting consommation'!$A$8:$P$1189,16,FALSE)</f>
        <v>1</v>
      </c>
      <c r="M502" s="208">
        <f>IFERROR(VLOOKUP(Articles[[#This Row],[Références]],[2]!Tableau16[#All],2,FALSE),0)</f>
        <v>0</v>
      </c>
      <c r="N502" s="13">
        <f>IF(Articles[[#This Row],[Stocks]]&gt;Articles[[#This Row],[Stock max]],(IFERROR(Articles[[#This Row],[Stocks]]-Articles[[#This Row],[Stock max]],0)*Articles[[#This Row],[Valeur Uni]]),0)</f>
        <v>0</v>
      </c>
      <c r="O502" s="76" t="str">
        <f>IF(Articles[Stocks]&gt;Articles[[#This Row],[Stock mini]],"Stock suffisant","A Commander")</f>
        <v>Stock suffisant</v>
      </c>
      <c r="P502" s="75"/>
      <c r="Q502" s="75"/>
    </row>
    <row r="503" spans="2:17" hidden="1" x14ac:dyDescent="0.25">
      <c r="B503" s="48" t="s">
        <v>744</v>
      </c>
      <c r="C503" s="85">
        <v>9738</v>
      </c>
      <c r="D503" s="15" t="s">
        <v>725</v>
      </c>
      <c r="E503" s="48" t="s">
        <v>708</v>
      </c>
      <c r="F503" s="2">
        <v>350</v>
      </c>
      <c r="G503" s="13">
        <f>((Articles[[#This Row],[Temp Appro/Jrs]]+Articles[[#This Row],[Delai D.A]]+Articles[[#This Row],[couverture]])*Articles[[#This Row],[conso journaliére]])</f>
        <v>6</v>
      </c>
      <c r="H503" s="13">
        <f>Articles[[#This Row],[Stock mini]]*2</f>
        <v>12</v>
      </c>
      <c r="I503" s="13"/>
      <c r="J503" s="13">
        <v>3</v>
      </c>
      <c r="K503" s="13">
        <f>ROUNDUP(Articles[[#This Row],[Temp Appro/Jrs]]*0.25,0)</f>
        <v>0</v>
      </c>
      <c r="L503" s="13">
        <f>VLOOKUP(Articles[[#This Row],[Références]],'[2]Reporting consommation'!$A$8:$P$1189,16,FALSE)</f>
        <v>2</v>
      </c>
      <c r="M503" s="208">
        <f>IFERROR(VLOOKUP(Articles[[#This Row],[Références]],[2]!Tableau16[#All],2,FALSE),0)</f>
        <v>0</v>
      </c>
      <c r="N503" s="13">
        <f>IF(Articles[[#This Row],[Stocks]]&gt;Articles[[#This Row],[Stock max]],(IFERROR(Articles[[#This Row],[Stocks]]-Articles[[#This Row],[Stock max]],0)*Articles[[#This Row],[Valeur Uni]]),0)</f>
        <v>0</v>
      </c>
      <c r="O503" s="53" t="str">
        <f>IF(Articles[Stocks]&gt;Articles[[#This Row],[Stock mini]],"Stock suffisant","A Commander")</f>
        <v>Stock suffisant</v>
      </c>
      <c r="P503" s="13"/>
      <c r="Q503" s="13"/>
    </row>
    <row r="504" spans="2:17" hidden="1" x14ac:dyDescent="0.25">
      <c r="B504" s="48" t="s">
        <v>745</v>
      </c>
      <c r="C504" s="85">
        <v>9949</v>
      </c>
      <c r="D504" s="15" t="s">
        <v>487</v>
      </c>
      <c r="E504" s="48" t="s">
        <v>404</v>
      </c>
      <c r="F504" s="94">
        <v>79</v>
      </c>
      <c r="G504" s="13">
        <f>((Articles[[#This Row],[Temp Appro/Jrs]]+Articles[[#This Row],[Delai D.A]]+Articles[[#This Row],[couverture]])*Articles[[#This Row],[conso journaliére]])</f>
        <v>3</v>
      </c>
      <c r="H504" s="75">
        <f>Articles[[#This Row],[Stock mini]]*2</f>
        <v>6</v>
      </c>
      <c r="I504" s="75"/>
      <c r="J504" s="13">
        <v>3</v>
      </c>
      <c r="K504" s="75">
        <f>ROUNDUP(Articles[[#This Row],[Temp Appro/Jrs]]*0.25,0)</f>
        <v>0</v>
      </c>
      <c r="L504" s="13">
        <f>VLOOKUP(Articles[[#This Row],[Références]],'[2]Reporting consommation'!$A$8:$P$1189,16,FALSE)</f>
        <v>1</v>
      </c>
      <c r="M504" s="208">
        <f>IFERROR(VLOOKUP(Articles[[#This Row],[Références]],[2]!Tableau16[#All],2,FALSE),0)</f>
        <v>0</v>
      </c>
      <c r="N504" s="13">
        <f>IF(Articles[[#This Row],[Stocks]]&gt;Articles[[#This Row],[Stock max]],(IFERROR(Articles[[#This Row],[Stocks]]-Articles[[#This Row],[Stock max]],0)*Articles[[#This Row],[Valeur Uni]]),0)</f>
        <v>0</v>
      </c>
      <c r="O504" s="76" t="str">
        <f>IF(Articles[Stocks]&gt;Articles[[#This Row],[Stock mini]],"Stock suffisant","A Commander")</f>
        <v>Stock suffisant</v>
      </c>
      <c r="P504" s="13"/>
      <c r="Q504" s="75"/>
    </row>
    <row r="505" spans="2:17" hidden="1" x14ac:dyDescent="0.25">
      <c r="B505" s="48" t="s">
        <v>748</v>
      </c>
      <c r="C505" s="85">
        <v>10006</v>
      </c>
      <c r="D505" s="15" t="s">
        <v>483</v>
      </c>
      <c r="E505" s="48" t="s">
        <v>461</v>
      </c>
      <c r="F505" s="2">
        <v>50</v>
      </c>
      <c r="G505" s="13">
        <f>((Articles[[#This Row],[Temp Appro/Jrs]]+Articles[[#This Row],[Delai D.A]]+Articles[[#This Row],[couverture]])*Articles[[#This Row],[conso journaliére]])</f>
        <v>3</v>
      </c>
      <c r="H505" s="13">
        <f>Articles[[#This Row],[Stock mini]]*2</f>
        <v>6</v>
      </c>
      <c r="I505" s="13"/>
      <c r="J505" s="13">
        <v>3</v>
      </c>
      <c r="K505" s="13">
        <f>ROUNDUP(Articles[[#This Row],[Temp Appro/Jrs]]*0.25,0)</f>
        <v>0</v>
      </c>
      <c r="L505" s="13">
        <f>VLOOKUP(Articles[[#This Row],[Références]],'[2]Reporting consommation'!$A$8:$P$1189,16,FALSE)</f>
        <v>1</v>
      </c>
      <c r="M505" s="208">
        <f>IFERROR(VLOOKUP(Articles[[#This Row],[Références]],[2]!Tableau16[#All],2,FALSE),0)</f>
        <v>0</v>
      </c>
      <c r="N505" s="13">
        <f>IF(Articles[[#This Row],[Stocks]]&gt;Articles[[#This Row],[Stock max]],(IFERROR(Articles[[#This Row],[Stocks]]-Articles[[#This Row],[Stock max]],0)*Articles[[#This Row],[Valeur Uni]]),0)</f>
        <v>0</v>
      </c>
      <c r="O505" s="53" t="str">
        <f>IF(Articles[Stocks]&gt;Articles[[#This Row],[Stock mini]],"Stock suffisant","A Commander")</f>
        <v>Stock suffisant</v>
      </c>
      <c r="P505" s="13"/>
      <c r="Q505" s="13"/>
    </row>
    <row r="506" spans="2:17" hidden="1" x14ac:dyDescent="0.25">
      <c r="B506" s="51" t="s">
        <v>657</v>
      </c>
      <c r="C506" s="88">
        <v>10034</v>
      </c>
      <c r="D506" s="15" t="s">
        <v>483</v>
      </c>
      <c r="E506" s="48" t="s">
        <v>416</v>
      </c>
      <c r="F506" s="2">
        <v>150</v>
      </c>
      <c r="G506" s="13">
        <f>((Articles[[#This Row],[Temp Appro/Jrs]]+Articles[[#This Row],[Delai D.A]]+Articles[[#This Row],[couverture]])*Articles[[#This Row],[conso journaliére]])</f>
        <v>3</v>
      </c>
      <c r="H506" s="13">
        <f>Articles[[#This Row],[Stock mini]]*2</f>
        <v>6</v>
      </c>
      <c r="I506" s="13"/>
      <c r="J506" s="13">
        <v>3</v>
      </c>
      <c r="K506" s="13">
        <f>ROUNDUP(Articles[[#This Row],[Temp Appro/Jrs]]*0.25,0)</f>
        <v>0</v>
      </c>
      <c r="L506" s="13">
        <f>VLOOKUP(Articles[[#This Row],[Références]],'[2]Reporting consommation'!$A$8:$P$1189,16,FALSE)</f>
        <v>1</v>
      </c>
      <c r="M506" s="208">
        <f>IFERROR(VLOOKUP(Articles[[#This Row],[Références]],[2]!Tableau16[#All],2,FALSE),0)</f>
        <v>0</v>
      </c>
      <c r="N506" s="13">
        <f>IF(Articles[[#This Row],[Stocks]]&gt;Articles[[#This Row],[Stock max]],(IFERROR(Articles[[#This Row],[Stocks]]-Articles[[#This Row],[Stock max]],0)*Articles[[#This Row],[Valeur Uni]]),0)</f>
        <v>0</v>
      </c>
      <c r="O506" s="53" t="str">
        <f>IF(Articles[Stocks]&gt;Articles[[#This Row],[Stock mini]],"Stock suffisant","A Commander")</f>
        <v>Stock suffisant</v>
      </c>
      <c r="P506" s="13"/>
      <c r="Q506" s="13"/>
    </row>
    <row r="507" spans="2:17" hidden="1" x14ac:dyDescent="0.25">
      <c r="B507" s="48" t="s">
        <v>756</v>
      </c>
      <c r="C507" s="85">
        <v>10057</v>
      </c>
      <c r="D507" s="15" t="s">
        <v>483</v>
      </c>
      <c r="E507" s="48" t="s">
        <v>454</v>
      </c>
      <c r="F507" s="94">
        <v>6</v>
      </c>
      <c r="G507" s="13">
        <f>((Articles[[#This Row],[Temp Appro/Jrs]]+Articles[[#This Row],[Delai D.A]]+Articles[[#This Row],[couverture]])*Articles[[#This Row],[conso journaliére]])</f>
        <v>3</v>
      </c>
      <c r="H507" s="75">
        <f>Articles[[#This Row],[Stock mini]]*2</f>
        <v>6</v>
      </c>
      <c r="I507" s="75"/>
      <c r="J507" s="13">
        <v>3</v>
      </c>
      <c r="K507" s="75">
        <f>ROUNDUP(Articles[[#This Row],[Temp Appro/Jrs]]*0.25,0)</f>
        <v>0</v>
      </c>
      <c r="L507" s="13">
        <f>VLOOKUP(Articles[[#This Row],[Références]],'[2]Reporting consommation'!$A$8:$P$1189,16,FALSE)</f>
        <v>1</v>
      </c>
      <c r="M507" s="208">
        <f>IFERROR(VLOOKUP(Articles[[#This Row],[Références]],[2]!Tableau16[#All],2,FALSE),0)</f>
        <v>0</v>
      </c>
      <c r="N507" s="13">
        <f>IF(Articles[[#This Row],[Stocks]]&gt;Articles[[#This Row],[Stock max]],(IFERROR(Articles[[#This Row],[Stocks]]-Articles[[#This Row],[Stock max]],0)*Articles[[#This Row],[Valeur Uni]]),0)</f>
        <v>0</v>
      </c>
      <c r="O507" s="76" t="str">
        <f>IF(Articles[Stocks]&gt;Articles[[#This Row],[Stock mini]],"Stock suffisant","A Commander")</f>
        <v>Stock suffisant</v>
      </c>
      <c r="P507" s="13"/>
      <c r="Q507" s="75"/>
    </row>
    <row r="508" spans="2:17" hidden="1" x14ac:dyDescent="0.25">
      <c r="B508" s="51" t="s">
        <v>656</v>
      </c>
      <c r="C508" s="88">
        <v>10066</v>
      </c>
      <c r="D508" s="15" t="s">
        <v>483</v>
      </c>
      <c r="E508" s="48" t="s">
        <v>416</v>
      </c>
      <c r="F508" s="2">
        <v>250</v>
      </c>
      <c r="G508" s="13">
        <f>((Articles[[#This Row],[Temp Appro/Jrs]]+Articles[[#This Row],[Delai D.A]]+Articles[[#This Row],[couverture]])*Articles[[#This Row],[conso journaliére]])</f>
        <v>0</v>
      </c>
      <c r="H508" s="13">
        <f>Articles[[#This Row],[Stock mini]]*2</f>
        <v>0</v>
      </c>
      <c r="I508" s="13"/>
      <c r="J508" s="13">
        <v>3</v>
      </c>
      <c r="K508" s="13">
        <f>ROUNDUP(Articles[[#This Row],[Temp Appro/Jrs]]*0.25,0)</f>
        <v>0</v>
      </c>
      <c r="L508" s="13">
        <f>VLOOKUP(Articles[[#This Row],[Références]],'[2]Reporting consommation'!$A$8:$P$1189,16,FALSE)</f>
        <v>0</v>
      </c>
      <c r="M508" s="208">
        <f>IFERROR(VLOOKUP(Articles[[#This Row],[Références]],[2]!Tableau16[#All],2,FALSE),0)</f>
        <v>0</v>
      </c>
      <c r="N508" s="13">
        <f>IF(Articles[[#This Row],[Stocks]]&gt;Articles[[#This Row],[Stock max]],(IFERROR(Articles[[#This Row],[Stocks]]-Articles[[#This Row],[Stock max]],0)*Articles[[#This Row],[Valeur Uni]]),0)</f>
        <v>0</v>
      </c>
      <c r="O508" s="55" t="str">
        <f>IF(Articles[Stocks]&gt;Articles[[#This Row],[Stock mini]],"Stock suffisant","A Commander")</f>
        <v>Stock suffisant</v>
      </c>
      <c r="P508" s="54"/>
      <c r="Q508" s="54"/>
    </row>
    <row r="509" spans="2:17" hidden="1" x14ac:dyDescent="0.25">
      <c r="B509" s="48" t="s">
        <v>826</v>
      </c>
      <c r="C509" s="85">
        <v>10094</v>
      </c>
      <c r="D509" s="15" t="s">
        <v>811</v>
      </c>
      <c r="E509" s="48" t="s">
        <v>437</v>
      </c>
      <c r="F509" s="122">
        <v>5</v>
      </c>
      <c r="G509" s="13">
        <f>((Articles[[#This Row],[Temp Appro/Jrs]]+Articles[[#This Row],[Delai D.A]]+Articles[[#This Row],[couverture]])*Articles[[#This Row],[conso journaliére]])</f>
        <v>3</v>
      </c>
      <c r="H509" s="121">
        <f>Articles[[#This Row],[Stock mini]]*2</f>
        <v>6</v>
      </c>
      <c r="I509" s="121"/>
      <c r="J509" s="13">
        <v>3</v>
      </c>
      <c r="K509" s="121">
        <f>ROUNDUP(Articles[[#This Row],[Temp Appro/Jrs]]*0.25,0)</f>
        <v>0</v>
      </c>
      <c r="L509" s="13">
        <f>VLOOKUP(Articles[[#This Row],[Références]],'[2]Reporting consommation'!$A$8:$P$1189,16,FALSE)</f>
        <v>1</v>
      </c>
      <c r="M509" s="208">
        <f>IFERROR(VLOOKUP(Articles[[#This Row],[Références]],[2]!Tableau16[#All],2,FALSE),0)</f>
        <v>0</v>
      </c>
      <c r="N509" s="13">
        <f>IF(Articles[[#This Row],[Stocks]]&gt;Articles[[#This Row],[Stock max]],(IFERROR(Articles[[#This Row],[Stocks]]-Articles[[#This Row],[Stock max]],0)*Articles[[#This Row],[Valeur Uni]]),0)</f>
        <v>0</v>
      </c>
      <c r="O509" s="123" t="str">
        <f>IF(Articles[Stocks]&gt;Articles[[#This Row],[Stock mini]],"Stock suffisant","A Commander")</f>
        <v>Stock suffisant</v>
      </c>
      <c r="P509" s="13"/>
      <c r="Q509" s="121"/>
    </row>
    <row r="510" spans="2:17" hidden="1" x14ac:dyDescent="0.25">
      <c r="B510" s="44" t="s">
        <v>155</v>
      </c>
      <c r="C510" s="83">
        <v>3631</v>
      </c>
      <c r="D510" s="90" t="s">
        <v>480</v>
      </c>
      <c r="E510" s="91" t="s">
        <v>434</v>
      </c>
      <c r="F510" s="2">
        <v>4</v>
      </c>
      <c r="G510" s="13">
        <f>((Articles[[#This Row],[Temp Appro/Jrs]]+Articles[[#This Row],[Delai D.A]]+Articles[[#This Row],[couverture]])*Articles[[#This Row],[conso journaliére]])</f>
        <v>7</v>
      </c>
      <c r="H510" s="92">
        <f>Articles[[#This Row],[Stock mini]]*2</f>
        <v>14</v>
      </c>
      <c r="I510" s="13">
        <v>3</v>
      </c>
      <c r="J510" s="13">
        <v>3</v>
      </c>
      <c r="K510" s="92">
        <f>ROUNDUP(Articles[[#This Row],[Temp Appro/Jrs]]*0.25,0)</f>
        <v>1</v>
      </c>
      <c r="L510" s="13">
        <f>VLOOKUP(Articles[[#This Row],[Références]],'[2]Reporting consommation'!$A$8:$P$1189,16,FALSE)</f>
        <v>1</v>
      </c>
      <c r="M510" s="209">
        <f>IFERROR(VLOOKUP(Articles[[#This Row],[Références]],[2]!Tableau16[#All],2,FALSE),0)</f>
        <v>0</v>
      </c>
      <c r="N510" s="13">
        <f>IF(Articles[[#This Row],[Stocks]]&gt;Articles[[#This Row],[Stock max]],(IFERROR(Articles[[#This Row],[Stocks]]-Articles[[#This Row],[Stock max]],0)*Articles[[#This Row],[Valeur Uni]]),0)</f>
        <v>0</v>
      </c>
      <c r="O510" s="4" t="str">
        <f>IF(Articles[Stocks]&gt;Articles[[#This Row],[Stock mini]],"Stock suffisant","A Commander")</f>
        <v>A Commander</v>
      </c>
      <c r="P510" s="13"/>
      <c r="Q510" s="13"/>
    </row>
    <row r="511" spans="2:17" hidden="1" x14ac:dyDescent="0.25">
      <c r="B511" s="48" t="s">
        <v>700</v>
      </c>
      <c r="C511" s="85">
        <v>3634</v>
      </c>
      <c r="D511" s="15" t="s">
        <v>480</v>
      </c>
      <c r="E511" s="48"/>
      <c r="F511" s="2">
        <v>0</v>
      </c>
      <c r="G511" s="13">
        <f>((Articles[[#This Row],[Temp Appro/Jrs]]+Articles[[#This Row],[Delai D.A]]+Articles[[#This Row],[couverture]])*Articles[[#This Row],[conso journaliére]])</f>
        <v>8</v>
      </c>
      <c r="H511" s="13">
        <f>Articles[[#This Row],[Stock mini]]*2</f>
        <v>16</v>
      </c>
      <c r="I511" s="13">
        <v>4</v>
      </c>
      <c r="J511" s="13">
        <v>3</v>
      </c>
      <c r="K511" s="13">
        <f>ROUNDUP(Articles[[#This Row],[Temp Appro/Jrs]]*0.25,0)</f>
        <v>1</v>
      </c>
      <c r="L511" s="13">
        <f>VLOOKUP(Articles[[#This Row],[Références]],'[2]Reporting consommation'!$A$8:$P$1189,16,FALSE)</f>
        <v>1</v>
      </c>
      <c r="M511" s="208">
        <f>IFERROR(VLOOKUP(Articles[[#This Row],[Références]],[2]!Tableau16[#All],2,FALSE),0)</f>
        <v>0</v>
      </c>
      <c r="N511" s="13">
        <f>IF(Articles[[#This Row],[Stocks]]&gt;Articles[[#This Row],[Stock max]],(IFERROR(Articles[[#This Row],[Stocks]]-Articles[[#This Row],[Stock max]],0)*Articles[[#This Row],[Valeur Uni]]),0)</f>
        <v>0</v>
      </c>
      <c r="O511" s="53" t="str">
        <f>IF(Articles[Stocks]&gt;Articles[[#This Row],[Stock mini]],"Stock suffisant","A Commander")</f>
        <v>A Commander</v>
      </c>
      <c r="P511" s="13"/>
      <c r="Q511" s="13"/>
    </row>
    <row r="512" spans="2:17" hidden="1" x14ac:dyDescent="0.25">
      <c r="B512" s="48" t="s">
        <v>752</v>
      </c>
      <c r="C512" s="85">
        <v>10194</v>
      </c>
      <c r="D512" s="15" t="s">
        <v>481</v>
      </c>
      <c r="E512" s="48" t="s">
        <v>568</v>
      </c>
      <c r="F512" s="94">
        <v>2600</v>
      </c>
      <c r="G512" s="13">
        <f>((Articles[[#This Row],[Temp Appro/Jrs]]+Articles[[#This Row],[Delai D.A]]+Articles[[#This Row],[couverture]])*Articles[[#This Row],[conso journaliére]])</f>
        <v>3</v>
      </c>
      <c r="H512" s="75">
        <f>Articles[[#This Row],[Stock mini]]*2</f>
        <v>6</v>
      </c>
      <c r="I512" s="75"/>
      <c r="J512" s="13">
        <v>3</v>
      </c>
      <c r="K512" s="75">
        <f>ROUNDUP(Articles[[#This Row],[Temp Appro/Jrs]]*0.25,0)</f>
        <v>0</v>
      </c>
      <c r="L512" s="13">
        <f>VLOOKUP(Articles[[#This Row],[Références]],'[2]Reporting consommation'!$A$8:$P$1189,16,FALSE)</f>
        <v>1</v>
      </c>
      <c r="M512" s="208">
        <f>IFERROR(VLOOKUP(Articles[[#This Row],[Références]],[2]!Tableau16[#All],2,FALSE),0)</f>
        <v>0</v>
      </c>
      <c r="N512" s="13">
        <f>IF(Articles[[#This Row],[Stocks]]&gt;Articles[[#This Row],[Stock max]],(IFERROR(Articles[[#This Row],[Stocks]]-Articles[[#This Row],[Stock max]],0)*Articles[[#This Row],[Valeur Uni]]),0)</f>
        <v>0</v>
      </c>
      <c r="O512" s="76" t="str">
        <f>IF(Articles[Stocks]&gt;Articles[[#This Row],[Stock mini]],"Stock suffisant","A Commander")</f>
        <v>Stock suffisant</v>
      </c>
      <c r="P512" s="13"/>
      <c r="Q512" s="75"/>
    </row>
    <row r="513" spans="2:17" hidden="1" x14ac:dyDescent="0.25">
      <c r="B513" s="48" t="s">
        <v>777</v>
      </c>
      <c r="C513" s="85">
        <v>10195</v>
      </c>
      <c r="D513" s="15" t="s">
        <v>483</v>
      </c>
      <c r="E513" s="48" t="s">
        <v>612</v>
      </c>
      <c r="F513" s="103">
        <v>7</v>
      </c>
      <c r="G513" s="13">
        <f>((Articles[[#This Row],[Temp Appro/Jrs]]+Articles[[#This Row],[Delai D.A]]+Articles[[#This Row],[couverture]])*Articles[[#This Row],[conso journaliére]])</f>
        <v>3</v>
      </c>
      <c r="H513" s="102">
        <f>Articles[[#This Row],[Stock mini]]*2</f>
        <v>6</v>
      </c>
      <c r="I513" s="102"/>
      <c r="J513" s="13">
        <v>3</v>
      </c>
      <c r="K513" s="102">
        <f>ROUNDUP(Articles[[#This Row],[Temp Appro/Jrs]]*0.25,0)</f>
        <v>0</v>
      </c>
      <c r="L513" s="13">
        <f>VLOOKUP(Articles[[#This Row],[Références]],'[2]Reporting consommation'!$A$8:$P$1189,16,FALSE)</f>
        <v>1</v>
      </c>
      <c r="M513" s="208">
        <f>IFERROR(VLOOKUP(Articles[[#This Row],[Références]],[2]!Tableau16[#All],2,FALSE),0)</f>
        <v>0</v>
      </c>
      <c r="N513" s="13">
        <f>IF(Articles[[#This Row],[Stocks]]&gt;Articles[[#This Row],[Stock max]],(IFERROR(Articles[[#This Row],[Stocks]]-Articles[[#This Row],[Stock max]],0)*Articles[[#This Row],[Valeur Uni]]),0)</f>
        <v>0</v>
      </c>
      <c r="O513" s="104" t="str">
        <f>IF(Articles[Stocks]&gt;Articles[[#This Row],[Stock mini]],"Stock suffisant","A Commander")</f>
        <v>Stock suffisant</v>
      </c>
      <c r="P513" s="13"/>
      <c r="Q513" s="102"/>
    </row>
    <row r="514" spans="2:17" hidden="1" x14ac:dyDescent="0.25">
      <c r="B514" s="48" t="s">
        <v>776</v>
      </c>
      <c r="C514" s="85">
        <v>10196</v>
      </c>
      <c r="D514" s="15" t="s">
        <v>483</v>
      </c>
      <c r="E514" s="48" t="s">
        <v>612</v>
      </c>
      <c r="F514" s="103">
        <v>7</v>
      </c>
      <c r="G514" s="13">
        <f>((Articles[[#This Row],[Temp Appro/Jrs]]+Articles[[#This Row],[Delai D.A]]+Articles[[#This Row],[couverture]])*Articles[[#This Row],[conso journaliére]])</f>
        <v>3</v>
      </c>
      <c r="H514" s="102">
        <f>Articles[[#This Row],[Stock mini]]*2</f>
        <v>6</v>
      </c>
      <c r="I514" s="102"/>
      <c r="J514" s="13">
        <v>3</v>
      </c>
      <c r="K514" s="102">
        <f>ROUNDUP(Articles[[#This Row],[Temp Appro/Jrs]]*0.25,0)</f>
        <v>0</v>
      </c>
      <c r="L514" s="13">
        <f>VLOOKUP(Articles[[#This Row],[Références]],'[2]Reporting consommation'!$A$8:$P$1189,16,FALSE)</f>
        <v>1</v>
      </c>
      <c r="M514" s="208">
        <f>IFERROR(VLOOKUP(Articles[[#This Row],[Références]],[2]!Tableau16[#All],2,FALSE),0)</f>
        <v>0</v>
      </c>
      <c r="N514" s="13">
        <f>IF(Articles[[#This Row],[Stocks]]&gt;Articles[[#This Row],[Stock max]],(IFERROR(Articles[[#This Row],[Stocks]]-Articles[[#This Row],[Stock max]],0)*Articles[[#This Row],[Valeur Uni]]),0)</f>
        <v>0</v>
      </c>
      <c r="O514" s="104" t="str">
        <f>IF(Articles[Stocks]&gt;Articles[[#This Row],[Stock mini]],"Stock suffisant","A Commander")</f>
        <v>Stock suffisant</v>
      </c>
      <c r="P514" s="13"/>
      <c r="Q514" s="102"/>
    </row>
    <row r="515" spans="2:17" hidden="1" x14ac:dyDescent="0.25">
      <c r="B515" s="48" t="s">
        <v>694</v>
      </c>
      <c r="C515" s="85">
        <v>10343</v>
      </c>
      <c r="D515" s="15" t="s">
        <v>689</v>
      </c>
      <c r="E515" s="48" t="s">
        <v>440</v>
      </c>
      <c r="F515" s="2">
        <v>9</v>
      </c>
      <c r="G515" s="13">
        <f>((Articles[[#This Row],[Temp Appro/Jrs]]+Articles[[#This Row],[Delai D.A]]+Articles[[#This Row],[couverture]])*Articles[[#This Row],[conso journaliére]])</f>
        <v>3</v>
      </c>
      <c r="H515" s="13">
        <f>Articles[[#This Row],[Stock mini]]*2</f>
        <v>6</v>
      </c>
      <c r="I515" s="13"/>
      <c r="J515" s="13">
        <v>3</v>
      </c>
      <c r="K515" s="13">
        <f>ROUNDUP(Articles[[#This Row],[Temp Appro/Jrs]]*0.25,0)</f>
        <v>0</v>
      </c>
      <c r="L515" s="13">
        <f>VLOOKUP(Articles[[#This Row],[Références]],'[2]Reporting consommation'!$A$8:$P$1189,16,FALSE)</f>
        <v>1</v>
      </c>
      <c r="M515" s="209">
        <f>IFERROR(VLOOKUP(Articles[[#This Row],[Références]],[2]!Tableau16[#All],2,FALSE),0)</f>
        <v>0</v>
      </c>
      <c r="N515" s="13">
        <f>IF(Articles[[#This Row],[Stocks]]&gt;Articles[[#This Row],[Stock max]],(IFERROR(Articles[[#This Row],[Stocks]]-Articles[[#This Row],[Stock max]],0)*Articles[[#This Row],[Valeur Uni]]),0)</f>
        <v>0</v>
      </c>
      <c r="O515" s="53" t="str">
        <f>IF(Articles[Stocks]&gt;Articles[[#This Row],[Stock mini]],"Stock suffisant","A Commander")</f>
        <v>Stock suffisant</v>
      </c>
      <c r="P515" s="13"/>
      <c r="Q515" s="13"/>
    </row>
    <row r="516" spans="2:17" hidden="1" x14ac:dyDescent="0.25">
      <c r="B516" s="48" t="s">
        <v>961</v>
      </c>
      <c r="C516" s="85">
        <v>10360</v>
      </c>
      <c r="D516" s="15" t="s">
        <v>481</v>
      </c>
      <c r="E516" s="48" t="s">
        <v>460</v>
      </c>
      <c r="F516" s="139">
        <v>3</v>
      </c>
      <c r="G516" s="13">
        <f>((Articles[[#This Row],[Temp Appro/Jrs]]+Articles[[#This Row],[Delai D.A]]+Articles[[#This Row],[couverture]])*Articles[[#This Row],[conso journaliére]])</f>
        <v>0</v>
      </c>
      <c r="H516" s="138">
        <f>Articles[[#This Row],[Stock mini]]*2</f>
        <v>0</v>
      </c>
      <c r="I516" s="138"/>
      <c r="J516" s="13">
        <v>3</v>
      </c>
      <c r="K516" s="138">
        <f>ROUNDUP(Articles[[#This Row],[Temp Appro/Jrs]]*0.25,0)</f>
        <v>0</v>
      </c>
      <c r="L516" s="13">
        <f>VLOOKUP(Articles[[#This Row],[Références]],'[2]Reporting consommation'!$A$8:$P$1189,16,FALSE)</f>
        <v>0</v>
      </c>
      <c r="M516" s="208">
        <f>IFERROR(VLOOKUP(Articles[[#This Row],[Références]],[2]!Tableau16[#All],2,FALSE),0)</f>
        <v>0</v>
      </c>
      <c r="N516" s="13">
        <f>IF(Articles[[#This Row],[Stocks]]&gt;Articles[[#This Row],[Stock max]],(IFERROR(Articles[[#This Row],[Stocks]]-Articles[[#This Row],[Stock max]],0)*Articles[[#This Row],[Valeur Uni]]),0)</f>
        <v>0</v>
      </c>
      <c r="O516" s="140" t="str">
        <f>IF(Articles[Stocks]&gt;Articles[[#This Row],[Stock mini]],"Stock suffisant","A Commander")</f>
        <v>Stock suffisant</v>
      </c>
      <c r="P516" s="138"/>
      <c r="Q516" s="138"/>
    </row>
    <row r="517" spans="2:17" hidden="1" x14ac:dyDescent="0.25">
      <c r="B517" s="48" t="s">
        <v>969</v>
      </c>
      <c r="C517" s="85">
        <v>10361</v>
      </c>
      <c r="D517" s="15" t="s">
        <v>480</v>
      </c>
      <c r="E517" s="48" t="s">
        <v>437</v>
      </c>
      <c r="F517" s="144">
        <v>89</v>
      </c>
      <c r="G517" s="13">
        <f>((Articles[[#This Row],[Temp Appro/Jrs]]+Articles[[#This Row],[Delai D.A]]+Articles[[#This Row],[couverture]])*Articles[[#This Row],[conso journaliére]])</f>
        <v>3</v>
      </c>
      <c r="H517" s="143">
        <f>Articles[[#This Row],[Stock mini]]*2</f>
        <v>6</v>
      </c>
      <c r="I517" s="143"/>
      <c r="J517" s="13">
        <v>3</v>
      </c>
      <c r="K517" s="143">
        <f>ROUNDUP(Articles[[#This Row],[Temp Appro/Jrs]]*0.25,0)</f>
        <v>0</v>
      </c>
      <c r="L517" s="13">
        <f>VLOOKUP(Articles[[#This Row],[Références]],'[2]Reporting consommation'!$A$8:$P$1189,16,FALSE)</f>
        <v>1</v>
      </c>
      <c r="M517" s="208">
        <f>IFERROR(VLOOKUP(Articles[[#This Row],[Références]],[2]!Tableau16[#All],2,FALSE),0)</f>
        <v>0</v>
      </c>
      <c r="N517" s="13">
        <f>IF(Articles[[#This Row],[Stocks]]&gt;Articles[[#This Row],[Stock max]],(IFERROR(Articles[[#This Row],[Stocks]]-Articles[[#This Row],[Stock max]],0)*Articles[[#This Row],[Valeur Uni]]),0)</f>
        <v>0</v>
      </c>
      <c r="O517" s="145" t="str">
        <f>IF(Articles[Stocks]&gt;Articles[[#This Row],[Stock mini]],"Stock suffisant","A Commander")</f>
        <v>Stock suffisant</v>
      </c>
      <c r="P517" s="143"/>
      <c r="Q517" s="143"/>
    </row>
    <row r="518" spans="2:17" hidden="1" x14ac:dyDescent="0.25">
      <c r="B518" s="48" t="s">
        <v>893</v>
      </c>
      <c r="C518" s="85">
        <v>10709</v>
      </c>
      <c r="D518" s="15" t="s">
        <v>480</v>
      </c>
      <c r="E518" s="48" t="s">
        <v>922</v>
      </c>
      <c r="F518" s="2">
        <v>9</v>
      </c>
      <c r="G518" s="13">
        <f>((Articles[[#This Row],[Temp Appro/Jrs]]+Articles[[#This Row],[Delai D.A]]+Articles[[#This Row],[couverture]])*Articles[[#This Row],[conso journaliére]])</f>
        <v>3</v>
      </c>
      <c r="H518" s="13">
        <f>Articles[[#This Row],[Stock mini]]*2</f>
        <v>6</v>
      </c>
      <c r="I518" s="13"/>
      <c r="J518" s="13">
        <v>3</v>
      </c>
      <c r="K518" s="13">
        <f>ROUNDUP(Articles[[#This Row],[Temp Appro/Jrs]]*0.25,0)</f>
        <v>0</v>
      </c>
      <c r="L518" s="13">
        <f>VLOOKUP(Articles[[#This Row],[Références]],'[2]Reporting consommation'!$A$8:$P$1189,16,FALSE)</f>
        <v>1</v>
      </c>
      <c r="M518" s="208">
        <f>IFERROR(VLOOKUP(Articles[[#This Row],[Références]],[2]!Tableau16[#All],2,FALSE),0)</f>
        <v>0</v>
      </c>
      <c r="N518" s="13">
        <f>IF(Articles[[#This Row],[Stocks]]&gt;Articles[[#This Row],[Stock max]],(IFERROR(Articles[[#This Row],[Stocks]]-Articles[[#This Row],[Stock max]],0)*Articles[[#This Row],[Valeur Uni]]),0)</f>
        <v>0</v>
      </c>
      <c r="O518" s="53" t="str">
        <f>IF(Articles[Stocks]&gt;Articles[[#This Row],[Stock mini]],"Stock suffisant","A Commander")</f>
        <v>Stock suffisant</v>
      </c>
      <c r="P518" s="13"/>
      <c r="Q518" s="13"/>
    </row>
    <row r="519" spans="2:17" hidden="1" x14ac:dyDescent="0.25">
      <c r="B519" s="48" t="s">
        <v>894</v>
      </c>
      <c r="C519" s="85">
        <v>10710</v>
      </c>
      <c r="D519" s="15" t="s">
        <v>480</v>
      </c>
      <c r="E519" s="48" t="s">
        <v>620</v>
      </c>
      <c r="F519" s="2">
        <v>20</v>
      </c>
      <c r="G519" s="13">
        <f>((Articles[[#This Row],[Temp Appro/Jrs]]+Articles[[#This Row],[Delai D.A]]+Articles[[#This Row],[couverture]])*Articles[[#This Row],[conso journaliére]])</f>
        <v>3</v>
      </c>
      <c r="H519" s="13">
        <f>Articles[[#This Row],[Stock mini]]*2</f>
        <v>6</v>
      </c>
      <c r="I519" s="13"/>
      <c r="J519" s="13">
        <v>3</v>
      </c>
      <c r="K519" s="13">
        <f>ROUNDUP(Articles[[#This Row],[Temp Appro/Jrs]]*0.25,0)</f>
        <v>0</v>
      </c>
      <c r="L519" s="13">
        <f>VLOOKUP(Articles[[#This Row],[Références]],'[2]Reporting consommation'!$A$8:$P$1189,16,FALSE)</f>
        <v>1</v>
      </c>
      <c r="M519" s="208">
        <f>IFERROR(VLOOKUP(Articles[[#This Row],[Références]],[2]!Tableau16[#All],2,FALSE),0)</f>
        <v>0</v>
      </c>
      <c r="N519" s="13">
        <f>IF(Articles[[#This Row],[Stocks]]&gt;Articles[[#This Row],[Stock max]],(IFERROR(Articles[[#This Row],[Stocks]]-Articles[[#This Row],[Stock max]],0)*Articles[[#This Row],[Valeur Uni]]),0)</f>
        <v>0</v>
      </c>
      <c r="O519" s="53" t="str">
        <f>IF(Articles[Stocks]&gt;Articles[[#This Row],[Stock mini]],"Stock suffisant","A Commander")</f>
        <v>Stock suffisant</v>
      </c>
      <c r="P519" s="13"/>
      <c r="Q519" s="13"/>
    </row>
    <row r="520" spans="2:17" hidden="1" x14ac:dyDescent="0.25">
      <c r="B520" s="48" t="s">
        <v>746</v>
      </c>
      <c r="C520" s="85">
        <v>3640</v>
      </c>
      <c r="D520" s="15" t="s">
        <v>480</v>
      </c>
      <c r="E520" s="48"/>
      <c r="F520" s="94">
        <v>0</v>
      </c>
      <c r="G520" s="13">
        <f>((Articles[[#This Row],[Temp Appro/Jrs]]+Articles[[#This Row],[Delai D.A]]+Articles[[#This Row],[couverture]])*Articles[[#This Row],[conso journaliére]])</f>
        <v>8</v>
      </c>
      <c r="H520" s="75">
        <f>Articles[[#This Row],[Stock mini]]*2</f>
        <v>16</v>
      </c>
      <c r="I520" s="13">
        <v>4</v>
      </c>
      <c r="J520" s="13">
        <v>3</v>
      </c>
      <c r="K520" s="75">
        <f>ROUNDUP(Articles[[#This Row],[Temp Appro/Jrs]]*0.25,0)</f>
        <v>1</v>
      </c>
      <c r="L520" s="13">
        <f>VLOOKUP(Articles[[#This Row],[Références]],'[2]Reporting consommation'!$A$8:$P$1189,16,FALSE)</f>
        <v>1</v>
      </c>
      <c r="M520" s="208">
        <f>IFERROR(VLOOKUP(Articles[[#This Row],[Références]],[2]!Tableau16[#All],2,FALSE),0)</f>
        <v>0</v>
      </c>
      <c r="N520" s="13">
        <f>IF(Articles[[#This Row],[Stocks]]&gt;Articles[[#This Row],[Stock max]],(IFERROR(Articles[[#This Row],[Stocks]]-Articles[[#This Row],[Stock max]],0)*Articles[[#This Row],[Valeur Uni]]),0)</f>
        <v>0</v>
      </c>
      <c r="O520" s="76" t="str">
        <f>IF(Articles[Stocks]&gt;Articles[[#This Row],[Stock mini]],"Stock suffisant","A Commander")</f>
        <v>A Commander</v>
      </c>
      <c r="P520" s="13"/>
      <c r="Q520" s="75"/>
    </row>
    <row r="521" spans="2:17" hidden="1" x14ac:dyDescent="0.25">
      <c r="B521" s="48" t="s">
        <v>888</v>
      </c>
      <c r="C521" s="85">
        <v>10712</v>
      </c>
      <c r="D521" s="15" t="s">
        <v>481</v>
      </c>
      <c r="E521" s="48" t="s">
        <v>650</v>
      </c>
      <c r="F521" s="2">
        <v>14</v>
      </c>
      <c r="G521" s="13">
        <f>((Articles[[#This Row],[Temp Appro/Jrs]]+Articles[[#This Row],[Delai D.A]]+Articles[[#This Row],[couverture]])*Articles[[#This Row],[conso journaliére]])</f>
        <v>3</v>
      </c>
      <c r="H521" s="13">
        <f>Articles[[#This Row],[Stock mini]]*2</f>
        <v>6</v>
      </c>
      <c r="I521" s="13"/>
      <c r="J521" s="13">
        <v>3</v>
      </c>
      <c r="K521" s="13">
        <f>ROUNDUP(Articles[[#This Row],[Temp Appro/Jrs]]*0.25,0)</f>
        <v>0</v>
      </c>
      <c r="L521" s="13">
        <f>VLOOKUP(Articles[[#This Row],[Références]],'[2]Reporting consommation'!$A$8:$P$1189,16,FALSE)</f>
        <v>1</v>
      </c>
      <c r="M521" s="208">
        <f>IFERROR(VLOOKUP(Articles[[#This Row],[Références]],[2]!Tableau16[#All],2,FALSE),0)</f>
        <v>0</v>
      </c>
      <c r="N521" s="13">
        <f>IF(Articles[[#This Row],[Stocks]]&gt;Articles[[#This Row],[Stock max]],(IFERROR(Articles[[#This Row],[Stocks]]-Articles[[#This Row],[Stock max]],0)*Articles[[#This Row],[Valeur Uni]]),0)</f>
        <v>0</v>
      </c>
      <c r="O521" s="53" t="str">
        <f>IF(Articles[Stocks]&gt;Articles[[#This Row],[Stock mini]],"Stock suffisant","A Commander")</f>
        <v>Stock suffisant</v>
      </c>
      <c r="P521" s="13"/>
      <c r="Q521" s="13"/>
    </row>
    <row r="522" spans="2:17" hidden="1" x14ac:dyDescent="0.25">
      <c r="B522" s="48" t="s">
        <v>891</v>
      </c>
      <c r="C522" s="85">
        <v>10713</v>
      </c>
      <c r="D522" s="15" t="s">
        <v>481</v>
      </c>
      <c r="E522" s="48" t="s">
        <v>453</v>
      </c>
      <c r="F522" s="133">
        <v>2800</v>
      </c>
      <c r="G522" s="13">
        <f>((Articles[[#This Row],[Temp Appro/Jrs]]+Articles[[#This Row],[Delai D.A]]+Articles[[#This Row],[couverture]])*Articles[[#This Row],[conso journaliére]])</f>
        <v>18</v>
      </c>
      <c r="H522" s="132">
        <f>Articles[[#This Row],[Stock mini]]*2</f>
        <v>36</v>
      </c>
      <c r="I522" s="132"/>
      <c r="J522" s="13">
        <v>3</v>
      </c>
      <c r="K522" s="132">
        <f>ROUNDUP(Articles[[#This Row],[Temp Appro/Jrs]]*0.25,0)</f>
        <v>0</v>
      </c>
      <c r="L522" s="13">
        <f>VLOOKUP(Articles[[#This Row],[Références]],'[2]Reporting consommation'!$A$8:$P$1189,16,FALSE)</f>
        <v>6</v>
      </c>
      <c r="M522" s="208">
        <f>IFERROR(VLOOKUP(Articles[[#This Row],[Références]],[2]!Tableau16[#All],2,FALSE),0)</f>
        <v>0</v>
      </c>
      <c r="N522" s="13">
        <f>IF(Articles[[#This Row],[Stocks]]&gt;Articles[[#This Row],[Stock max]],(IFERROR(Articles[[#This Row],[Stocks]]-Articles[[#This Row],[Stock max]],0)*Articles[[#This Row],[Valeur Uni]]),0)</f>
        <v>0</v>
      </c>
      <c r="O522" s="134" t="str">
        <f>IF(Articles[Stocks]&gt;Articles[[#This Row],[Stock mini]],"Stock suffisant","A Commander")</f>
        <v>Stock suffisant</v>
      </c>
      <c r="P522" s="132"/>
      <c r="Q522" s="132"/>
    </row>
    <row r="523" spans="2:17" hidden="1" x14ac:dyDescent="0.25">
      <c r="B523" s="48" t="s">
        <v>958</v>
      </c>
      <c r="C523" s="85">
        <v>10742</v>
      </c>
      <c r="D523" s="15" t="s">
        <v>483</v>
      </c>
      <c r="E523" s="48" t="s">
        <v>441</v>
      </c>
      <c r="F523" s="2">
        <v>6</v>
      </c>
      <c r="G523" s="13">
        <f>((Articles[[#This Row],[Temp Appro/Jrs]]+Articles[[#This Row],[Delai D.A]]+Articles[[#This Row],[couverture]])*Articles[[#This Row],[conso journaliére]])</f>
        <v>0</v>
      </c>
      <c r="H523" s="13">
        <f>Articles[[#This Row],[Stock mini]]*2</f>
        <v>0</v>
      </c>
      <c r="I523" s="13"/>
      <c r="J523" s="13">
        <v>3</v>
      </c>
      <c r="K523" s="13">
        <f>ROUNDUP(Articles[[#This Row],[Temp Appro/Jrs]]*0.25,0)</f>
        <v>0</v>
      </c>
      <c r="L523" s="13">
        <f>VLOOKUP(Articles[[#This Row],[Références]],'[2]Reporting consommation'!$A$8:$P$1189,16,FALSE)</f>
        <v>0</v>
      </c>
      <c r="M523" s="208">
        <f>IFERROR(VLOOKUP(Articles[[#This Row],[Références]],[2]!Tableau16[#All],2,FALSE),0)</f>
        <v>0</v>
      </c>
      <c r="N523" s="13">
        <f>IF(Articles[[#This Row],[Stocks]]&gt;Articles[[#This Row],[Stock max]],(IFERROR(Articles[[#This Row],[Stocks]]-Articles[[#This Row],[Stock max]],0)*Articles[[#This Row],[Valeur Uni]]),0)</f>
        <v>0</v>
      </c>
      <c r="O523" s="53" t="str">
        <f>IF(Articles[Stocks]&gt;Articles[[#This Row],[Stock mini]],"Stock suffisant","A Commander")</f>
        <v>Stock suffisant</v>
      </c>
      <c r="P523" s="13"/>
      <c r="Q523" s="13"/>
    </row>
    <row r="524" spans="2:17" hidden="1" x14ac:dyDescent="0.25">
      <c r="B524" s="44" t="s">
        <v>143</v>
      </c>
      <c r="C524" s="83">
        <v>4350</v>
      </c>
      <c r="D524" s="90" t="s">
        <v>788</v>
      </c>
      <c r="E524" s="91" t="s">
        <v>603</v>
      </c>
      <c r="F524" s="2">
        <v>5</v>
      </c>
      <c r="G524" s="13">
        <f>((Articles[[#This Row],[Temp Appro/Jrs]]+Articles[[#This Row],[Delai D.A]]+Articles[[#This Row],[couverture]])*Articles[[#This Row],[conso journaliére]])</f>
        <v>7</v>
      </c>
      <c r="H524" s="92">
        <f>Articles[[#This Row],[Stock mini]]*2</f>
        <v>14</v>
      </c>
      <c r="I524" s="13">
        <v>3</v>
      </c>
      <c r="J524" s="13">
        <v>3</v>
      </c>
      <c r="K524" s="92">
        <f>ROUNDUP(Articles[[#This Row],[Temp Appro/Jrs]]*0.25,0)</f>
        <v>1</v>
      </c>
      <c r="L524" s="13">
        <f>VLOOKUP(Articles[[#This Row],[Références]],'[2]Reporting consommation'!$A$8:$P$1189,16,FALSE)</f>
        <v>1</v>
      </c>
      <c r="M524" s="209">
        <f>IFERROR(VLOOKUP(Articles[[#This Row],[Références]],[2]!Tableau16[#All],2,FALSE),0)</f>
        <v>0</v>
      </c>
      <c r="N524" s="13">
        <f>IF(Articles[[#This Row],[Stocks]]&gt;Articles[[#This Row],[Stock max]],(IFERROR(Articles[[#This Row],[Stocks]]-Articles[[#This Row],[Stock max]],0)*Articles[[#This Row],[Valeur Uni]]),0)</f>
        <v>0</v>
      </c>
      <c r="O524" s="4" t="str">
        <f>IF(Articles[Stocks]&gt;Articles[[#This Row],[Stock mini]],"Stock suffisant","A Commander")</f>
        <v>A Commander</v>
      </c>
      <c r="P524" s="13"/>
      <c r="Q524" s="13"/>
    </row>
    <row r="525" spans="2:17" hidden="1" x14ac:dyDescent="0.25">
      <c r="B525" s="48" t="s">
        <v>950</v>
      </c>
      <c r="C525" s="85">
        <v>10838</v>
      </c>
      <c r="D525" s="15" t="s">
        <v>480</v>
      </c>
      <c r="E525" s="48" t="s">
        <v>1020</v>
      </c>
      <c r="F525" s="139">
        <v>7</v>
      </c>
      <c r="G525" s="13">
        <f>((Articles[[#This Row],[Temp Appro/Jrs]]+Articles[[#This Row],[Delai D.A]]+Articles[[#This Row],[couverture]])*Articles[[#This Row],[conso journaliére]])</f>
        <v>3</v>
      </c>
      <c r="H525" s="138">
        <f>Articles[[#This Row],[Stock mini]]*2</f>
        <v>6</v>
      </c>
      <c r="I525" s="138"/>
      <c r="J525" s="13">
        <v>3</v>
      </c>
      <c r="K525" s="138">
        <f>ROUNDUP(Articles[[#This Row],[Temp Appro/Jrs]]*0.25,0)</f>
        <v>0</v>
      </c>
      <c r="L525" s="13">
        <f>VLOOKUP(Articles[[#This Row],[Références]],'[2]Reporting consommation'!$A$8:$P$1189,16,FALSE)</f>
        <v>1</v>
      </c>
      <c r="M525" s="208">
        <f>IFERROR(VLOOKUP(Articles[[#This Row],[Références]],[2]!Tableau16[#All],2,FALSE),0)</f>
        <v>0</v>
      </c>
      <c r="N525" s="13">
        <f>IF(Articles[[#This Row],[Stocks]]&gt;Articles[[#This Row],[Stock max]],(IFERROR(Articles[[#This Row],[Stocks]]-Articles[[#This Row],[Stock max]],0)*Articles[[#This Row],[Valeur Uni]]),0)</f>
        <v>0</v>
      </c>
      <c r="O525" s="140" t="str">
        <f>IF(Articles[Stocks]&gt;Articles[[#This Row],[Stock mini]],"Stock suffisant","A Commander")</f>
        <v>Stock suffisant</v>
      </c>
      <c r="P525" s="138"/>
      <c r="Q525" s="138"/>
    </row>
    <row r="526" spans="2:17" hidden="1" x14ac:dyDescent="0.25">
      <c r="B526" s="57" t="s">
        <v>70</v>
      </c>
      <c r="C526" s="83">
        <v>8166</v>
      </c>
      <c r="D526" s="90" t="s">
        <v>480</v>
      </c>
      <c r="E526" s="57" t="s">
        <v>437</v>
      </c>
      <c r="F526" s="2">
        <v>1</v>
      </c>
      <c r="G526" s="13">
        <f>((Articles[[#This Row],[Temp Appro/Jrs]]+Articles[[#This Row],[Delai D.A]]+Articles[[#This Row],[couverture]])*Articles[[#This Row],[conso journaliére]])</f>
        <v>23</v>
      </c>
      <c r="H526" s="92">
        <f>Articles[[#This Row],[Stock mini]]*2</f>
        <v>46</v>
      </c>
      <c r="I526" s="13">
        <v>16</v>
      </c>
      <c r="J526" s="13">
        <v>3</v>
      </c>
      <c r="K526" s="92">
        <f>ROUNDUP(Articles[[#This Row],[Temp Appro/Jrs]]*0.25,0)</f>
        <v>4</v>
      </c>
      <c r="L526" s="13">
        <f>VLOOKUP(Articles[[#This Row],[Références]],'[2]Reporting consommation'!$A$8:$P$1189,16,FALSE)</f>
        <v>1</v>
      </c>
      <c r="M526" s="209">
        <f>IFERROR(VLOOKUP(Articles[[#This Row],[Références]],[2]!Tableau16[#All],2,FALSE),0)</f>
        <v>0</v>
      </c>
      <c r="N526" s="13">
        <f>IF(Articles[[#This Row],[Stocks]]&gt;Articles[[#This Row],[Stock max]],(IFERROR(Articles[[#This Row],[Stocks]]-Articles[[#This Row],[Stock max]],0)*Articles[[#This Row],[Valeur Uni]]),0)</f>
        <v>0</v>
      </c>
      <c r="O526" s="4" t="str">
        <f>IF(Articles[Stocks]&gt;Articles[[#This Row],[Stock mini]],"Stock suffisant","A Commander")</f>
        <v>A Commander</v>
      </c>
      <c r="P526" s="13" t="s">
        <v>1022</v>
      </c>
      <c r="Q526" s="13"/>
    </row>
    <row r="527" spans="2:17" hidden="1" x14ac:dyDescent="0.25">
      <c r="B527" s="57" t="s">
        <v>963</v>
      </c>
      <c r="C527" s="83">
        <v>9028</v>
      </c>
      <c r="D527" s="89" t="s">
        <v>480</v>
      </c>
      <c r="E527" s="91" t="s">
        <v>469</v>
      </c>
      <c r="F527" s="2">
        <v>3</v>
      </c>
      <c r="G527" s="13">
        <f>((Articles[[#This Row],[Temp Appro/Jrs]]+Articles[[#This Row],[Delai D.A]]+Articles[[#This Row],[couverture]])*Articles[[#This Row],[conso journaliére]])</f>
        <v>3</v>
      </c>
      <c r="H527" s="92">
        <f>Articles[[#This Row],[Stock mini]]*2</f>
        <v>6</v>
      </c>
      <c r="I527" s="92"/>
      <c r="J527" s="13">
        <v>3</v>
      </c>
      <c r="K527" s="92">
        <f>ROUNDUP(Articles[[#This Row],[Temp Appro/Jrs]]*0.25,0)</f>
        <v>0</v>
      </c>
      <c r="L527" s="13">
        <f>VLOOKUP(Articles[[#This Row],[Références]],'[2]Reporting consommation'!$A$8:$P$1189,16,FALSE)</f>
        <v>1</v>
      </c>
      <c r="M527" s="208">
        <f>IFERROR(VLOOKUP(Articles[[#This Row],[Références]],[2]!Tableau16[#All],2,FALSE),0)</f>
        <v>0</v>
      </c>
      <c r="N527" s="13">
        <f>IF(Articles[[#This Row],[Stocks]]&gt;Articles[[#This Row],[Stock max]],(IFERROR(Articles[[#This Row],[Stocks]]-Articles[[#This Row],[Stock max]],0)*Articles[[#This Row],[Valeur Uni]]),0)</f>
        <v>0</v>
      </c>
      <c r="O527" s="4" t="str">
        <f>IF(Articles[Stocks]&gt;Articles[[#This Row],[Stock mini]],"Stock suffisant","A Commander")</f>
        <v>A Commander</v>
      </c>
      <c r="P527" s="13"/>
      <c r="Q527" s="13"/>
    </row>
    <row r="528" spans="2:17" hidden="1" x14ac:dyDescent="0.25">
      <c r="B528" s="48" t="s">
        <v>999</v>
      </c>
      <c r="C528" s="85">
        <v>10873</v>
      </c>
      <c r="D528" s="15" t="s">
        <v>478</v>
      </c>
      <c r="E528" s="48" t="s">
        <v>413</v>
      </c>
      <c r="F528" s="162">
        <v>100</v>
      </c>
      <c r="G528" s="13">
        <f>((Articles[[#This Row],[Temp Appro/Jrs]]+Articles[[#This Row],[Delai D.A]]+Articles[[#This Row],[couverture]])*Articles[[#This Row],[conso journaliére]])</f>
        <v>0</v>
      </c>
      <c r="H528" s="161">
        <f>Articles[[#This Row],[Stock mini]]*2</f>
        <v>0</v>
      </c>
      <c r="I528" s="161"/>
      <c r="J528" s="13">
        <v>3</v>
      </c>
      <c r="K528" s="161">
        <f>ROUNDUP(Articles[[#This Row],[Temp Appro/Jrs]]*0.25,0)</f>
        <v>0</v>
      </c>
      <c r="L528" s="13">
        <f>VLOOKUP(Articles[[#This Row],[Références]],'[2]Reporting consommation'!$A$8:$P$1189,16,FALSE)</f>
        <v>0</v>
      </c>
      <c r="M528" s="208">
        <f>IFERROR(VLOOKUP(Articles[[#This Row],[Références]],[2]!Tableau16[#All],2,FALSE),0)</f>
        <v>0</v>
      </c>
      <c r="N528" s="13">
        <f>IF(Articles[[#This Row],[Stocks]]&gt;Articles[[#This Row],[Stock max]],(IFERROR(Articles[[#This Row],[Stocks]]-Articles[[#This Row],[Stock max]],0)*Articles[[#This Row],[Valeur Uni]]),0)</f>
        <v>0</v>
      </c>
      <c r="O528" s="163" t="str">
        <f>IF(Articles[Stocks]&gt;Articles[[#This Row],[Stock mini]],"Stock suffisant","A Commander")</f>
        <v>Stock suffisant</v>
      </c>
      <c r="P528" s="161"/>
      <c r="Q528" s="161"/>
    </row>
    <row r="529" spans="2:17" hidden="1" x14ac:dyDescent="0.25">
      <c r="B529" s="48" t="s">
        <v>1000</v>
      </c>
      <c r="C529" s="85">
        <v>10874</v>
      </c>
      <c r="D529" s="15" t="s">
        <v>478</v>
      </c>
      <c r="E529" s="48" t="s">
        <v>413</v>
      </c>
      <c r="F529" s="162">
        <v>1000</v>
      </c>
      <c r="G529" s="13">
        <f>((Articles[[#This Row],[Temp Appro/Jrs]]+Articles[[#This Row],[Delai D.A]]+Articles[[#This Row],[couverture]])*Articles[[#This Row],[conso journaliére]])</f>
        <v>0</v>
      </c>
      <c r="H529" s="161">
        <f>Articles[[#This Row],[Stock mini]]*2</f>
        <v>0</v>
      </c>
      <c r="I529" s="161"/>
      <c r="J529" s="13">
        <v>3</v>
      </c>
      <c r="K529" s="161">
        <f>ROUNDUP(Articles[[#This Row],[Temp Appro/Jrs]]*0.25,0)</f>
        <v>0</v>
      </c>
      <c r="L529" s="13">
        <f>VLOOKUP(Articles[[#This Row],[Références]],'[2]Reporting consommation'!$A$8:$P$1189,16,FALSE)</f>
        <v>0</v>
      </c>
      <c r="M529" s="208">
        <f>IFERROR(VLOOKUP(Articles[[#This Row],[Références]],[2]!Tableau16[#All],2,FALSE),0)</f>
        <v>0</v>
      </c>
      <c r="N529" s="13">
        <f>IF(Articles[[#This Row],[Stocks]]&gt;Articles[[#This Row],[Stock max]],(IFERROR(Articles[[#This Row],[Stocks]]-Articles[[#This Row],[Stock max]],0)*Articles[[#This Row],[Valeur Uni]]),0)</f>
        <v>0</v>
      </c>
      <c r="O529" s="163" t="str">
        <f>IF(Articles[Stocks]&gt;Articles[[#This Row],[Stock mini]],"Stock suffisant","A Commander")</f>
        <v>Stock suffisant</v>
      </c>
      <c r="P529" s="161"/>
      <c r="Q529" s="161"/>
    </row>
    <row r="530" spans="2:17" hidden="1" x14ac:dyDescent="0.25">
      <c r="B530" s="48" t="s">
        <v>966</v>
      </c>
      <c r="C530" s="85">
        <v>10995</v>
      </c>
      <c r="D530" s="15" t="s">
        <v>965</v>
      </c>
      <c r="E530" s="48" t="s">
        <v>1020</v>
      </c>
      <c r="F530" s="139">
        <v>2</v>
      </c>
      <c r="G530" s="13">
        <f>((Articles[[#This Row],[Temp Appro/Jrs]]+Articles[[#This Row],[Delai D.A]]+Articles[[#This Row],[couverture]])*Articles[[#This Row],[conso journaliére]])</f>
        <v>0</v>
      </c>
      <c r="H530" s="138">
        <f>Articles[[#This Row],[Stock mini]]*2</f>
        <v>0</v>
      </c>
      <c r="I530" s="138"/>
      <c r="J530" s="13">
        <v>3</v>
      </c>
      <c r="K530" s="138">
        <f>ROUNDUP(Articles[[#This Row],[Temp Appro/Jrs]]*0.25,0)</f>
        <v>0</v>
      </c>
      <c r="L530" s="13">
        <f>VLOOKUP(Articles[[#This Row],[Références]],'[2]Reporting consommation'!$A$8:$P$1189,16,FALSE)</f>
        <v>0</v>
      </c>
      <c r="M530" s="208">
        <f>IFERROR(VLOOKUP(Articles[[#This Row],[Références]],[2]!Tableau16[#All],2,FALSE),0)</f>
        <v>0</v>
      </c>
      <c r="N530" s="13">
        <f>IF(Articles[[#This Row],[Stocks]]&gt;Articles[[#This Row],[Stock max]],(IFERROR(Articles[[#This Row],[Stocks]]-Articles[[#This Row],[Stock max]],0)*Articles[[#This Row],[Valeur Uni]]),0)</f>
        <v>0</v>
      </c>
      <c r="O530" s="140" t="str">
        <f>IF(Articles[Stocks]&gt;Articles[[#This Row],[Stock mini]],"Stock suffisant","A Commander")</f>
        <v>Stock suffisant</v>
      </c>
      <c r="P530" s="138"/>
      <c r="Q530" s="138"/>
    </row>
    <row r="531" spans="2:17" hidden="1" x14ac:dyDescent="0.25">
      <c r="B531" s="48" t="s">
        <v>964</v>
      </c>
      <c r="C531" s="85">
        <v>10996</v>
      </c>
      <c r="D531" s="15" t="s">
        <v>965</v>
      </c>
      <c r="E531" s="48" t="s">
        <v>1020</v>
      </c>
      <c r="F531" s="139">
        <v>2</v>
      </c>
      <c r="G531" s="13">
        <f>((Articles[[#This Row],[Temp Appro/Jrs]]+Articles[[#This Row],[Delai D.A]]+Articles[[#This Row],[couverture]])*Articles[[#This Row],[conso journaliére]])</f>
        <v>0</v>
      </c>
      <c r="H531" s="138">
        <f>Articles[[#This Row],[Stock mini]]*2</f>
        <v>0</v>
      </c>
      <c r="I531" s="138"/>
      <c r="J531" s="13">
        <v>3</v>
      </c>
      <c r="K531" s="138">
        <f>ROUNDUP(Articles[[#This Row],[Temp Appro/Jrs]]*0.25,0)</f>
        <v>0</v>
      </c>
      <c r="L531" s="13">
        <f>VLOOKUP(Articles[[#This Row],[Références]],'[2]Reporting consommation'!$A$8:$P$1189,16,FALSE)</f>
        <v>0</v>
      </c>
      <c r="M531" s="208">
        <f>IFERROR(VLOOKUP(Articles[[#This Row],[Références]],[2]!Tableau16[#All],2,FALSE),0)</f>
        <v>0</v>
      </c>
      <c r="N531" s="13">
        <f>IF(Articles[[#This Row],[Stocks]]&gt;Articles[[#This Row],[Stock max]],(IFERROR(Articles[[#This Row],[Stocks]]-Articles[[#This Row],[Stock max]],0)*Articles[[#This Row],[Valeur Uni]]),0)</f>
        <v>0</v>
      </c>
      <c r="O531" s="140" t="str">
        <f>IF(Articles[Stocks]&gt;Articles[[#This Row],[Stock mini]],"Stock suffisant","A Commander")</f>
        <v>Stock suffisant</v>
      </c>
      <c r="P531" s="138"/>
      <c r="Q531" s="138"/>
    </row>
    <row r="532" spans="2:17" hidden="1" x14ac:dyDescent="0.25">
      <c r="B532" s="48" t="s">
        <v>1011</v>
      </c>
      <c r="C532" s="85">
        <v>11100</v>
      </c>
      <c r="D532" s="15" t="s">
        <v>504</v>
      </c>
      <c r="E532" s="48" t="s">
        <v>466</v>
      </c>
      <c r="F532" s="162">
        <v>20</v>
      </c>
      <c r="G532" s="13">
        <f>((Articles[[#This Row],[Temp Appro/Jrs]]+Articles[[#This Row],[Delai D.A]]+Articles[[#This Row],[couverture]])*Articles[[#This Row],[conso journaliére]])</f>
        <v>0</v>
      </c>
      <c r="H532" s="161">
        <f>Articles[[#This Row],[Stock mini]]*2</f>
        <v>0</v>
      </c>
      <c r="I532" s="161"/>
      <c r="J532" s="13">
        <v>3</v>
      </c>
      <c r="K532" s="161">
        <f>ROUNDUP(Articles[[#This Row],[Temp Appro/Jrs]]*0.25,0)</f>
        <v>0</v>
      </c>
      <c r="L532" s="13">
        <f>VLOOKUP(Articles[[#This Row],[Références]],'[2]Reporting consommation'!$A$8:$P$1189,16,FALSE)</f>
        <v>0</v>
      </c>
      <c r="M532" s="208">
        <f>IFERROR(VLOOKUP(Articles[[#This Row],[Références]],[2]!Tableau16[#All],2,FALSE),0)</f>
        <v>0</v>
      </c>
      <c r="N532" s="13">
        <f>IF(Articles[[#This Row],[Stocks]]&gt;Articles[[#This Row],[Stock max]],(IFERROR(Articles[[#This Row],[Stocks]]-Articles[[#This Row],[Stock max]],0)*Articles[[#This Row],[Valeur Uni]]),0)</f>
        <v>0</v>
      </c>
      <c r="O532" s="163" t="str">
        <f>IF(Articles[Stocks]&gt;Articles[[#This Row],[Stock mini]],"Stock suffisant","A Commander")</f>
        <v>Stock suffisant</v>
      </c>
      <c r="P532" s="161"/>
      <c r="Q532" s="161"/>
    </row>
    <row r="533" spans="2:17" hidden="1" x14ac:dyDescent="0.25">
      <c r="B533" s="48" t="s">
        <v>701</v>
      </c>
      <c r="C533" s="85">
        <v>10155</v>
      </c>
      <c r="D533" s="15" t="s">
        <v>480</v>
      </c>
      <c r="E533" s="48"/>
      <c r="F533" s="2">
        <v>0</v>
      </c>
      <c r="G533" s="13">
        <f>((Articles[[#This Row],[Temp Appro/Jrs]]+Articles[[#This Row],[Delai D.A]]+Articles[[#This Row],[couverture]])*Articles[[#This Row],[conso journaliére]])</f>
        <v>3</v>
      </c>
      <c r="H533" s="13">
        <f>Articles[[#This Row],[Stock mini]]*2</f>
        <v>6</v>
      </c>
      <c r="I533" s="13"/>
      <c r="J533" s="13">
        <v>3</v>
      </c>
      <c r="K533" s="13">
        <f>ROUNDUP(Articles[[#This Row],[Temp Appro/Jrs]]*0.25,0)</f>
        <v>0</v>
      </c>
      <c r="L533" s="13">
        <f>VLOOKUP(Articles[[#This Row],[Références]],'[2]Reporting consommation'!$A$8:$P$1189,16,FALSE)</f>
        <v>1</v>
      </c>
      <c r="M533" s="208">
        <f>IFERROR(VLOOKUP(Articles[[#This Row],[Références]],[2]!Tableau16[#All],2,FALSE),0)</f>
        <v>0</v>
      </c>
      <c r="N533" s="13">
        <f>IF(Articles[[#This Row],[Stocks]]&gt;Articles[[#This Row],[Stock max]],(IFERROR(Articles[[#This Row],[Stocks]]-Articles[[#This Row],[Stock max]],0)*Articles[[#This Row],[Valeur Uni]]),0)</f>
        <v>0</v>
      </c>
      <c r="O533" s="53" t="str">
        <f>IF(Articles[Stocks]&gt;Articles[[#This Row],[Stock mini]],"Stock suffisant","A Commander")</f>
        <v>A Commander</v>
      </c>
      <c r="P533" s="13"/>
      <c r="Q533" s="13"/>
    </row>
    <row r="534" spans="2:17" hidden="1" x14ac:dyDescent="0.25">
      <c r="B534" s="48" t="s">
        <v>892</v>
      </c>
      <c r="C534" s="85">
        <v>10711</v>
      </c>
      <c r="D534" s="15" t="s">
        <v>480</v>
      </c>
      <c r="E534" s="48" t="s">
        <v>408</v>
      </c>
      <c r="F534" s="133">
        <v>1</v>
      </c>
      <c r="G534" s="13">
        <f>((Articles[[#This Row],[Temp Appro/Jrs]]+Articles[[#This Row],[Delai D.A]]+Articles[[#This Row],[couverture]])*Articles[[#This Row],[conso journaliére]])</f>
        <v>3</v>
      </c>
      <c r="H534" s="132">
        <f>Articles[[#This Row],[Stock mini]]*2</f>
        <v>6</v>
      </c>
      <c r="I534" s="132"/>
      <c r="J534" s="13">
        <v>3</v>
      </c>
      <c r="K534" s="132">
        <f>ROUNDUP(Articles[[#This Row],[Temp Appro/Jrs]]*0.25,0)</f>
        <v>0</v>
      </c>
      <c r="L534" s="13">
        <f>VLOOKUP(Articles[[#This Row],[Références]],'[2]Reporting consommation'!$A$8:$P$1189,16,FALSE)</f>
        <v>1</v>
      </c>
      <c r="M534" s="208">
        <f>IFERROR(VLOOKUP(Articles[[#This Row],[Références]],[2]!Tableau16[#All],2,FALSE),0)</f>
        <v>0</v>
      </c>
      <c r="N534" s="13">
        <f>IF(Articles[[#This Row],[Stocks]]&gt;Articles[[#This Row],[Stock max]],(IFERROR(Articles[[#This Row],[Stocks]]-Articles[[#This Row],[Stock max]],0)*Articles[[#This Row],[Valeur Uni]]),0)</f>
        <v>0</v>
      </c>
      <c r="O534" s="134" t="str">
        <f>IF(Articles[Stocks]&gt;Articles[[#This Row],[Stock mini]],"Stock suffisant","A Commander")</f>
        <v>A Commander</v>
      </c>
      <c r="P534" s="132"/>
      <c r="Q534" s="132"/>
    </row>
    <row r="535" spans="2:17" hidden="1" x14ac:dyDescent="0.25">
      <c r="B535" s="48" t="s">
        <v>896</v>
      </c>
      <c r="C535" s="85">
        <v>10760</v>
      </c>
      <c r="D535" s="15" t="s">
        <v>480</v>
      </c>
      <c r="E535" s="48" t="s">
        <v>1020</v>
      </c>
      <c r="F535" s="2">
        <v>3</v>
      </c>
      <c r="G535" s="13">
        <f>((Articles[[#This Row],[Temp Appro/Jrs]]+Articles[[#This Row],[Delai D.A]]+Articles[[#This Row],[couverture]])*Articles[[#This Row],[conso journaliére]])</f>
        <v>3</v>
      </c>
      <c r="H535" s="13">
        <f>Articles[[#This Row],[Stock mini]]*2</f>
        <v>6</v>
      </c>
      <c r="I535" s="13"/>
      <c r="J535" s="13">
        <v>3</v>
      </c>
      <c r="K535" s="13">
        <f>ROUNDUP(Articles[[#This Row],[Temp Appro/Jrs]]*0.25,0)</f>
        <v>0</v>
      </c>
      <c r="L535" s="13">
        <f>VLOOKUP(Articles[[#This Row],[Références]],'[2]Reporting consommation'!$A$8:$P$1189,16,FALSE)</f>
        <v>1</v>
      </c>
      <c r="M535" s="208">
        <f>IFERROR(VLOOKUP(Articles[[#This Row],[Références]],[2]!Tableau16[#All],2,FALSE),0)</f>
        <v>0</v>
      </c>
      <c r="N535" s="13">
        <f>IF(Articles[[#This Row],[Stocks]]&gt;Articles[[#This Row],[Stock max]],(IFERROR(Articles[[#This Row],[Stocks]]-Articles[[#This Row],[Stock max]],0)*Articles[[#This Row],[Valeur Uni]]),0)</f>
        <v>0</v>
      </c>
      <c r="O535" s="53" t="str">
        <f>IF(Articles[Stocks]&gt;Articles[[#This Row],[Stock mini]],"Stock suffisant","A Commander")</f>
        <v>A Commander</v>
      </c>
      <c r="P535" s="13"/>
      <c r="Q535" s="13"/>
    </row>
    <row r="536" spans="2:17" hidden="1" x14ac:dyDescent="0.25">
      <c r="B536" s="44" t="s">
        <v>396</v>
      </c>
      <c r="C536" s="83" t="s">
        <v>546</v>
      </c>
      <c r="D536" s="89" t="s">
        <v>487</v>
      </c>
      <c r="E536" s="57" t="s">
        <v>476</v>
      </c>
      <c r="F536" s="2">
        <v>2</v>
      </c>
      <c r="G536" s="13">
        <f>((Articles[[#This Row],[Temp Appro/Jrs]]+Articles[[#This Row],[Delai D.A]]+Articles[[#This Row],[couverture]])*Articles[[#This Row],[conso journaliére]])</f>
        <v>0</v>
      </c>
      <c r="H536" s="13">
        <f>Articles[[#This Row],[Stock mini]]*2</f>
        <v>0</v>
      </c>
      <c r="I536" s="13"/>
      <c r="J536" s="13">
        <v>3</v>
      </c>
      <c r="K536" s="13">
        <f>ROUNDUP(Articles[[#This Row],[Temp Appro/Jrs]]*0.25,0)</f>
        <v>0</v>
      </c>
      <c r="L536" s="13">
        <f>VLOOKUP(Articles[[#This Row],[Références]],'[2]Reporting consommation'!$A$8:$P$1189,16,FALSE)</f>
        <v>0</v>
      </c>
      <c r="M536" s="208">
        <f>IFERROR(VLOOKUP(Articles[[#This Row],[Références]],[2]!Tableau16[#All],2,FALSE),0)</f>
        <v>0</v>
      </c>
      <c r="N536" s="13">
        <f>IF(Articles[[#This Row],[Stocks]]&gt;Articles[[#This Row],[Stock max]],(IFERROR(Articles[[#This Row],[Stocks]]-Articles[[#This Row],[Stock max]],0)*Articles[[#This Row],[Valeur Uni]]),0)</f>
        <v>0</v>
      </c>
      <c r="O536" s="4" t="str">
        <f>IF(Articles[Stocks]&gt;Articles[[#This Row],[Stock mini]],"Stock suffisant","A Commander")</f>
        <v>Stock suffisant</v>
      </c>
      <c r="P536" s="13"/>
      <c r="Q536" s="13"/>
    </row>
    <row r="537" spans="2:17" hidden="1" x14ac:dyDescent="0.25">
      <c r="B537" s="48" t="s">
        <v>952</v>
      </c>
      <c r="C537" s="85">
        <v>10839</v>
      </c>
      <c r="D537" s="15" t="s">
        <v>480</v>
      </c>
      <c r="E537" s="48" t="s">
        <v>758</v>
      </c>
      <c r="F537" s="2">
        <v>0</v>
      </c>
      <c r="G537" s="13">
        <f>((Articles[[#This Row],[Temp Appro/Jrs]]+Articles[[#This Row],[Delai D.A]]+Articles[[#This Row],[couverture]])*Articles[[#This Row],[conso journaliére]])</f>
        <v>3</v>
      </c>
      <c r="H537" s="13">
        <f>Articles[[#This Row],[Stock mini]]*2</f>
        <v>6</v>
      </c>
      <c r="I537" s="13"/>
      <c r="J537" s="13">
        <v>3</v>
      </c>
      <c r="K537" s="13">
        <f>ROUNDUP(Articles[[#This Row],[Temp Appro/Jrs]]*0.25,0)</f>
        <v>0</v>
      </c>
      <c r="L537" s="13">
        <f>VLOOKUP(Articles[[#This Row],[Références]],'[2]Reporting consommation'!$A$8:$P$1189,16,FALSE)</f>
        <v>1</v>
      </c>
      <c r="M537" s="208">
        <f>IFERROR(VLOOKUP(Articles[[#This Row],[Références]],[2]!Tableau16[#All],2,FALSE),0)</f>
        <v>0</v>
      </c>
      <c r="N537" s="13">
        <f>IF(Articles[[#This Row],[Stocks]]&gt;Articles[[#This Row],[Stock max]],(IFERROR(Articles[[#This Row],[Stocks]]-Articles[[#This Row],[Stock max]],0)*Articles[[#This Row],[Valeur Uni]]),0)</f>
        <v>0</v>
      </c>
      <c r="O537" s="53" t="str">
        <f>IF(Articles[Stocks]&gt;Articles[[#This Row],[Stock mini]],"Stock suffisant","A Commander")</f>
        <v>A Commander</v>
      </c>
      <c r="P537" s="13" t="s">
        <v>962</v>
      </c>
      <c r="Q537" s="13"/>
    </row>
    <row r="538" spans="2:17" hidden="1" x14ac:dyDescent="0.25">
      <c r="B538" s="48" t="s">
        <v>951</v>
      </c>
      <c r="C538" s="85">
        <v>10840</v>
      </c>
      <c r="D538" s="15" t="s">
        <v>480</v>
      </c>
      <c r="E538" s="48" t="s">
        <v>758</v>
      </c>
      <c r="F538" s="2">
        <v>0</v>
      </c>
      <c r="G538" s="13">
        <f>((Articles[[#This Row],[Temp Appro/Jrs]]+Articles[[#This Row],[Delai D.A]]+Articles[[#This Row],[couverture]])*Articles[[#This Row],[conso journaliére]])</f>
        <v>3</v>
      </c>
      <c r="H538" s="13">
        <f>Articles[[#This Row],[Stock mini]]*2</f>
        <v>6</v>
      </c>
      <c r="I538" s="13"/>
      <c r="J538" s="13">
        <v>3</v>
      </c>
      <c r="K538" s="13">
        <f>ROUNDUP(Articles[[#This Row],[Temp Appro/Jrs]]*0.25,0)</f>
        <v>0</v>
      </c>
      <c r="L538" s="13">
        <f>VLOOKUP(Articles[[#This Row],[Références]],'[2]Reporting consommation'!$A$8:$P$1189,16,FALSE)</f>
        <v>1</v>
      </c>
      <c r="M538" s="208">
        <f>IFERROR(VLOOKUP(Articles[[#This Row],[Références]],[2]!Tableau16[#All],2,FALSE),0)</f>
        <v>0</v>
      </c>
      <c r="N538" s="13">
        <f>IF(Articles[[#This Row],[Stocks]]&gt;Articles[[#This Row],[Stock max]],(IFERROR(Articles[[#This Row],[Stocks]]-Articles[[#This Row],[Stock max]],0)*Articles[[#This Row],[Valeur Uni]]),0)</f>
        <v>0</v>
      </c>
      <c r="O538" s="53" t="str">
        <f>IF(Articles[Stocks]&gt;Articles[[#This Row],[Stock mini]],"Stock suffisant","A Commander")</f>
        <v>A Commander</v>
      </c>
      <c r="P538" s="13" t="s">
        <v>962</v>
      </c>
      <c r="Q538" s="13"/>
    </row>
    <row r="539" spans="2:17" hidden="1" x14ac:dyDescent="0.25">
      <c r="B539" s="57" t="s">
        <v>354</v>
      </c>
      <c r="C539" s="83">
        <v>298</v>
      </c>
      <c r="D539" s="90" t="s">
        <v>515</v>
      </c>
      <c r="E539" s="57" t="s">
        <v>576</v>
      </c>
      <c r="F539" s="2">
        <v>1</v>
      </c>
      <c r="G539" s="13">
        <f>((Articles[[#This Row],[Temp Appro/Jrs]]+Articles[[#This Row],[Delai D.A]]+Articles[[#This Row],[couverture]])*Articles[[#This Row],[conso journaliére]])</f>
        <v>6</v>
      </c>
      <c r="H539" s="13">
        <f>Articles[[#This Row],[Stock mini]]*2</f>
        <v>12</v>
      </c>
      <c r="I539" s="13">
        <v>2</v>
      </c>
      <c r="J539" s="13">
        <v>3</v>
      </c>
      <c r="K539" s="13">
        <f>ROUNDUP(Articles[[#This Row],[Temp Appro/Jrs]]*0.25,0)</f>
        <v>1</v>
      </c>
      <c r="L539" s="13">
        <f>VLOOKUP(Articles[[#This Row],[Références]],'[2]Reporting consommation'!$A$8:$P$1189,16,FALSE)</f>
        <v>1</v>
      </c>
      <c r="M539" s="208">
        <f>IFERROR(VLOOKUP(Articles[[#This Row],[Références]],[2]!Tableau16[#All],2,FALSE),0)</f>
        <v>0</v>
      </c>
      <c r="N539" s="13">
        <f>IF(Articles[[#This Row],[Stocks]]&gt;Articles[[#This Row],[Stock max]],(IFERROR(Articles[[#This Row],[Stocks]]-Articles[[#This Row],[Stock max]],0)*Articles[[#This Row],[Valeur Uni]]),0)</f>
        <v>0</v>
      </c>
      <c r="O539" s="4" t="str">
        <f>IF(Articles[Stocks]&gt;Articles[[#This Row],[Stock mini]],"Stock suffisant","A Commander")</f>
        <v>A Commander</v>
      </c>
      <c r="P539" s="13"/>
      <c r="Q539" s="13"/>
    </row>
    <row r="540" spans="2:17" hidden="1" x14ac:dyDescent="0.25">
      <c r="B540" s="48" t="s">
        <v>975</v>
      </c>
      <c r="C540" s="85">
        <v>8586</v>
      </c>
      <c r="D540" s="15" t="s">
        <v>976</v>
      </c>
      <c r="E540" s="48" t="s">
        <v>413</v>
      </c>
      <c r="F540" s="162"/>
      <c r="G540" s="13">
        <f>((Articles[[#This Row],[Temp Appro/Jrs]]+Articles[[#This Row],[Delai D.A]]+Articles[[#This Row],[couverture]])*Articles[[#This Row],[conso journaliére]])</f>
        <v>0</v>
      </c>
      <c r="H540" s="161">
        <f>Articles[[#This Row],[Stock mini]]*2</f>
        <v>0</v>
      </c>
      <c r="I540" s="51">
        <v>1</v>
      </c>
      <c r="J540" s="13">
        <v>3</v>
      </c>
      <c r="K540" s="161">
        <f>ROUNDUP(Articles[[#This Row],[Temp Appro/Jrs]]*0.25,0)</f>
        <v>1</v>
      </c>
      <c r="L540" s="13">
        <f>VLOOKUP(Articles[[#This Row],[Références]],'[2]Reporting consommation'!$A$8:$P$1189,16,FALSE)</f>
        <v>0</v>
      </c>
      <c r="M540" s="208">
        <f>IFERROR(VLOOKUP(Articles[[#This Row],[Références]],[2]!Tableau16[#All],2,FALSE),0)</f>
        <v>0</v>
      </c>
      <c r="N540" s="13">
        <f>IF(Articles[[#This Row],[Stocks]]&gt;Articles[[#This Row],[Stock max]],(IFERROR(Articles[[#This Row],[Stocks]]-Articles[[#This Row],[Stock max]],0)*Articles[[#This Row],[Valeur Uni]]),0)</f>
        <v>0</v>
      </c>
      <c r="O540" s="163" t="str">
        <f>IF(Articles[Stocks]&gt;Articles[[#This Row],[Stock mini]],"Stock suffisant","A Commander")</f>
        <v>A Commander</v>
      </c>
      <c r="P540" s="13" t="s">
        <v>977</v>
      </c>
      <c r="Q540" s="161"/>
    </row>
    <row r="541" spans="2:17" hidden="1" x14ac:dyDescent="0.25">
      <c r="B541" s="48" t="s">
        <v>716</v>
      </c>
      <c r="C541" s="85">
        <v>391</v>
      </c>
      <c r="D541" s="89" t="s">
        <v>481</v>
      </c>
      <c r="E541" s="48" t="s">
        <v>708</v>
      </c>
      <c r="F541" s="2">
        <v>3</v>
      </c>
      <c r="G541" s="13">
        <f>((Articles[[#This Row],[Temp Appro/Jrs]]+Articles[[#This Row],[Delai D.A]]+Articles[[#This Row],[couverture]])*Articles[[#This Row],[conso journaliére]])</f>
        <v>32</v>
      </c>
      <c r="H541" s="13">
        <f>Articles[[#This Row],[Stock mini]]*2</f>
        <v>64</v>
      </c>
      <c r="I541" s="92">
        <v>23</v>
      </c>
      <c r="J541" s="13">
        <v>3</v>
      </c>
      <c r="K541" s="13">
        <f>ROUNDUP(Articles[[#This Row],[Temp Appro/Jrs]]*0.25,0)</f>
        <v>6</v>
      </c>
      <c r="L541" s="13">
        <f>VLOOKUP(Articles[[#This Row],[Références]],'[2]Reporting consommation'!$A$8:$P$1189,16,FALSE)</f>
        <v>1</v>
      </c>
      <c r="M541" s="208">
        <f>IFERROR(VLOOKUP(Articles[[#This Row],[Références]],[2]!Tableau16[#All],2,FALSE),0)</f>
        <v>0</v>
      </c>
      <c r="N541" s="13">
        <f>IF(Articles[[#This Row],[Stocks]]&gt;Articles[[#This Row],[Stock max]],(IFERROR(Articles[[#This Row],[Stocks]]-Articles[[#This Row],[Stock max]],0)*Articles[[#This Row],[Valeur Uni]]),0)</f>
        <v>0</v>
      </c>
      <c r="O541" s="53" t="str">
        <f>IF(Articles[Stocks]&gt;Articles[[#This Row],[Stock mini]],"Stock suffisant","A Commander")</f>
        <v>A Commander</v>
      </c>
      <c r="P541" s="13"/>
      <c r="Q541" s="13"/>
    </row>
    <row r="542" spans="2:17" hidden="1" x14ac:dyDescent="0.25">
      <c r="B542" s="44" t="s">
        <v>342</v>
      </c>
      <c r="C542" s="83">
        <v>419</v>
      </c>
      <c r="D542" s="89" t="s">
        <v>481</v>
      </c>
      <c r="E542" s="91" t="s">
        <v>447</v>
      </c>
      <c r="F542" s="2">
        <v>5</v>
      </c>
      <c r="G542" s="13">
        <f>((Articles[[#This Row],[Temp Appro/Jrs]]+Articles[[#This Row],[Delai D.A]]+Articles[[#This Row],[couverture]])*Articles[[#This Row],[conso journaliére]])</f>
        <v>402</v>
      </c>
      <c r="H542" s="13">
        <f>Articles[[#This Row],[Stock mini]]*2</f>
        <v>804</v>
      </c>
      <c r="I542" s="13">
        <v>2</v>
      </c>
      <c r="J542" s="13">
        <v>3</v>
      </c>
      <c r="K542" s="13">
        <f>ROUNDUP(Articles[[#This Row],[Temp Appro/Jrs]]*0.25,0)</f>
        <v>1</v>
      </c>
      <c r="L542" s="13">
        <f>VLOOKUP(Articles[[#This Row],[Références]],'[2]Reporting consommation'!$A$8:$P$1189,16,FALSE)</f>
        <v>67</v>
      </c>
      <c r="M542" s="208">
        <f>IFERROR(VLOOKUP(Articles[[#This Row],[Références]],[2]!Tableau16[#All],2,FALSE),0)</f>
        <v>0</v>
      </c>
      <c r="N542" s="13">
        <f>IF(Articles[[#This Row],[Stocks]]&gt;Articles[[#This Row],[Stock max]],(IFERROR(Articles[[#This Row],[Stocks]]-Articles[[#This Row],[Stock max]],0)*Articles[[#This Row],[Valeur Uni]]),0)</f>
        <v>0</v>
      </c>
      <c r="O542" s="4" t="str">
        <f>IF(Articles[Stocks]&gt;Articles[[#This Row],[Stock mini]],"Stock suffisant","A Commander")</f>
        <v>A Commander</v>
      </c>
      <c r="P542" s="13"/>
      <c r="Q542" s="13"/>
    </row>
    <row r="543" spans="2:17" hidden="1" x14ac:dyDescent="0.25">
      <c r="B543" s="44" t="s">
        <v>390</v>
      </c>
      <c r="C543" s="83" t="s">
        <v>540</v>
      </c>
      <c r="D543" s="89" t="s">
        <v>487</v>
      </c>
      <c r="E543" s="91" t="s">
        <v>474</v>
      </c>
      <c r="F543" s="2">
        <v>4</v>
      </c>
      <c r="G543" s="13">
        <f>((Articles[[#This Row],[Temp Appro/Jrs]]+Articles[[#This Row],[Delai D.A]]+Articles[[#This Row],[couverture]])*Articles[[#This Row],[conso journaliére]])</f>
        <v>3</v>
      </c>
      <c r="H543" s="13">
        <f>Articles[[#This Row],[Stock mini]]*2</f>
        <v>6</v>
      </c>
      <c r="I543" s="13"/>
      <c r="J543" s="13">
        <v>3</v>
      </c>
      <c r="K543" s="13">
        <f>ROUNDUP(Articles[[#This Row],[Temp Appro/Jrs]]*0.25,0)</f>
        <v>0</v>
      </c>
      <c r="L543" s="13">
        <f>VLOOKUP(Articles[[#This Row],[Références]],'[2]Reporting consommation'!$A$8:$P$1189,16,FALSE)</f>
        <v>1</v>
      </c>
      <c r="M543" s="208">
        <f>IFERROR(VLOOKUP(Articles[[#This Row],[Références]],[2]!Tableau16[#All],2,FALSE),0)</f>
        <v>0</v>
      </c>
      <c r="N543" s="13">
        <f>IF(Articles[[#This Row],[Stocks]]&gt;Articles[[#This Row],[Stock max]],(IFERROR(Articles[[#This Row],[Stocks]]-Articles[[#This Row],[Stock max]],0)*Articles[[#This Row],[Valeur Uni]]),0)</f>
        <v>0</v>
      </c>
      <c r="O543" s="4" t="str">
        <f>IF(Articles[Stocks]&gt;Articles[[#This Row],[Stock mini]],"Stock suffisant","A Commander")</f>
        <v>Stock suffisant</v>
      </c>
      <c r="P543" s="13"/>
      <c r="Q543" s="13"/>
    </row>
    <row r="544" spans="2:17" hidden="1" x14ac:dyDescent="0.25">
      <c r="B544" s="48" t="s">
        <v>697</v>
      </c>
      <c r="C544" s="85">
        <v>468</v>
      </c>
      <c r="D544" s="15" t="s">
        <v>481</v>
      </c>
      <c r="E544" s="48" t="s">
        <v>429</v>
      </c>
      <c r="F544" s="2">
        <v>3</v>
      </c>
      <c r="G544" s="13">
        <f>((Articles[[#This Row],[Temp Appro/Jrs]]+Articles[[#This Row],[Delai D.A]]+Articles[[#This Row],[couverture]])*Articles[[#This Row],[conso journaliére]])</f>
        <v>6</v>
      </c>
      <c r="H544" s="75">
        <f>Articles[[#This Row],[Stock mini]]*2</f>
        <v>12</v>
      </c>
      <c r="I544" s="92">
        <v>2</v>
      </c>
      <c r="J544" s="13">
        <v>3</v>
      </c>
      <c r="K544" s="75">
        <f>ROUNDUP(Articles[[#This Row],[Temp Appro/Jrs]]*0.25,0)</f>
        <v>1</v>
      </c>
      <c r="L544" s="13">
        <f>VLOOKUP(Articles[[#This Row],[Références]],'[2]Reporting consommation'!$A$8:$P$1189,16,FALSE)</f>
        <v>1</v>
      </c>
      <c r="M544" s="208">
        <f>IFERROR(VLOOKUP(Articles[[#This Row],[Références]],[2]!Tableau16[#All],2,FALSE),0)</f>
        <v>0</v>
      </c>
      <c r="N544" s="13">
        <f>IF(Articles[[#This Row],[Stocks]]&gt;Articles[[#This Row],[Stock max]],(IFERROR(Articles[[#This Row],[Stocks]]-Articles[[#This Row],[Stock max]],0)*Articles[[#This Row],[Valeur Uni]]),0)</f>
        <v>0</v>
      </c>
      <c r="O544" s="76" t="str">
        <f>IF(Articles[Stocks]&gt;Articles[[#This Row],[Stock mini]],"Stock suffisant","A Commander")</f>
        <v>A Commander</v>
      </c>
      <c r="P544" s="13"/>
      <c r="Q544" s="75"/>
    </row>
    <row r="545" spans="2:17" hidden="1" x14ac:dyDescent="0.25">
      <c r="B545" s="44" t="s">
        <v>162</v>
      </c>
      <c r="C545" s="83">
        <v>3104</v>
      </c>
      <c r="D545" s="89" t="s">
        <v>481</v>
      </c>
      <c r="E545" s="57" t="s">
        <v>575</v>
      </c>
      <c r="F545" s="2">
        <v>7</v>
      </c>
      <c r="G545" s="13">
        <f>((Articles[[#This Row],[Temp Appro/Jrs]]+Articles[[#This Row],[Delai D.A]]+Articles[[#This Row],[couverture]])*Articles[[#This Row],[conso journaliére]])</f>
        <v>8</v>
      </c>
      <c r="H545" s="92">
        <f>Articles[[#This Row],[Stock mini]]*2</f>
        <v>16</v>
      </c>
      <c r="I545" s="13">
        <v>4</v>
      </c>
      <c r="J545" s="13">
        <v>3</v>
      </c>
      <c r="K545" s="92">
        <f>ROUNDUP(Articles[[#This Row],[Temp Appro/Jrs]]*0.25,0)</f>
        <v>1</v>
      </c>
      <c r="L545" s="13">
        <f>VLOOKUP(Articles[[#This Row],[Références]],'[2]Reporting consommation'!$A$8:$P$1189,16,FALSE)</f>
        <v>1</v>
      </c>
      <c r="M545" s="209">
        <f>IFERROR(VLOOKUP(Articles[[#This Row],[Références]],[2]!Tableau16[#All],2,FALSE),0)</f>
        <v>0</v>
      </c>
      <c r="N545" s="13">
        <f>IF(Articles[[#This Row],[Stocks]]&gt;Articles[[#This Row],[Stock max]],(IFERROR(Articles[[#This Row],[Stocks]]-Articles[[#This Row],[Stock max]],0)*Articles[[#This Row],[Valeur Uni]]),0)</f>
        <v>0</v>
      </c>
      <c r="O545" s="4" t="str">
        <f>IF(Articles[Stocks]&gt;Articles[[#This Row],[Stock mini]],"Stock suffisant","A Commander")</f>
        <v>A Commander</v>
      </c>
      <c r="P545" s="13"/>
      <c r="Q545" s="13"/>
    </row>
    <row r="546" spans="2:17" hidden="1" x14ac:dyDescent="0.25">
      <c r="B546" s="57" t="s">
        <v>878</v>
      </c>
      <c r="C546" s="83">
        <v>4196</v>
      </c>
      <c r="D546" s="90" t="s">
        <v>481</v>
      </c>
      <c r="E546" s="91" t="s">
        <v>465</v>
      </c>
      <c r="F546" s="2">
        <v>6</v>
      </c>
      <c r="G546" s="13">
        <f>((Articles[[#This Row],[Temp Appro/Jrs]]+Articles[[#This Row],[Delai D.A]]+Articles[[#This Row],[couverture]])*Articles[[#This Row],[conso journaliére]])</f>
        <v>8</v>
      </c>
      <c r="H546" s="92">
        <f>Articles[[#This Row],[Stock mini]]*2</f>
        <v>16</v>
      </c>
      <c r="I546" s="13">
        <v>4</v>
      </c>
      <c r="J546" s="13">
        <v>3</v>
      </c>
      <c r="K546" s="92">
        <f>ROUNDUP(Articles[[#This Row],[Temp Appro/Jrs]]*0.25,0)</f>
        <v>1</v>
      </c>
      <c r="L546" s="13">
        <f>VLOOKUP(Articles[[#This Row],[Références]],'[2]Reporting consommation'!$A$8:$P$1189,16,FALSE)</f>
        <v>1</v>
      </c>
      <c r="M546" s="209">
        <f>IFERROR(VLOOKUP(Articles[[#This Row],[Références]],[2]!Tableau16[#All],2,FALSE),0)</f>
        <v>0</v>
      </c>
      <c r="N546" s="13">
        <f>IF(Articles[[#This Row],[Stocks]]&gt;Articles[[#This Row],[Stock max]],(IFERROR(Articles[[#This Row],[Stocks]]-Articles[[#This Row],[Stock max]],0)*Articles[[#This Row],[Valeur Uni]]),0)</f>
        <v>0</v>
      </c>
      <c r="O546" s="4" t="str">
        <f>IF(Articles[Stocks]&gt;Articles[[#This Row],[Stock mini]],"Stock suffisant","A Commander")</f>
        <v>A Commander</v>
      </c>
      <c r="P546" s="13"/>
      <c r="Q546" s="13"/>
    </row>
    <row r="547" spans="2:17" hidden="1" x14ac:dyDescent="0.25">
      <c r="B547" s="44" t="s">
        <v>138</v>
      </c>
      <c r="C547" s="83">
        <v>4634</v>
      </c>
      <c r="D547" s="90" t="s">
        <v>481</v>
      </c>
      <c r="E547" s="91" t="s">
        <v>582</v>
      </c>
      <c r="F547" s="2">
        <v>3</v>
      </c>
      <c r="G547" s="13">
        <f>((Articles[[#This Row],[Temp Appro/Jrs]]+Articles[[#This Row],[Delai D.A]]+Articles[[#This Row],[couverture]])*Articles[[#This Row],[conso journaliére]])</f>
        <v>6</v>
      </c>
      <c r="H547" s="92">
        <f>Articles[[#This Row],[Stock mini]]*2</f>
        <v>12</v>
      </c>
      <c r="I547" s="92">
        <v>2</v>
      </c>
      <c r="J547" s="13">
        <v>3</v>
      </c>
      <c r="K547" s="92">
        <f>ROUNDUP(Articles[[#This Row],[Temp Appro/Jrs]]*0.25,0)</f>
        <v>1</v>
      </c>
      <c r="L547" s="13">
        <f>VLOOKUP(Articles[[#This Row],[Références]],'[2]Reporting consommation'!$A$8:$P$1189,16,FALSE)</f>
        <v>1</v>
      </c>
      <c r="M547" s="209">
        <f>IFERROR(VLOOKUP(Articles[[#This Row],[Références]],[2]!Tableau16[#All],2,FALSE),0)</f>
        <v>0</v>
      </c>
      <c r="N547" s="13">
        <f>IF(Articles[[#This Row],[Stocks]]&gt;Articles[[#This Row],[Stock max]],(IFERROR(Articles[[#This Row],[Stocks]]-Articles[[#This Row],[Stock max]],0)*Articles[[#This Row],[Valeur Uni]]),0)</f>
        <v>0</v>
      </c>
      <c r="O547" s="4" t="str">
        <f>IF(Articles[Stocks]&gt;Articles[[#This Row],[Stock mini]],"Stock suffisant","A Commander")</f>
        <v>A Commander</v>
      </c>
      <c r="P547" s="13"/>
      <c r="Q547" s="13"/>
    </row>
    <row r="548" spans="2:17" hidden="1" x14ac:dyDescent="0.25">
      <c r="B548" s="48" t="s">
        <v>554</v>
      </c>
      <c r="C548" s="85">
        <v>5728</v>
      </c>
      <c r="D548" s="15" t="s">
        <v>481</v>
      </c>
      <c r="E548" s="91" t="s">
        <v>460</v>
      </c>
      <c r="F548" s="2">
        <v>4</v>
      </c>
      <c r="G548" s="13">
        <f>((Articles[[#This Row],[Temp Appro/Jrs]]+Articles[[#This Row],[Delai D.A]]+Articles[[#This Row],[couverture]])*Articles[[#This Row],[conso journaliére]])</f>
        <v>1166</v>
      </c>
      <c r="H548" s="13">
        <f>Articles[[#This Row],[Stock mini]]*2</f>
        <v>2332</v>
      </c>
      <c r="I548" s="13">
        <v>15</v>
      </c>
      <c r="J548" s="13">
        <v>3</v>
      </c>
      <c r="K548" s="13">
        <f>ROUNDUP(Articles[[#This Row],[Temp Appro/Jrs]]*0.25,0)</f>
        <v>4</v>
      </c>
      <c r="L548" s="13">
        <f>VLOOKUP(Articles[[#This Row],[Références]],'[2]Reporting consommation'!$A$8:$P$1189,16,FALSE)</f>
        <v>53</v>
      </c>
      <c r="M548" s="208">
        <f>IFERROR(VLOOKUP(Articles[[#This Row],[Références]],[2]!Tableau16[#All],2,FALSE),0)</f>
        <v>0</v>
      </c>
      <c r="N548" s="13">
        <f>IF(Articles[[#This Row],[Stocks]]&gt;Articles[[#This Row],[Stock max]],(IFERROR(Articles[[#This Row],[Stocks]]-Articles[[#This Row],[Stock max]],0)*Articles[[#This Row],[Valeur Uni]]),0)</f>
        <v>0</v>
      </c>
      <c r="O548" s="4" t="str">
        <f>IF(Articles[Stocks]&gt;Articles[[#This Row],[Stock mini]],"Stock suffisant","A Commander")</f>
        <v>A Commander</v>
      </c>
      <c r="P548" s="13"/>
      <c r="Q548" s="14"/>
    </row>
    <row r="549" spans="2:17" hidden="1" x14ac:dyDescent="0.25">
      <c r="B549" s="44" t="s">
        <v>382</v>
      </c>
      <c r="C549" s="83" t="s">
        <v>533</v>
      </c>
      <c r="D549" s="89" t="s">
        <v>487</v>
      </c>
      <c r="E549" s="185" t="s">
        <v>471</v>
      </c>
      <c r="F549" s="2">
        <v>5</v>
      </c>
      <c r="G549" s="13">
        <f>((Articles[[#This Row],[Temp Appro/Jrs]]+Articles[[#This Row],[Delai D.A]]+Articles[[#This Row],[couverture]])*Articles[[#This Row],[conso journaliére]])</f>
        <v>3</v>
      </c>
      <c r="H549" s="13">
        <f>Articles[[#This Row],[Stock mini]]*2</f>
        <v>6</v>
      </c>
      <c r="I549" s="13"/>
      <c r="J549" s="13">
        <v>3</v>
      </c>
      <c r="K549" s="13">
        <f>ROUNDUP(Articles[[#This Row],[Temp Appro/Jrs]]*0.25,0)</f>
        <v>0</v>
      </c>
      <c r="L549" s="13">
        <f>VLOOKUP(Articles[[#This Row],[Références]],'[2]Reporting consommation'!$A$8:$P$1189,16,FALSE)</f>
        <v>1</v>
      </c>
      <c r="M549" s="209">
        <f>IFERROR(VLOOKUP(Articles[[#This Row],[Références]],[2]!Tableau16[#All],2,FALSE),0)</f>
        <v>0</v>
      </c>
      <c r="N549" s="13">
        <f>IF(Articles[[#This Row],[Stocks]]&gt;Articles[[#This Row],[Stock max]],(IFERROR(Articles[[#This Row],[Stocks]]-Articles[[#This Row],[Stock max]],0)*Articles[[#This Row],[Valeur Uni]]),0)</f>
        <v>0</v>
      </c>
      <c r="O549" s="4" t="str">
        <f>IF(Articles[Stocks]&gt;Articles[[#This Row],[Stock mini]],"Stock suffisant","A Commander")</f>
        <v>Stock suffisant</v>
      </c>
      <c r="P549" s="13"/>
      <c r="Q549" s="13"/>
    </row>
    <row r="550" spans="2:17" hidden="1" x14ac:dyDescent="0.25">
      <c r="B550" s="44" t="s">
        <v>383</v>
      </c>
      <c r="C550" s="83" t="s">
        <v>534</v>
      </c>
      <c r="D550" s="90" t="s">
        <v>487</v>
      </c>
      <c r="E550" s="57" t="s">
        <v>471</v>
      </c>
      <c r="F550" s="2">
        <v>5</v>
      </c>
      <c r="G550" s="13">
        <f>((Articles[[#This Row],[Temp Appro/Jrs]]+Articles[[#This Row],[Delai D.A]]+Articles[[#This Row],[couverture]])*Articles[[#This Row],[conso journaliére]])</f>
        <v>3</v>
      </c>
      <c r="H550" s="13">
        <f>Articles[[#This Row],[Stock mini]]*2</f>
        <v>6</v>
      </c>
      <c r="I550" s="13"/>
      <c r="J550" s="13">
        <v>3</v>
      </c>
      <c r="K550" s="13">
        <f>ROUNDUP(Articles[[#This Row],[Temp Appro/Jrs]]*0.25,0)</f>
        <v>0</v>
      </c>
      <c r="L550" s="13">
        <f>VLOOKUP(Articles[[#This Row],[Références]],'[2]Reporting consommation'!$A$8:$P$1189,16,FALSE)</f>
        <v>1</v>
      </c>
      <c r="M550" s="209">
        <f>IFERROR(VLOOKUP(Articles[[#This Row],[Références]],[2]!Tableau16[#All],2,FALSE),0)</f>
        <v>0</v>
      </c>
      <c r="N550" s="13">
        <f>IF(Articles[[#This Row],[Stocks]]&gt;Articles[[#This Row],[Stock max]],(IFERROR(Articles[[#This Row],[Stocks]]-Articles[[#This Row],[Stock max]],0)*Articles[[#This Row],[Valeur Uni]]),0)</f>
        <v>0</v>
      </c>
      <c r="O550" s="4" t="str">
        <f>IF(Articles[Stocks]&gt;Articles[[#This Row],[Stock mini]],"Stock suffisant","A Commander")</f>
        <v>Stock suffisant</v>
      </c>
      <c r="P550" s="13"/>
      <c r="Q550" s="13"/>
    </row>
    <row r="551" spans="2:17" hidden="1" x14ac:dyDescent="0.25">
      <c r="B551" s="44" t="s">
        <v>384</v>
      </c>
      <c r="C551" s="83" t="s">
        <v>535</v>
      </c>
      <c r="D551" s="89" t="s">
        <v>487</v>
      </c>
      <c r="E551" s="91" t="s">
        <v>472</v>
      </c>
      <c r="F551" s="2">
        <v>4</v>
      </c>
      <c r="G551" s="13">
        <f>((Articles[[#This Row],[Temp Appro/Jrs]]+Articles[[#This Row],[Delai D.A]]+Articles[[#This Row],[couverture]])*Articles[[#This Row],[conso journaliére]])</f>
        <v>3</v>
      </c>
      <c r="H551" s="13">
        <f>Articles[[#This Row],[Stock mini]]*2</f>
        <v>6</v>
      </c>
      <c r="I551" s="13"/>
      <c r="J551" s="13">
        <v>3</v>
      </c>
      <c r="K551" s="13">
        <f>ROUNDUP(Articles[[#This Row],[Temp Appro/Jrs]]*0.25,0)</f>
        <v>0</v>
      </c>
      <c r="L551" s="13">
        <f>VLOOKUP(Articles[[#This Row],[Références]],'[2]Reporting consommation'!$A$8:$P$1189,16,FALSE)</f>
        <v>1</v>
      </c>
      <c r="M551" s="209">
        <f>IFERROR(VLOOKUP(Articles[[#This Row],[Références]],[2]!Tableau16[#All],2,FALSE),0)</f>
        <v>0</v>
      </c>
      <c r="N551" s="13">
        <f>IF(Articles[[#This Row],[Stocks]]&gt;Articles[[#This Row],[Stock max]],(IFERROR(Articles[[#This Row],[Stocks]]-Articles[[#This Row],[Stock max]],0)*Articles[[#This Row],[Valeur Uni]]),0)</f>
        <v>0</v>
      </c>
      <c r="O551" s="4" t="str">
        <f>IF(Articles[Stocks]&gt;Articles[[#This Row],[Stock mini]],"Stock suffisant","A Commander")</f>
        <v>Stock suffisant</v>
      </c>
      <c r="P551" s="13"/>
      <c r="Q551" s="13"/>
    </row>
    <row r="552" spans="2:17" hidden="1" x14ac:dyDescent="0.25">
      <c r="B552" s="44" t="s">
        <v>385</v>
      </c>
      <c r="C552" s="83" t="s">
        <v>536</v>
      </c>
      <c r="D552" s="90" t="s">
        <v>487</v>
      </c>
      <c r="E552" s="57" t="s">
        <v>472</v>
      </c>
      <c r="F552" s="2">
        <v>5</v>
      </c>
      <c r="G552" s="13">
        <f>((Articles[[#This Row],[Temp Appro/Jrs]]+Articles[[#This Row],[Delai D.A]]+Articles[[#This Row],[couverture]])*Articles[[#This Row],[conso journaliére]])</f>
        <v>3</v>
      </c>
      <c r="H552" s="13">
        <f>Articles[[#This Row],[Stock mini]]*2</f>
        <v>6</v>
      </c>
      <c r="I552" s="13"/>
      <c r="J552" s="13">
        <v>3</v>
      </c>
      <c r="K552" s="13">
        <f>ROUNDUP(Articles[[#This Row],[Temp Appro/Jrs]]*0.25,0)</f>
        <v>0</v>
      </c>
      <c r="L552" s="13">
        <f>VLOOKUP(Articles[[#This Row],[Références]],'[2]Reporting consommation'!$A$8:$P$1189,16,FALSE)</f>
        <v>1</v>
      </c>
      <c r="M552" s="209">
        <f>IFERROR(VLOOKUP(Articles[[#This Row],[Références]],[2]!Tableau16[#All],2,FALSE),0)</f>
        <v>0</v>
      </c>
      <c r="N552" s="13">
        <f>IF(Articles[[#This Row],[Stocks]]&gt;Articles[[#This Row],[Stock max]],(IFERROR(Articles[[#This Row],[Stocks]]-Articles[[#This Row],[Stock max]],0)*Articles[[#This Row],[Valeur Uni]]),0)</f>
        <v>0</v>
      </c>
      <c r="O552" s="4" t="str">
        <f>IF(Articles[Stocks]&gt;Articles[[#This Row],[Stock mini]],"Stock suffisant","A Commander")</f>
        <v>Stock suffisant</v>
      </c>
      <c r="P552" s="13"/>
      <c r="Q552" s="13"/>
    </row>
    <row r="553" spans="2:17" hidden="1" x14ac:dyDescent="0.25">
      <c r="B553" s="48" t="s">
        <v>555</v>
      </c>
      <c r="C553" s="85">
        <v>5729</v>
      </c>
      <c r="D553" s="15" t="s">
        <v>481</v>
      </c>
      <c r="E553" s="127" t="s">
        <v>460</v>
      </c>
      <c r="F553" s="2">
        <v>4</v>
      </c>
      <c r="G553" s="13">
        <f>((Articles[[#This Row],[Temp Appro/Jrs]]+Articles[[#This Row],[Delai D.A]]+Articles[[#This Row],[couverture]])*Articles[[#This Row],[conso journaliére]])</f>
        <v>424</v>
      </c>
      <c r="H553" s="13">
        <f>Articles[[#This Row],[Stock mini]]*2</f>
        <v>848</v>
      </c>
      <c r="I553" s="13">
        <v>4</v>
      </c>
      <c r="J553" s="13">
        <v>3</v>
      </c>
      <c r="K553" s="13">
        <f>ROUNDUP(Articles[[#This Row],[Temp Appro/Jrs]]*0.25,0)</f>
        <v>1</v>
      </c>
      <c r="L553" s="13">
        <f>VLOOKUP(Articles[[#This Row],[Références]],'[2]Reporting consommation'!$A$8:$P$1189,16,FALSE)</f>
        <v>53</v>
      </c>
      <c r="M553" s="208">
        <f>IFERROR(VLOOKUP(Articles[[#This Row],[Références]],[2]!Tableau16[#All],2,FALSE),0)</f>
        <v>0</v>
      </c>
      <c r="N553" s="13">
        <f>IF(Articles[[#This Row],[Stocks]]&gt;Articles[[#This Row],[Stock max]],(IFERROR(Articles[[#This Row],[Stocks]]-Articles[[#This Row],[Stock max]],0)*Articles[[#This Row],[Valeur Uni]]),0)</f>
        <v>0</v>
      </c>
      <c r="O553" s="4" t="str">
        <f>IF(Articles[Stocks]&gt;Articles[[#This Row],[Stock mini]],"Stock suffisant","A Commander")</f>
        <v>A Commander</v>
      </c>
      <c r="P553" s="13"/>
      <c r="Q553" s="13"/>
    </row>
    <row r="554" spans="2:17" hidden="1" x14ac:dyDescent="0.25">
      <c r="B554" s="44" t="s">
        <v>69</v>
      </c>
      <c r="C554" s="83">
        <v>8310</v>
      </c>
      <c r="D554" s="90" t="s">
        <v>481</v>
      </c>
      <c r="E554" s="57" t="s">
        <v>429</v>
      </c>
      <c r="F554" s="2">
        <v>3</v>
      </c>
      <c r="G554" s="13">
        <f>((Articles[[#This Row],[Temp Appro/Jrs]]+Articles[[#This Row],[Delai D.A]]+Articles[[#This Row],[couverture]])*Articles[[#This Row],[conso journaliére]])</f>
        <v>23</v>
      </c>
      <c r="H554" s="92">
        <f>Articles[[#This Row],[Stock mini]]*2</f>
        <v>46</v>
      </c>
      <c r="I554" s="13">
        <v>16</v>
      </c>
      <c r="J554" s="13">
        <v>3</v>
      </c>
      <c r="K554" s="92">
        <f>ROUNDUP(Articles[[#This Row],[Temp Appro/Jrs]]*0.25,0)</f>
        <v>4</v>
      </c>
      <c r="L554" s="13">
        <f>VLOOKUP(Articles[[#This Row],[Références]],'[2]Reporting consommation'!$A$8:$P$1189,16,FALSE)</f>
        <v>1</v>
      </c>
      <c r="M554" s="209">
        <f>IFERROR(VLOOKUP(Articles[[#This Row],[Références]],[2]!Tableau16[#All],2,FALSE),0)</f>
        <v>0</v>
      </c>
      <c r="N554" s="13">
        <f>IF(Articles[[#This Row],[Stocks]]&gt;Articles[[#This Row],[Stock max]],(IFERROR(Articles[[#This Row],[Stocks]]-Articles[[#This Row],[Stock max]],0)*Articles[[#This Row],[Valeur Uni]]),0)</f>
        <v>0</v>
      </c>
      <c r="O554" s="4" t="str">
        <f>IF(Articles[Stocks]&gt;Articles[[#This Row],[Stock mini]],"Stock suffisant","A Commander")</f>
        <v>A Commander</v>
      </c>
      <c r="P554" s="13"/>
      <c r="Q554" s="13"/>
    </row>
    <row r="555" spans="2:17" hidden="1" x14ac:dyDescent="0.25">
      <c r="B555" s="48" t="s">
        <v>747</v>
      </c>
      <c r="C555" s="85">
        <v>10153</v>
      </c>
      <c r="D555" s="15" t="s">
        <v>481</v>
      </c>
      <c r="E555" s="48" t="s">
        <v>445</v>
      </c>
      <c r="F555" s="2">
        <v>1</v>
      </c>
      <c r="G555" s="13">
        <f>((Articles[[#This Row],[Temp Appro/Jrs]]+Articles[[#This Row],[Delai D.A]]+Articles[[#This Row],[couverture]])*Articles[[#This Row],[conso journaliére]])</f>
        <v>3</v>
      </c>
      <c r="H555" s="13">
        <f>Articles[[#This Row],[Stock mini]]*2</f>
        <v>6</v>
      </c>
      <c r="I555" s="13"/>
      <c r="J555" s="13">
        <v>3</v>
      </c>
      <c r="K555" s="13">
        <f>ROUNDUP(Articles[[#This Row],[Temp Appro/Jrs]]*0.25,0)</f>
        <v>0</v>
      </c>
      <c r="L555" s="13">
        <f>VLOOKUP(Articles[[#This Row],[Références]],'[2]Reporting consommation'!$A$8:$P$1189,16,FALSE)</f>
        <v>1</v>
      </c>
      <c r="M555" s="208">
        <f>IFERROR(VLOOKUP(Articles[[#This Row],[Références]],[2]!Tableau16[#All],2,FALSE),0)</f>
        <v>0</v>
      </c>
      <c r="N555" s="13">
        <f>IF(Articles[[#This Row],[Stocks]]&gt;Articles[[#This Row],[Stock max]],(IFERROR(Articles[[#This Row],[Stocks]]-Articles[[#This Row],[Stock max]],0)*Articles[[#This Row],[Valeur Uni]]),0)</f>
        <v>0</v>
      </c>
      <c r="O555" s="53" t="str">
        <f>IF(Articles[Stocks]&gt;Articles[[#This Row],[Stock mini]],"Stock suffisant","A Commander")</f>
        <v>A Commander</v>
      </c>
      <c r="P555" s="13"/>
      <c r="Q555" s="13"/>
    </row>
    <row r="556" spans="2:17" hidden="1" x14ac:dyDescent="0.25">
      <c r="B556" s="44" t="s">
        <v>357</v>
      </c>
      <c r="C556" s="83" t="s">
        <v>523</v>
      </c>
      <c r="D556" s="89" t="s">
        <v>487</v>
      </c>
      <c r="E556" s="91" t="s">
        <v>470</v>
      </c>
      <c r="F556" s="2">
        <v>7</v>
      </c>
      <c r="G556" s="13">
        <f>((Articles[[#This Row],[Temp Appro/Jrs]]+Articles[[#This Row],[Delai D.A]]+Articles[[#This Row],[couverture]])*Articles[[#This Row],[conso journaliére]])</f>
        <v>3</v>
      </c>
      <c r="H556" s="13">
        <f>Articles[[#This Row],[Stock mini]]*2</f>
        <v>6</v>
      </c>
      <c r="I556" s="13"/>
      <c r="J556" s="13">
        <v>3</v>
      </c>
      <c r="K556" s="13">
        <f>ROUNDUP(Articles[[#This Row],[Temp Appro/Jrs]]*0.25,0)</f>
        <v>0</v>
      </c>
      <c r="L556" s="13">
        <f>VLOOKUP(Articles[[#This Row],[Références]],'[2]Reporting consommation'!$A$8:$P$1189,16,FALSE)</f>
        <v>1</v>
      </c>
      <c r="M556" s="209">
        <f>IFERROR(VLOOKUP(Articles[[#This Row],[Références]],[2]!Tableau16[#All],2,FALSE),0)</f>
        <v>0</v>
      </c>
      <c r="N556" s="13">
        <f>IF(Articles[[#This Row],[Stocks]]&gt;Articles[[#This Row],[Stock max]],(IFERROR(Articles[[#This Row],[Stocks]]-Articles[[#This Row],[Stock max]],0)*Articles[[#This Row],[Valeur Uni]]),0)</f>
        <v>0</v>
      </c>
      <c r="O556" s="4" t="str">
        <f>IF(Articles[Stocks]&gt;Articles[[#This Row],[Stock mini]],"Stock suffisant","A Commander")</f>
        <v>Stock suffisant</v>
      </c>
      <c r="P556" s="13"/>
      <c r="Q556" s="13"/>
    </row>
    <row r="557" spans="2:17" hidden="1" x14ac:dyDescent="0.25">
      <c r="B557" s="44" t="s">
        <v>358</v>
      </c>
      <c r="C557" s="83" t="s">
        <v>524</v>
      </c>
      <c r="D557" s="90" t="s">
        <v>487</v>
      </c>
      <c r="E557" s="57" t="s">
        <v>470</v>
      </c>
      <c r="F557" s="2">
        <v>5</v>
      </c>
      <c r="G557" s="13">
        <f>((Articles[[#This Row],[Temp Appro/Jrs]]+Articles[[#This Row],[Delai D.A]]+Articles[[#This Row],[couverture]])*Articles[[#This Row],[conso journaliére]])</f>
        <v>3</v>
      </c>
      <c r="H557" s="13">
        <f>Articles[[#This Row],[Stock mini]]*2</f>
        <v>6</v>
      </c>
      <c r="I557" s="13"/>
      <c r="J557" s="13">
        <v>3</v>
      </c>
      <c r="K557" s="13">
        <f>ROUNDUP(Articles[[#This Row],[Temp Appro/Jrs]]*0.25,0)</f>
        <v>0</v>
      </c>
      <c r="L557" s="13">
        <f>VLOOKUP(Articles[[#This Row],[Références]],'[2]Reporting consommation'!$A$8:$P$1189,16,FALSE)</f>
        <v>1</v>
      </c>
      <c r="M557" s="209">
        <f>IFERROR(VLOOKUP(Articles[[#This Row],[Références]],[2]!Tableau16[#All],2,FALSE),0)</f>
        <v>0</v>
      </c>
      <c r="N557" s="13">
        <f>IF(Articles[[#This Row],[Stocks]]&gt;Articles[[#This Row],[Stock max]],(IFERROR(Articles[[#This Row],[Stocks]]-Articles[[#This Row],[Stock max]],0)*Articles[[#This Row],[Valeur Uni]]),0)</f>
        <v>0</v>
      </c>
      <c r="O557" s="4" t="str">
        <f>IF(Articles[Stocks]&gt;Articles[[#This Row],[Stock mini]],"Stock suffisant","A Commander")</f>
        <v>Stock suffisant</v>
      </c>
      <c r="P557" s="13"/>
      <c r="Q557" s="13"/>
    </row>
    <row r="558" spans="2:17" hidden="1" x14ac:dyDescent="0.25">
      <c r="B558" s="44" t="s">
        <v>359</v>
      </c>
      <c r="C558" s="83" t="s">
        <v>525</v>
      </c>
      <c r="D558" s="89" t="s">
        <v>487</v>
      </c>
      <c r="E558" s="91" t="s">
        <v>470</v>
      </c>
      <c r="F558" s="2">
        <v>5</v>
      </c>
      <c r="G558" s="13">
        <f>((Articles[[#This Row],[Temp Appro/Jrs]]+Articles[[#This Row],[Delai D.A]]+Articles[[#This Row],[couverture]])*Articles[[#This Row],[conso journaliére]])</f>
        <v>3</v>
      </c>
      <c r="H558" s="13">
        <f>Articles[[#This Row],[Stock mini]]*2</f>
        <v>6</v>
      </c>
      <c r="I558" s="13"/>
      <c r="J558" s="13">
        <v>3</v>
      </c>
      <c r="K558" s="13">
        <f>ROUNDUP(Articles[[#This Row],[Temp Appro/Jrs]]*0.25,0)</f>
        <v>0</v>
      </c>
      <c r="L558" s="13">
        <f>VLOOKUP(Articles[[#This Row],[Références]],'[2]Reporting consommation'!$A$8:$P$1189,16,FALSE)</f>
        <v>1</v>
      </c>
      <c r="M558" s="209">
        <f>IFERROR(VLOOKUP(Articles[[#This Row],[Références]],[2]!Tableau16[#All],2,FALSE),0)</f>
        <v>0</v>
      </c>
      <c r="N558" s="13">
        <f>IF(Articles[[#This Row],[Stocks]]&gt;Articles[[#This Row],[Stock max]],(IFERROR(Articles[[#This Row],[Stocks]]-Articles[[#This Row],[Stock max]],0)*Articles[[#This Row],[Valeur Uni]]),0)</f>
        <v>0</v>
      </c>
      <c r="O558" s="4" t="str">
        <f>IF(Articles[Stocks]&gt;Articles[[#This Row],[Stock mini]],"Stock suffisant","A Commander")</f>
        <v>Stock suffisant</v>
      </c>
      <c r="P558" s="13"/>
      <c r="Q558" s="13"/>
    </row>
    <row r="559" spans="2:17" hidden="1" x14ac:dyDescent="0.25">
      <c r="B559" s="44" t="s">
        <v>360</v>
      </c>
      <c r="C559" s="83" t="s">
        <v>526</v>
      </c>
      <c r="D559" s="90" t="s">
        <v>487</v>
      </c>
      <c r="E559" s="57" t="s">
        <v>470</v>
      </c>
      <c r="F559" s="2">
        <v>9</v>
      </c>
      <c r="G559" s="13">
        <f>((Articles[[#This Row],[Temp Appro/Jrs]]+Articles[[#This Row],[Delai D.A]]+Articles[[#This Row],[couverture]])*Articles[[#This Row],[conso journaliére]])</f>
        <v>3</v>
      </c>
      <c r="H559" s="13">
        <f>Articles[[#This Row],[Stock mini]]*2</f>
        <v>6</v>
      </c>
      <c r="I559" s="13"/>
      <c r="J559" s="13">
        <v>3</v>
      </c>
      <c r="K559" s="13">
        <f>ROUNDUP(Articles[[#This Row],[Temp Appro/Jrs]]*0.25,0)</f>
        <v>0</v>
      </c>
      <c r="L559" s="13">
        <f>VLOOKUP(Articles[[#This Row],[Références]],'[2]Reporting consommation'!$A$8:$P$1189,16,FALSE)</f>
        <v>1</v>
      </c>
      <c r="M559" s="209">
        <f>IFERROR(VLOOKUP(Articles[[#This Row],[Références]],[2]!Tableau16[#All],2,FALSE),0)</f>
        <v>0</v>
      </c>
      <c r="N559" s="13">
        <f>IF(Articles[[#This Row],[Stocks]]&gt;Articles[[#This Row],[Stock max]],(IFERROR(Articles[[#This Row],[Stocks]]-Articles[[#This Row],[Stock max]],0)*Articles[[#This Row],[Valeur Uni]]),0)</f>
        <v>0</v>
      </c>
      <c r="O559" s="4" t="str">
        <f>IF(Articles[Stocks]&gt;Articles[[#This Row],[Stock mini]],"Stock suffisant","A Commander")</f>
        <v>Stock suffisant</v>
      </c>
      <c r="P559" s="13"/>
      <c r="Q559" s="13"/>
    </row>
    <row r="560" spans="2:17" hidden="1" x14ac:dyDescent="0.25">
      <c r="B560" s="48" t="s">
        <v>817</v>
      </c>
      <c r="C560" s="85">
        <v>7907</v>
      </c>
      <c r="D560" s="15" t="s">
        <v>811</v>
      </c>
      <c r="E560" s="48" t="s">
        <v>437</v>
      </c>
      <c r="F560" s="122">
        <v>4</v>
      </c>
      <c r="G560" s="13">
        <f>((Articles[[#This Row],[Temp Appro/Jrs]]+Articles[[#This Row],[Delai D.A]]+Articles[[#This Row],[couverture]])*Articles[[#This Row],[conso journaliére]])</f>
        <v>7</v>
      </c>
      <c r="H560" s="121">
        <f>Articles[[#This Row],[Stock mini]]*2</f>
        <v>14</v>
      </c>
      <c r="I560" s="13">
        <v>3</v>
      </c>
      <c r="J560" s="13">
        <v>3</v>
      </c>
      <c r="K560" s="121">
        <f>ROUNDUP(Articles[[#This Row],[Temp Appro/Jrs]]*0.25,0)</f>
        <v>1</v>
      </c>
      <c r="L560" s="13">
        <f>VLOOKUP(Articles[[#This Row],[Références]],'[2]Reporting consommation'!$A$8:$P$1189,16,FALSE)</f>
        <v>1</v>
      </c>
      <c r="M560" s="208">
        <f>IFERROR(VLOOKUP(Articles[[#This Row],[Références]],[2]!Tableau16[#All],2,FALSE),0)</f>
        <v>0</v>
      </c>
      <c r="N560" s="13">
        <f>IF(Articles[[#This Row],[Stocks]]&gt;Articles[[#This Row],[Stock max]],(IFERROR(Articles[[#This Row],[Stocks]]-Articles[[#This Row],[Stock max]],0)*Articles[[#This Row],[Valeur Uni]]),0)</f>
        <v>0</v>
      </c>
      <c r="O560" s="123" t="str">
        <f>IF(Articles[Stocks]&gt;Articles[[#This Row],[Stock mini]],"Stock suffisant","A Commander")</f>
        <v>A Commander</v>
      </c>
      <c r="P560" s="121"/>
      <c r="Q560" s="121"/>
    </row>
    <row r="561" spans="2:17" hidden="1" x14ac:dyDescent="0.25">
      <c r="B561" s="44" t="s">
        <v>362</v>
      </c>
      <c r="C561" s="83" t="s">
        <v>528</v>
      </c>
      <c r="D561" s="90" t="s">
        <v>487</v>
      </c>
      <c r="E561" s="57" t="s">
        <v>470</v>
      </c>
      <c r="F561" s="2">
        <v>5</v>
      </c>
      <c r="G561" s="13">
        <f>((Articles[[#This Row],[Temp Appro/Jrs]]+Articles[[#This Row],[Delai D.A]]+Articles[[#This Row],[couverture]])*Articles[[#This Row],[conso journaliére]])</f>
        <v>3</v>
      </c>
      <c r="H561" s="13">
        <f>Articles[[#This Row],[Stock mini]]*2</f>
        <v>6</v>
      </c>
      <c r="I561" s="13"/>
      <c r="J561" s="13">
        <v>3</v>
      </c>
      <c r="K561" s="13">
        <f>ROUNDUP(Articles[[#This Row],[Temp Appro/Jrs]]*0.25,0)</f>
        <v>0</v>
      </c>
      <c r="L561" s="13">
        <f>VLOOKUP(Articles[[#This Row],[Références]],'[2]Reporting consommation'!$A$8:$P$1189,16,FALSE)</f>
        <v>1</v>
      </c>
      <c r="M561" s="209">
        <f>IFERROR(VLOOKUP(Articles[[#This Row],[Références]],[2]!Tableau16[#All],2,FALSE),0)</f>
        <v>0</v>
      </c>
      <c r="N561" s="13">
        <f>IF(Articles[[#This Row],[Stocks]]&gt;Articles[[#This Row],[Stock max]],(IFERROR(Articles[[#This Row],[Stocks]]-Articles[[#This Row],[Stock max]],0)*Articles[[#This Row],[Valeur Uni]]),0)</f>
        <v>0</v>
      </c>
      <c r="O561" s="4" t="str">
        <f>IF(Articles[Stocks]&gt;Articles[[#This Row],[Stock mini]],"Stock suffisant","A Commander")</f>
        <v>Stock suffisant</v>
      </c>
      <c r="P561" s="13"/>
      <c r="Q561" s="13"/>
    </row>
    <row r="562" spans="2:17" hidden="1" x14ac:dyDescent="0.25">
      <c r="B562" s="48" t="s">
        <v>825</v>
      </c>
      <c r="C562" s="85">
        <v>8061</v>
      </c>
      <c r="D562" s="15" t="s">
        <v>811</v>
      </c>
      <c r="E562" s="48" t="s">
        <v>437</v>
      </c>
      <c r="F562" s="122">
        <v>2</v>
      </c>
      <c r="G562" s="13">
        <f>((Articles[[#This Row],[Temp Appro/Jrs]]+Articles[[#This Row],[Delai D.A]]+Articles[[#This Row],[couverture]])*Articles[[#This Row],[conso journaliére]])</f>
        <v>5</v>
      </c>
      <c r="H562" s="121">
        <f>Articles[[#This Row],[Stock mini]]*2</f>
        <v>10</v>
      </c>
      <c r="I562" s="13">
        <v>1</v>
      </c>
      <c r="J562" s="13">
        <v>3</v>
      </c>
      <c r="K562" s="121">
        <f>ROUNDUP(Articles[[#This Row],[Temp Appro/Jrs]]*0.25,0)</f>
        <v>1</v>
      </c>
      <c r="L562" s="13">
        <f>VLOOKUP(Articles[[#This Row],[Références]],'[2]Reporting consommation'!$A$8:$P$1189,16,FALSE)</f>
        <v>1</v>
      </c>
      <c r="M562" s="208">
        <f>IFERROR(VLOOKUP(Articles[[#This Row],[Références]],[2]!Tableau16[#All],2,FALSE),0)</f>
        <v>0</v>
      </c>
      <c r="N562" s="13">
        <f>IF(Articles[[#This Row],[Stocks]]&gt;Articles[[#This Row],[Stock max]],(IFERROR(Articles[[#This Row],[Stocks]]-Articles[[#This Row],[Stock max]],0)*Articles[[#This Row],[Valeur Uni]]),0)</f>
        <v>0</v>
      </c>
      <c r="O562" s="123" t="str">
        <f>IF(Articles[Stocks]&gt;Articles[[#This Row],[Stock mini]],"Stock suffisant","A Commander")</f>
        <v>A Commander</v>
      </c>
      <c r="P562" s="13" t="s">
        <v>1022</v>
      </c>
      <c r="Q562" s="121"/>
    </row>
    <row r="563" spans="2:17" hidden="1" x14ac:dyDescent="0.25">
      <c r="B563" s="48" t="s">
        <v>824</v>
      </c>
      <c r="C563" s="85">
        <v>8062</v>
      </c>
      <c r="D563" s="15" t="s">
        <v>811</v>
      </c>
      <c r="E563" s="48" t="s">
        <v>437</v>
      </c>
      <c r="F563" s="122">
        <v>4</v>
      </c>
      <c r="G563" s="13">
        <f>((Articles[[#This Row],[Temp Appro/Jrs]]+Articles[[#This Row],[Delai D.A]]+Articles[[#This Row],[couverture]])*Articles[[#This Row],[conso journaliére]])</f>
        <v>5</v>
      </c>
      <c r="H563" s="121">
        <f>Articles[[#This Row],[Stock mini]]*2</f>
        <v>10</v>
      </c>
      <c r="I563" s="13">
        <v>1</v>
      </c>
      <c r="J563" s="13">
        <v>3</v>
      </c>
      <c r="K563" s="121">
        <f>ROUNDUP(Articles[[#This Row],[Temp Appro/Jrs]]*0.25,0)</f>
        <v>1</v>
      </c>
      <c r="L563" s="13">
        <f>VLOOKUP(Articles[[#This Row],[Références]],'[2]Reporting consommation'!$A$8:$P$1189,16,FALSE)</f>
        <v>1</v>
      </c>
      <c r="M563" s="208">
        <f>IFERROR(VLOOKUP(Articles[[#This Row],[Références]],[2]!Tableau16[#All],2,FALSE),0)</f>
        <v>0</v>
      </c>
      <c r="N563" s="13">
        <f>IF(Articles[[#This Row],[Stocks]]&gt;Articles[[#This Row],[Stock max]],(IFERROR(Articles[[#This Row],[Stocks]]-Articles[[#This Row],[Stock max]],0)*Articles[[#This Row],[Valeur Uni]]),0)</f>
        <v>0</v>
      </c>
      <c r="O563" s="123" t="str">
        <f>IF(Articles[Stocks]&gt;Articles[[#This Row],[Stock mini]],"Stock suffisant","A Commander")</f>
        <v>A Commander</v>
      </c>
      <c r="P563" s="13"/>
      <c r="Q563" s="121"/>
    </row>
    <row r="564" spans="2:17" hidden="1" x14ac:dyDescent="0.25">
      <c r="B564" s="48" t="s">
        <v>822</v>
      </c>
      <c r="C564" s="85">
        <v>8506</v>
      </c>
      <c r="D564" s="15" t="s">
        <v>811</v>
      </c>
      <c r="E564" s="48" t="s">
        <v>437</v>
      </c>
      <c r="F564" s="122">
        <v>4</v>
      </c>
      <c r="G564" s="13">
        <f>((Articles[[#This Row],[Temp Appro/Jrs]]+Articles[[#This Row],[Delai D.A]]+Articles[[#This Row],[couverture]])*Articles[[#This Row],[conso journaliére]])</f>
        <v>6</v>
      </c>
      <c r="H564" s="121">
        <f>Articles[[#This Row],[Stock mini]]*2</f>
        <v>12</v>
      </c>
      <c r="I564" s="51">
        <v>2</v>
      </c>
      <c r="J564" s="13">
        <v>3</v>
      </c>
      <c r="K564" s="121">
        <f>ROUNDUP(Articles[[#This Row],[Temp Appro/Jrs]]*0.25,0)</f>
        <v>1</v>
      </c>
      <c r="L564" s="13">
        <f>VLOOKUP(Articles[[#This Row],[Références]],'[2]Reporting consommation'!$A$8:$P$1189,16,FALSE)</f>
        <v>1</v>
      </c>
      <c r="M564" s="208">
        <f>IFERROR(VLOOKUP(Articles[[#This Row],[Références]],[2]!Tableau16[#All],2,FALSE),0)</f>
        <v>0</v>
      </c>
      <c r="N564" s="13">
        <f>IF(Articles[[#This Row],[Stocks]]&gt;Articles[[#This Row],[Stock max]],(IFERROR(Articles[[#This Row],[Stocks]]-Articles[[#This Row],[Stock max]],0)*Articles[[#This Row],[Valeur Uni]]),0)</f>
        <v>0</v>
      </c>
      <c r="O564" s="123" t="str">
        <f>IF(Articles[Stocks]&gt;Articles[[#This Row],[Stock mini]],"Stock suffisant","A Commander")</f>
        <v>A Commander</v>
      </c>
      <c r="P564" s="13"/>
      <c r="Q564" s="121"/>
    </row>
    <row r="565" spans="2:17" hidden="1" x14ac:dyDescent="0.25">
      <c r="B565" s="44" t="s">
        <v>377</v>
      </c>
      <c r="C565" s="83">
        <v>155</v>
      </c>
      <c r="D565" s="90" t="s">
        <v>484</v>
      </c>
      <c r="E565" s="57" t="s">
        <v>441</v>
      </c>
      <c r="F565" s="2">
        <v>6</v>
      </c>
      <c r="G565" s="13">
        <f>((Articles[[#This Row],[Temp Appro/Jrs]]+Articles[[#This Row],[Delai D.A]]+Articles[[#This Row],[couverture]])*Articles[[#This Row],[conso journaliére]])</f>
        <v>8</v>
      </c>
      <c r="H565" s="13">
        <f>Articles[[#This Row],[Stock mini]]*2</f>
        <v>16</v>
      </c>
      <c r="I565" s="13">
        <v>4</v>
      </c>
      <c r="J565" s="13">
        <v>3</v>
      </c>
      <c r="K565" s="13">
        <f>ROUNDUP(Articles[[#This Row],[Temp Appro/Jrs]]*0.25,0)</f>
        <v>1</v>
      </c>
      <c r="L565" s="13">
        <f>VLOOKUP(Articles[[#This Row],[Références]],'[2]Reporting consommation'!$A$8:$P$1189,16,FALSE)</f>
        <v>1</v>
      </c>
      <c r="M565" s="208">
        <f>IFERROR(VLOOKUP(Articles[[#This Row],[Références]],[2]!Tableau16[#All],2,FALSE),0)</f>
        <v>0</v>
      </c>
      <c r="N565" s="13">
        <f>IF(Articles[[#This Row],[Stocks]]&gt;Articles[[#This Row],[Stock max]],(IFERROR(Articles[[#This Row],[Stocks]]-Articles[[#This Row],[Stock max]],0)*Articles[[#This Row],[Valeur Uni]]),0)</f>
        <v>0</v>
      </c>
      <c r="O565" s="4" t="str">
        <f>IF(Articles[Stocks]&gt;Articles[[#This Row],[Stock mini]],"Stock suffisant","A Commander")</f>
        <v>A Commander</v>
      </c>
      <c r="P565" s="13"/>
      <c r="Q565" s="13"/>
    </row>
    <row r="566" spans="2:17" hidden="1" x14ac:dyDescent="0.25">
      <c r="B566" s="171" t="s">
        <v>348</v>
      </c>
      <c r="C566" s="83">
        <v>331</v>
      </c>
      <c r="D566" s="90" t="s">
        <v>502</v>
      </c>
      <c r="E566" s="57" t="s">
        <v>450</v>
      </c>
      <c r="F566" s="2">
        <v>23</v>
      </c>
      <c r="G566" s="13">
        <f>((Articles[[#This Row],[Temp Appro/Jrs]]+Articles[[#This Row],[Delai D.A]]+Articles[[#This Row],[couverture]])*Articles[[#This Row],[conso journaliére]])</f>
        <v>42</v>
      </c>
      <c r="H566" s="13">
        <f>Articles[[#This Row],[Stock mini]]*2</f>
        <v>84</v>
      </c>
      <c r="I566" s="13">
        <v>31</v>
      </c>
      <c r="J566" s="13">
        <v>3</v>
      </c>
      <c r="K566" s="13">
        <f>ROUNDUP(Articles[[#This Row],[Temp Appro/Jrs]]*0.25,0)</f>
        <v>8</v>
      </c>
      <c r="L566" s="13">
        <f>VLOOKUP(Articles[[#This Row],[Références]],'[2]Reporting consommation'!$A$8:$P$1189,16,FALSE)</f>
        <v>1</v>
      </c>
      <c r="M566" s="208">
        <f>IFERROR(VLOOKUP(Articles[[#This Row],[Références]],[2]!Tableau16[#All],2,FALSE),0)</f>
        <v>0</v>
      </c>
      <c r="N566" s="13">
        <f>IF(Articles[[#This Row],[Stocks]]&gt;Articles[[#This Row],[Stock max]],(IFERROR(Articles[[#This Row],[Stocks]]-Articles[[#This Row],[Stock max]],0)*Articles[[#This Row],[Valeur Uni]]),0)</f>
        <v>0</v>
      </c>
      <c r="O566" s="4" t="str">
        <f>IF(Articles[Stocks]&gt;Articles[[#This Row],[Stock mini]],"Stock suffisant","A Commander")</f>
        <v>A Commander</v>
      </c>
      <c r="P566" s="13" t="s">
        <v>1045</v>
      </c>
      <c r="Q566" s="13"/>
    </row>
    <row r="567" spans="2:17" hidden="1" x14ac:dyDescent="0.25">
      <c r="B567" s="44" t="s">
        <v>230</v>
      </c>
      <c r="C567" s="83">
        <v>1508</v>
      </c>
      <c r="D567" s="90" t="s">
        <v>502</v>
      </c>
      <c r="E567" s="91" t="s">
        <v>655</v>
      </c>
      <c r="F567" s="2">
        <v>1</v>
      </c>
      <c r="G567" s="13">
        <f>((Articles[[#This Row],[Temp Appro/Jrs]]+Articles[[#This Row],[Delai D.A]]+Articles[[#This Row],[couverture]])*Articles[[#This Row],[conso journaliére]])</f>
        <v>7</v>
      </c>
      <c r="H567" s="92">
        <f>Articles[[#This Row],[Stock mini]]*2</f>
        <v>14</v>
      </c>
      <c r="I567" s="13">
        <v>3</v>
      </c>
      <c r="J567" s="13">
        <v>3</v>
      </c>
      <c r="K567" s="92">
        <f>ROUNDUP(Articles[[#This Row],[Temp Appro/Jrs]]*0.25,0)</f>
        <v>1</v>
      </c>
      <c r="L567" s="13">
        <f>VLOOKUP(Articles[[#This Row],[Références]],'[2]Reporting consommation'!$A$8:$P$1189,16,FALSE)</f>
        <v>1</v>
      </c>
      <c r="M567" s="208">
        <f>IFERROR(VLOOKUP(Articles[[#This Row],[Références]],[2]!Tableau16[#All],2,FALSE),0)</f>
        <v>0</v>
      </c>
      <c r="N567" s="13">
        <f>IF(Articles[[#This Row],[Stocks]]&gt;Articles[[#This Row],[Stock max]],(IFERROR(Articles[[#This Row],[Stocks]]-Articles[[#This Row],[Stock max]],0)*Articles[[#This Row],[Valeur Uni]]),0)</f>
        <v>0</v>
      </c>
      <c r="O567" s="4" t="str">
        <f>IF(Articles[Stocks]&gt;Articles[[#This Row],[Stock mini]],"Stock suffisant","A Commander")</f>
        <v>A Commander</v>
      </c>
      <c r="P567" s="13" t="s">
        <v>1052</v>
      </c>
      <c r="Q567" s="13"/>
    </row>
    <row r="568" spans="2:17" hidden="1" x14ac:dyDescent="0.25">
      <c r="B568" s="44" t="s">
        <v>325</v>
      </c>
      <c r="C568" s="83">
        <v>549</v>
      </c>
      <c r="D568" s="90" t="s">
        <v>513</v>
      </c>
      <c r="E568" s="57" t="s">
        <v>410</v>
      </c>
      <c r="F568" s="2">
        <v>14</v>
      </c>
      <c r="G568" s="13">
        <f>((Articles[[#This Row],[Temp Appro/Jrs]]+Articles[[#This Row],[Delai D.A]]+Articles[[#This Row],[couverture]])*Articles[[#This Row],[conso journaliére]])</f>
        <v>40</v>
      </c>
      <c r="H568" s="92">
        <f>Articles[[#This Row],[Stock mini]]*2</f>
        <v>80</v>
      </c>
      <c r="I568" s="92">
        <v>29</v>
      </c>
      <c r="J568" s="13">
        <v>3</v>
      </c>
      <c r="K568" s="92">
        <f>ROUNDUP(Articles[[#This Row],[Temp Appro/Jrs]]*0.25,0)</f>
        <v>8</v>
      </c>
      <c r="L568" s="13">
        <f>VLOOKUP(Articles[[#This Row],[Références]],'[2]Reporting consommation'!$A$8:$P$1189,16,FALSE)</f>
        <v>1</v>
      </c>
      <c r="M568" s="209">
        <f>IFERROR(VLOOKUP(Articles[[#This Row],[Références]],[2]!Tableau16[#All],2,FALSE),0)</f>
        <v>0</v>
      </c>
      <c r="N568" s="13">
        <f>IF(Articles[[#This Row],[Stocks]]&gt;Articles[[#This Row],[Stock max]],(IFERROR(Articles[[#This Row],[Stocks]]-Articles[[#This Row],[Stock max]],0)*Articles[[#This Row],[Valeur Uni]]),0)</f>
        <v>0</v>
      </c>
      <c r="O568" s="4" t="str">
        <f>IF(Articles[Stocks]&gt;Articles[[#This Row],[Stock mini]],"Stock suffisant","A Commander")</f>
        <v>A Commander</v>
      </c>
      <c r="P568" s="13"/>
      <c r="Q568" s="13"/>
    </row>
    <row r="569" spans="2:17" hidden="1" x14ac:dyDescent="0.25">
      <c r="B569" s="44" t="s">
        <v>341</v>
      </c>
      <c r="C569" s="83">
        <v>424</v>
      </c>
      <c r="D569" s="90" t="s">
        <v>514</v>
      </c>
      <c r="E569" s="57" t="s">
        <v>463</v>
      </c>
      <c r="F569" s="2">
        <v>5</v>
      </c>
      <c r="G569" s="13">
        <f>((Articles[[#This Row],[Temp Appro/Jrs]]+Articles[[#This Row],[Delai D.A]]+Articles[[#This Row],[couverture]])*Articles[[#This Row],[conso journaliére]])</f>
        <v>6</v>
      </c>
      <c r="H569" s="13">
        <f>Articles[[#This Row],[Stock mini]]*2</f>
        <v>12</v>
      </c>
      <c r="I569" s="13">
        <v>2</v>
      </c>
      <c r="J569" s="13">
        <v>3</v>
      </c>
      <c r="K569" s="13">
        <f>ROUNDUP(Articles[[#This Row],[Temp Appro/Jrs]]*0.25,0)</f>
        <v>1</v>
      </c>
      <c r="L569" s="13">
        <f>VLOOKUP(Articles[[#This Row],[Références]],'[2]Reporting consommation'!$A$8:$P$1189,16,FALSE)</f>
        <v>1</v>
      </c>
      <c r="M569" s="208">
        <f>IFERROR(VLOOKUP(Articles[[#This Row],[Références]],[2]!Tableau16[#All],2,FALSE),0)</f>
        <v>0</v>
      </c>
      <c r="N569" s="13">
        <f>IF(Articles[[#This Row],[Stocks]]&gt;Articles[[#This Row],[Stock max]],(IFERROR(Articles[[#This Row],[Stocks]]-Articles[[#This Row],[Stock max]],0)*Articles[[#This Row],[Valeur Uni]]),0)</f>
        <v>0</v>
      </c>
      <c r="O569" s="4" t="str">
        <f>IF(Articles[Stocks]&gt;Articles[[#This Row],[Stock mini]],"Stock suffisant","A Commander")</f>
        <v>A Commander</v>
      </c>
      <c r="P569" s="13"/>
      <c r="Q569" s="13"/>
    </row>
    <row r="570" spans="2:17" hidden="1" x14ac:dyDescent="0.25">
      <c r="B570" s="44" t="s">
        <v>324</v>
      </c>
      <c r="C570" s="83">
        <v>551</v>
      </c>
      <c r="D570" s="89" t="s">
        <v>510</v>
      </c>
      <c r="E570" s="91" t="s">
        <v>967</v>
      </c>
      <c r="F570" s="2">
        <v>9</v>
      </c>
      <c r="G570" s="13">
        <f>((Articles[[#This Row],[Temp Appro/Jrs]]+Articles[[#This Row],[Delai D.A]]+Articles[[#This Row],[couverture]])*Articles[[#This Row],[conso journaliére]])</f>
        <v>40</v>
      </c>
      <c r="H570" s="92">
        <f>Articles[[#This Row],[Stock mini]]*2</f>
        <v>80</v>
      </c>
      <c r="I570" s="92">
        <v>29</v>
      </c>
      <c r="J570" s="13">
        <v>3</v>
      </c>
      <c r="K570" s="92">
        <f>ROUNDUP(Articles[[#This Row],[Temp Appro/Jrs]]*0.25,0)</f>
        <v>8</v>
      </c>
      <c r="L570" s="13">
        <f>VLOOKUP(Articles[[#This Row],[Références]],'[2]Reporting consommation'!$A$8:$P$1189,16,FALSE)</f>
        <v>1</v>
      </c>
      <c r="M570" s="209">
        <f>IFERROR(VLOOKUP(Articles[[#This Row],[Références]],[2]!Tableau16[#All],2,FALSE),0)</f>
        <v>0</v>
      </c>
      <c r="N570" s="13">
        <f>IF(Articles[[#This Row],[Stocks]]&gt;Articles[[#This Row],[Stock max]],(IFERROR(Articles[[#This Row],[Stocks]]-Articles[[#This Row],[Stock max]],0)*Articles[[#This Row],[Valeur Uni]]),0)</f>
        <v>0</v>
      </c>
      <c r="O570" s="4" t="str">
        <f>IF(Articles[Stocks]&gt;Articles[[#This Row],[Stock mini]],"Stock suffisant","A Commander")</f>
        <v>A Commander</v>
      </c>
      <c r="P570" s="13" t="s">
        <v>1030</v>
      </c>
      <c r="Q570" s="13"/>
    </row>
    <row r="571" spans="2:17" hidden="1" x14ac:dyDescent="0.25">
      <c r="B571" s="126" t="s">
        <v>113</v>
      </c>
      <c r="C571" s="83">
        <v>5064</v>
      </c>
      <c r="D571" s="90" t="s">
        <v>492</v>
      </c>
      <c r="E571" s="91" t="s">
        <v>441</v>
      </c>
      <c r="F571" s="2">
        <v>34</v>
      </c>
      <c r="G571" s="13">
        <f>((Articles[[#This Row],[Temp Appro/Jrs]]+Articles[[#This Row],[Delai D.A]]+Articles[[#This Row],[couverture]])*Articles[[#This Row],[conso journaliére]])</f>
        <v>176</v>
      </c>
      <c r="H571" s="92">
        <f>Articles[[#This Row],[Stock mini]]*2</f>
        <v>352</v>
      </c>
      <c r="I571" s="13">
        <v>15</v>
      </c>
      <c r="J571" s="13">
        <v>3</v>
      </c>
      <c r="K571" s="92">
        <f>ROUNDUP(Articles[[#This Row],[Temp Appro/Jrs]]*0.25,0)</f>
        <v>4</v>
      </c>
      <c r="L571" s="13">
        <f>VLOOKUP(Articles[[#This Row],[Références]],'[2]Reporting consommation'!$A$8:$P$1189,16,FALSE)</f>
        <v>8</v>
      </c>
      <c r="M571" s="209">
        <f>IFERROR(VLOOKUP(Articles[[#This Row],[Références]],[2]!Tableau16[#All],2,FALSE),0)</f>
        <v>0</v>
      </c>
      <c r="N571" s="13">
        <f>IF(Articles[[#This Row],[Stocks]]&gt;Articles[[#This Row],[Stock max]],(IFERROR(Articles[[#This Row],[Stocks]]-Articles[[#This Row],[Stock max]],0)*Articles[[#This Row],[Valeur Uni]]),0)</f>
        <v>0</v>
      </c>
      <c r="O571" s="4" t="str">
        <f>IF(Articles[Stocks]&gt;Articles[[#This Row],[Stock mini]],"Stock suffisant","A Commander")</f>
        <v>A Commander</v>
      </c>
      <c r="P571" s="13"/>
      <c r="Q571" s="13"/>
    </row>
    <row r="572" spans="2:17" hidden="1" x14ac:dyDescent="0.25">
      <c r="B572" s="44" t="s">
        <v>24</v>
      </c>
      <c r="C572" s="83" t="s">
        <v>18</v>
      </c>
      <c r="D572" s="90" t="s">
        <v>481</v>
      </c>
      <c r="E572" s="91" t="s">
        <v>440</v>
      </c>
      <c r="F572" s="2">
        <v>1</v>
      </c>
      <c r="G572" s="13">
        <f>((Articles[[#This Row],[Temp Appro/Jrs]]+Articles[[#This Row],[Delai D.A]]+Articles[[#This Row],[couverture]])*Articles[[#This Row],[conso journaliére]])</f>
        <v>0</v>
      </c>
      <c r="H572" s="13">
        <f>Articles[[#This Row],[Stock mini]]*2</f>
        <v>0</v>
      </c>
      <c r="I572" s="13"/>
      <c r="J572" s="13">
        <v>3</v>
      </c>
      <c r="K572" s="13">
        <f>ROUNDUP(Articles[[#This Row],[Temp Appro/Jrs]]*0.25,0)</f>
        <v>0</v>
      </c>
      <c r="L572" s="13">
        <f>VLOOKUP(Articles[[#This Row],[Références]],'[2]Reporting consommation'!$A$8:$P$1189,16,FALSE)</f>
        <v>0</v>
      </c>
      <c r="M572" s="208">
        <f>IFERROR(VLOOKUP(Articles[[#This Row],[Références]],[2]!Tableau16[#All],2,FALSE),0)</f>
        <v>0</v>
      </c>
      <c r="N572" s="13">
        <f>IF(Articles[[#This Row],[Stocks]]&gt;Articles[[#This Row],[Stock max]],(IFERROR(Articles[[#This Row],[Stocks]]-Articles[[#This Row],[Stock max]],0)*Articles[[#This Row],[Valeur Uni]]),0)</f>
        <v>0</v>
      </c>
      <c r="O572" s="4" t="str">
        <f>IF(Articles[Stocks]&gt;Articles[[#This Row],[Stock mini]],"Stock suffisant","A Commander")</f>
        <v>Stock suffisant</v>
      </c>
      <c r="P572" s="13"/>
      <c r="Q572" s="13"/>
    </row>
    <row r="573" spans="2:17" hidden="1" x14ac:dyDescent="0.25">
      <c r="B573" s="44" t="s">
        <v>23</v>
      </c>
      <c r="C573" s="83" t="s">
        <v>17</v>
      </c>
      <c r="D573" s="89" t="s">
        <v>481</v>
      </c>
      <c r="E573" s="57" t="s">
        <v>440</v>
      </c>
      <c r="F573" s="2">
        <v>1</v>
      </c>
      <c r="G573" s="13">
        <f>((Articles[[#This Row],[Temp Appro/Jrs]]+Articles[[#This Row],[Delai D.A]]+Articles[[#This Row],[couverture]])*Articles[[#This Row],[conso journaliére]])</f>
        <v>0</v>
      </c>
      <c r="H573" s="13">
        <f>Articles[[#This Row],[Stock mini]]*2</f>
        <v>0</v>
      </c>
      <c r="I573" s="13"/>
      <c r="J573" s="13">
        <v>3</v>
      </c>
      <c r="K573" s="13">
        <f>ROUNDUP(Articles[[#This Row],[Temp Appro/Jrs]]*0.25,0)</f>
        <v>0</v>
      </c>
      <c r="L573" s="13">
        <f>VLOOKUP(Articles[[#This Row],[Références]],'[2]Reporting consommation'!$A$8:$P$1189,16,FALSE)</f>
        <v>0</v>
      </c>
      <c r="M573" s="208">
        <f>IFERROR(VLOOKUP(Articles[[#This Row],[Références]],[2]!Tableau16[#All],2,FALSE),0)</f>
        <v>0</v>
      </c>
      <c r="N573" s="13">
        <f>IF(Articles[[#This Row],[Stocks]]&gt;Articles[[#This Row],[Stock max]],(IFERROR(Articles[[#This Row],[Stocks]]-Articles[[#This Row],[Stock max]],0)*Articles[[#This Row],[Valeur Uni]]),0)</f>
        <v>0</v>
      </c>
      <c r="O573" s="4" t="str">
        <f>IF(Articles[Stocks]&gt;Articles[[#This Row],[Stock mini]],"Stock suffisant","A Commander")</f>
        <v>Stock suffisant</v>
      </c>
      <c r="P573" s="13"/>
      <c r="Q573" s="13"/>
    </row>
    <row r="574" spans="2:17" hidden="1" x14ac:dyDescent="0.25">
      <c r="B574" s="44" t="s">
        <v>19</v>
      </c>
      <c r="C574" s="83" t="s">
        <v>16</v>
      </c>
      <c r="D574" s="90" t="s">
        <v>478</v>
      </c>
      <c r="E574" s="91" t="s">
        <v>413</v>
      </c>
      <c r="F574" s="2">
        <v>4</v>
      </c>
      <c r="G574" s="13">
        <f>((Articles[[#This Row],[Temp Appro/Jrs]]+Articles[[#This Row],[Delai D.A]]+Articles[[#This Row],[couverture]])*Articles[[#This Row],[conso journaliére]])</f>
        <v>0</v>
      </c>
      <c r="H574" s="13">
        <f>Articles[[#This Row],[Stock mini]]*2</f>
        <v>0</v>
      </c>
      <c r="I574" s="13"/>
      <c r="J574" s="13">
        <v>3</v>
      </c>
      <c r="K574" s="13">
        <f>ROUNDUP(Articles[[#This Row],[Temp Appro/Jrs]]*0.25,0)</f>
        <v>0</v>
      </c>
      <c r="L574" s="13">
        <f>VLOOKUP(Articles[[#This Row],[Références]],'[2]Reporting consommation'!$A$8:$P$1189,16,FALSE)</f>
        <v>0</v>
      </c>
      <c r="M574" s="208">
        <f>IFERROR(VLOOKUP(Articles[[#This Row],[Références]],[2]!Tableau16[#All],2,FALSE),0)</f>
        <v>0</v>
      </c>
      <c r="N574" s="13">
        <f>IF(Articles[[#This Row],[Stocks]]&gt;Articles[[#This Row],[Stock max]],(IFERROR(Articles[[#This Row],[Stocks]]-Articles[[#This Row],[Stock max]],0)*Articles[[#This Row],[Valeur Uni]]),0)</f>
        <v>0</v>
      </c>
      <c r="O574" s="4" t="str">
        <f>IF(Articles[Stocks]&gt;Articles[[#This Row],[Stock mini]],"Stock suffisant","A Commander")</f>
        <v>Stock suffisant</v>
      </c>
      <c r="P574" s="13"/>
      <c r="Q574" s="13"/>
    </row>
    <row r="575" spans="2:17" hidden="1" x14ac:dyDescent="0.25">
      <c r="B575" s="48" t="s">
        <v>1027</v>
      </c>
      <c r="C575" s="85">
        <v>11153</v>
      </c>
      <c r="D575" s="15" t="s">
        <v>480</v>
      </c>
      <c r="E575" s="48" t="s">
        <v>408</v>
      </c>
      <c r="F575" s="162">
        <v>5</v>
      </c>
      <c r="G575" s="13">
        <f>((Articles[[#This Row],[Temp Appro/Jrs]]+Articles[[#This Row],[Delai D.A]]+Articles[[#This Row],[couverture]])*Articles[[#This Row],[conso journaliére]])</f>
        <v>0</v>
      </c>
      <c r="H575" s="161">
        <f>Articles[[#This Row],[Stock mini]]*2</f>
        <v>0</v>
      </c>
      <c r="I575" s="161"/>
      <c r="J575" s="13">
        <v>3</v>
      </c>
      <c r="K575" s="161">
        <f>ROUNDUP(Articles[[#This Row],[Temp Appro/Jrs]]*0.25,0)</f>
        <v>0</v>
      </c>
      <c r="L575" s="13">
        <f>VLOOKUP(Articles[[#This Row],[Références]],'[2]Reporting consommation'!$A$8:$P$1189,16,FALSE)</f>
        <v>0</v>
      </c>
      <c r="M575" s="208">
        <f>IFERROR(VLOOKUP(Articles[[#This Row],[Références]],[2]!Tableau16[#All],2,FALSE),0)</f>
        <v>0</v>
      </c>
      <c r="N575" s="13">
        <f>IF(Articles[[#This Row],[Stocks]]&gt;Articles[[#This Row],[Stock max]],(IFERROR(Articles[[#This Row],[Stocks]]-Articles[[#This Row],[Stock max]],0)*Articles[[#This Row],[Valeur Uni]]),0)</f>
        <v>0</v>
      </c>
      <c r="O575" s="163" t="str">
        <f>IF(Articles[Stocks]&gt;Articles[[#This Row],[Stock mini]],"Stock suffisant","A Commander")</f>
        <v>Stock suffisant</v>
      </c>
      <c r="P575" s="161"/>
      <c r="Q575" s="161"/>
    </row>
    <row r="576" spans="2:17" hidden="1" x14ac:dyDescent="0.25">
      <c r="B576" s="48" t="s">
        <v>1029</v>
      </c>
      <c r="C576" s="85">
        <v>9615</v>
      </c>
      <c r="D576" s="15" t="s">
        <v>692</v>
      </c>
      <c r="E576" s="48" t="s">
        <v>413</v>
      </c>
      <c r="F576" s="162">
        <v>10</v>
      </c>
      <c r="G576" s="13">
        <f>((Articles[[#This Row],[Temp Appro/Jrs]]+Articles[[#This Row],[Delai D.A]]+Articles[[#This Row],[couverture]])*Articles[[#This Row],[conso journaliére]])</f>
        <v>0</v>
      </c>
      <c r="H576" s="161">
        <f>Articles[[#This Row],[Stock mini]]*2</f>
        <v>0</v>
      </c>
      <c r="I576" s="161"/>
      <c r="J576" s="13">
        <v>3</v>
      </c>
      <c r="K576" s="161">
        <f>ROUNDUP(Articles[[#This Row],[Temp Appro/Jrs]]*0.25,0)</f>
        <v>0</v>
      </c>
      <c r="L576" s="13">
        <f>VLOOKUP(Articles[[#This Row],[Références]],'[2]Reporting consommation'!$A$8:$P$1189,16,FALSE)</f>
        <v>0</v>
      </c>
      <c r="M576" s="208">
        <f>IFERROR(VLOOKUP(Articles[[#This Row],[Références]],[2]!Tableau16[#All],2,FALSE),0)</f>
        <v>0</v>
      </c>
      <c r="N576" s="13">
        <f>IF(Articles[[#This Row],[Stocks]]&gt;Articles[[#This Row],[Stock max]],(IFERROR(Articles[[#This Row],[Stocks]]-Articles[[#This Row],[Stock max]],0)*Articles[[#This Row],[Valeur Uni]]),0)</f>
        <v>0</v>
      </c>
      <c r="O576" s="163" t="str">
        <f>IF(Articles[Stocks]&gt;Articles[[#This Row],[Stock mini]],"Stock suffisant","A Commander")</f>
        <v>Stock suffisant</v>
      </c>
      <c r="P576" s="13"/>
      <c r="Q576" s="161"/>
    </row>
    <row r="578" spans="14:14" x14ac:dyDescent="0.25">
      <c r="N578">
        <f>SUM(Articles[Cout sur-stock])</f>
        <v>0</v>
      </c>
    </row>
  </sheetData>
  <sheetProtection selectLockedCells="1"/>
  <mergeCells count="1">
    <mergeCell ref="C2:E2"/>
  </mergeCells>
  <conditionalFormatting sqref="O5:O576">
    <cfRule type="containsText" dxfId="142" priority="3" operator="containsText" text="Stock suffisant">
      <formula>NOT(ISERROR(SEARCH("Stock suffisant",O5)))</formula>
    </cfRule>
    <cfRule type="containsText" dxfId="141" priority="4" operator="containsText" text="A commander">
      <formula>NOT(ISERROR(SEARCH("A commander",O5)))</formula>
    </cfRule>
  </conditionalFormatting>
  <hyperlinks>
    <hyperlink ref="C360" r:id="rId1" display="\\Srvfiles\mecafi\Supply_Chain\02 - MAGASIN\02 - MAG. CONSO\dossier en cours\Fiche de stock  5082.xlsm"/>
  </hyperlinks>
  <printOptions horizontalCentered="1"/>
  <pageMargins left="0.25" right="0.25" top="0.75" bottom="0.75" header="0.3" footer="0.3"/>
  <pageSetup paperSize="9" orientation="landscape" r:id="rId2"/>
  <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3"/>
  <sheetViews>
    <sheetView workbookViewId="0">
      <selection activeCell="C11" sqref="C11"/>
    </sheetView>
  </sheetViews>
  <sheetFormatPr baseColWidth="10" defaultRowHeight="15" x14ac:dyDescent="0.25"/>
  <sheetData>
    <row r="1" spans="1:1" x14ac:dyDescent="0.25">
      <c r="A1" t="s">
        <v>660</v>
      </c>
    </row>
    <row r="2" spans="1:1" x14ac:dyDescent="0.25">
      <c r="A2" t="s">
        <v>661</v>
      </c>
    </row>
    <row r="3" spans="1:1" x14ac:dyDescent="0.25">
      <c r="A3" t="s">
        <v>760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1:G60"/>
  <sheetViews>
    <sheetView showGridLines="0" topLeftCell="A10" workbookViewId="0">
      <selection activeCell="E30" sqref="E30"/>
    </sheetView>
  </sheetViews>
  <sheetFormatPr baseColWidth="10" defaultRowHeight="15" x14ac:dyDescent="0.25"/>
  <cols>
    <col min="1" max="1" width="12.5703125" customWidth="1"/>
    <col min="2" max="2" width="25.7109375" customWidth="1"/>
    <col min="3" max="3" width="45.7109375" customWidth="1"/>
    <col min="4" max="4" width="15.140625" customWidth="1"/>
  </cols>
  <sheetData>
    <row r="1" spans="1:7" ht="15.75" thickBot="1" x14ac:dyDescent="0.3">
      <c r="A1" s="16" t="s">
        <v>1</v>
      </c>
      <c r="B1" s="16" t="s">
        <v>889</v>
      </c>
      <c r="C1" s="16" t="s">
        <v>890</v>
      </c>
      <c r="D1" s="16" t="s">
        <v>402</v>
      </c>
      <c r="E1" s="198" t="s">
        <v>1032</v>
      </c>
      <c r="F1" s="198" t="s">
        <v>1033</v>
      </c>
      <c r="G1" s="198" t="s">
        <v>1034</v>
      </c>
    </row>
    <row r="2" spans="1:7" x14ac:dyDescent="0.25">
      <c r="A2" s="189">
        <v>256</v>
      </c>
      <c r="B2" s="11" t="s">
        <v>480</v>
      </c>
      <c r="C2" s="60" t="s">
        <v>653</v>
      </c>
      <c r="D2" s="193" t="s">
        <v>813</v>
      </c>
      <c r="E2" s="204">
        <v>33</v>
      </c>
      <c r="F2" s="205"/>
      <c r="G2" s="202">
        <f>Tableau1[[#This Row],[ENTREE]]-Tableau1[[#This Row],[SORTIE]]</f>
        <v>33</v>
      </c>
    </row>
    <row r="3" spans="1:7" x14ac:dyDescent="0.25">
      <c r="A3" s="189">
        <v>256</v>
      </c>
      <c r="B3" s="59" t="s">
        <v>610</v>
      </c>
      <c r="C3" s="58" t="s">
        <v>652</v>
      </c>
      <c r="D3" s="194" t="s">
        <v>458</v>
      </c>
      <c r="E3" s="204">
        <v>2</v>
      </c>
      <c r="F3" s="205"/>
      <c r="G3" s="202">
        <f>Tableau1[[#This Row],[ENTREE]]-Tableau1[[#This Row],[SORTIE]]</f>
        <v>2</v>
      </c>
    </row>
    <row r="4" spans="1:7" x14ac:dyDescent="0.25">
      <c r="A4" s="189">
        <v>256</v>
      </c>
      <c r="B4" s="11" t="s">
        <v>480</v>
      </c>
      <c r="C4" s="58" t="s">
        <v>651</v>
      </c>
      <c r="D4" s="194" t="s">
        <v>427</v>
      </c>
      <c r="E4" s="204">
        <v>2</v>
      </c>
      <c r="F4" s="205"/>
      <c r="G4" s="202">
        <f>Tableau1[[#This Row],[ENTREE]]-Tableau1[[#This Row],[SORTIE]]</f>
        <v>2</v>
      </c>
    </row>
    <row r="5" spans="1:7" x14ac:dyDescent="0.25">
      <c r="A5" s="189">
        <v>256</v>
      </c>
      <c r="B5" s="59" t="s">
        <v>649</v>
      </c>
      <c r="C5" s="58" t="s">
        <v>648</v>
      </c>
      <c r="D5" s="194" t="s">
        <v>406</v>
      </c>
      <c r="E5" s="204">
        <v>2</v>
      </c>
      <c r="F5" s="205"/>
      <c r="G5" s="202">
        <f>Tableau1[[#This Row],[ENTREE]]-Tableau1[[#This Row],[SORTIE]]</f>
        <v>2</v>
      </c>
    </row>
    <row r="6" spans="1:7" x14ac:dyDescent="0.25">
      <c r="A6" s="189">
        <v>256</v>
      </c>
      <c r="B6" s="59"/>
      <c r="C6" s="60" t="s">
        <v>647</v>
      </c>
      <c r="D6" s="193" t="s">
        <v>454</v>
      </c>
      <c r="E6" s="204">
        <v>9</v>
      </c>
      <c r="F6" s="205">
        <v>2</v>
      </c>
      <c r="G6" s="202">
        <f>Tableau1[[#This Row],[ENTREE]]-Tableau1[[#This Row],[SORTIE]]</f>
        <v>7</v>
      </c>
    </row>
    <row r="7" spans="1:7" x14ac:dyDescent="0.25">
      <c r="A7" s="189">
        <v>256</v>
      </c>
      <c r="B7" s="59" t="s">
        <v>646</v>
      </c>
      <c r="C7" s="58" t="s">
        <v>645</v>
      </c>
      <c r="D7" s="194" t="s">
        <v>462</v>
      </c>
      <c r="E7" s="204">
        <v>0</v>
      </c>
      <c r="F7" s="205"/>
      <c r="G7" s="202">
        <f>Tableau1[[#This Row],[ENTREE]]-Tableau1[[#This Row],[SORTIE]]</f>
        <v>0</v>
      </c>
    </row>
    <row r="8" spans="1:7" x14ac:dyDescent="0.25">
      <c r="A8" s="190">
        <v>256</v>
      </c>
      <c r="B8" s="11" t="s">
        <v>483</v>
      </c>
      <c r="C8" s="50" t="s">
        <v>607</v>
      </c>
      <c r="D8" s="194" t="s">
        <v>408</v>
      </c>
      <c r="E8" s="204">
        <v>0</v>
      </c>
      <c r="F8" s="205"/>
      <c r="G8" s="202">
        <f>Tableau1[[#This Row],[ENTREE]]-Tableau1[[#This Row],[SORTIE]]</f>
        <v>0</v>
      </c>
    </row>
    <row r="9" spans="1:7" x14ac:dyDescent="0.25">
      <c r="A9" s="190">
        <v>256</v>
      </c>
      <c r="B9" s="11" t="s">
        <v>483</v>
      </c>
      <c r="C9" s="50" t="s">
        <v>609</v>
      </c>
      <c r="D9" s="194" t="s">
        <v>408</v>
      </c>
      <c r="E9" s="204">
        <v>0</v>
      </c>
      <c r="F9" s="205"/>
      <c r="G9" s="202">
        <f>Tableau1[[#This Row],[ENTREE]]-Tableau1[[#This Row],[SORTIE]]</f>
        <v>0</v>
      </c>
    </row>
    <row r="10" spans="1:7" x14ac:dyDescent="0.25">
      <c r="A10" s="190">
        <v>256</v>
      </c>
      <c r="B10" s="11" t="s">
        <v>483</v>
      </c>
      <c r="C10" s="50" t="s">
        <v>608</v>
      </c>
      <c r="D10" s="194" t="s">
        <v>408</v>
      </c>
      <c r="E10" s="204">
        <v>7</v>
      </c>
      <c r="F10" s="205"/>
      <c r="G10" s="202">
        <f>Tableau1[[#This Row],[ENTREE]]-Tableau1[[#This Row],[SORTIE]]</f>
        <v>7</v>
      </c>
    </row>
    <row r="11" spans="1:7" x14ac:dyDescent="0.25">
      <c r="A11" s="190">
        <v>256</v>
      </c>
      <c r="B11" s="11" t="s">
        <v>483</v>
      </c>
      <c r="C11" s="50" t="s">
        <v>606</v>
      </c>
      <c r="D11" s="194" t="s">
        <v>408</v>
      </c>
      <c r="E11" s="204">
        <v>3</v>
      </c>
      <c r="F11" s="205"/>
      <c r="G11" s="202">
        <f>Tableau1[[#This Row],[ENTREE]]-Tableau1[[#This Row],[SORTIE]]</f>
        <v>3</v>
      </c>
    </row>
    <row r="12" spans="1:7" x14ac:dyDescent="0.25">
      <c r="A12" s="189">
        <v>256</v>
      </c>
      <c r="B12" s="11" t="s">
        <v>480</v>
      </c>
      <c r="C12" s="50" t="s">
        <v>1035</v>
      </c>
      <c r="D12" s="194" t="s">
        <v>1020</v>
      </c>
      <c r="E12" s="204">
        <v>3</v>
      </c>
      <c r="F12" s="205"/>
      <c r="G12" s="202">
        <f>Tableau1[[#This Row],[ENTREE]]-Tableau1[[#This Row],[SORTIE]]</f>
        <v>3</v>
      </c>
    </row>
    <row r="13" spans="1:7" x14ac:dyDescent="0.25">
      <c r="A13" s="189">
        <v>256</v>
      </c>
      <c r="B13" s="11" t="s">
        <v>480</v>
      </c>
      <c r="C13" s="58" t="s">
        <v>644</v>
      </c>
      <c r="D13" s="194" t="s">
        <v>643</v>
      </c>
      <c r="E13" s="204">
        <v>1</v>
      </c>
      <c r="F13" s="205"/>
      <c r="G13" s="202">
        <f>Tableau1[[#This Row],[ENTREE]]-Tableau1[[#This Row],[SORTIE]]</f>
        <v>1</v>
      </c>
    </row>
    <row r="14" spans="1:7" x14ac:dyDescent="0.25">
      <c r="A14" s="190">
        <v>256</v>
      </c>
      <c r="B14" s="11"/>
      <c r="C14" s="50" t="s">
        <v>796</v>
      </c>
      <c r="D14" s="194" t="s">
        <v>569</v>
      </c>
      <c r="E14" s="204">
        <v>17</v>
      </c>
      <c r="F14" s="205"/>
      <c r="G14" s="202">
        <f>Tableau1[[#This Row],[ENTREE]]-Tableau1[[#This Row],[SORTIE]]</f>
        <v>17</v>
      </c>
    </row>
    <row r="15" spans="1:7" x14ac:dyDescent="0.25">
      <c r="A15" s="190">
        <v>256</v>
      </c>
      <c r="B15" s="11"/>
      <c r="C15" s="50" t="s">
        <v>795</v>
      </c>
      <c r="D15" s="194" t="s">
        <v>404</v>
      </c>
      <c r="E15" s="204">
        <v>4</v>
      </c>
      <c r="F15" s="205"/>
      <c r="G15" s="202">
        <f>Tableau1[[#This Row],[ENTREE]]-Tableau1[[#This Row],[SORTIE]]</f>
        <v>4</v>
      </c>
    </row>
    <row r="16" spans="1:7" x14ac:dyDescent="0.25">
      <c r="A16" s="189">
        <v>256</v>
      </c>
      <c r="B16" s="11" t="s">
        <v>480</v>
      </c>
      <c r="C16" s="58" t="s">
        <v>642</v>
      </c>
      <c r="D16" s="194" t="s">
        <v>973</v>
      </c>
      <c r="E16" s="204">
        <v>2</v>
      </c>
      <c r="F16" s="205"/>
      <c r="G16" s="202">
        <f>Tableau1[[#This Row],[ENTREE]]-Tableau1[[#This Row],[SORTIE]]</f>
        <v>2</v>
      </c>
    </row>
    <row r="17" spans="1:7" x14ac:dyDescent="0.25">
      <c r="A17" s="189">
        <v>256</v>
      </c>
      <c r="B17" s="11" t="s">
        <v>480</v>
      </c>
      <c r="C17" s="201" t="s">
        <v>774</v>
      </c>
      <c r="D17" s="194" t="s">
        <v>629</v>
      </c>
      <c r="E17" s="204">
        <v>3</v>
      </c>
      <c r="F17" s="205"/>
      <c r="G17" s="202">
        <f>Tableau1[[#This Row],[ENTREE]]-Tableau1[[#This Row],[SORTIE]]</f>
        <v>3</v>
      </c>
    </row>
    <row r="18" spans="1:7" x14ac:dyDescent="0.25">
      <c r="A18" s="190">
        <v>256</v>
      </c>
      <c r="B18" s="11" t="s">
        <v>480</v>
      </c>
      <c r="C18" s="50" t="s">
        <v>877</v>
      </c>
      <c r="D18" s="194" t="s">
        <v>461</v>
      </c>
      <c r="E18" s="204">
        <v>2</v>
      </c>
      <c r="F18" s="205"/>
      <c r="G18" s="202">
        <f>Tableau1[[#This Row],[ENTREE]]-Tableau1[[#This Row],[SORTIE]]</f>
        <v>2</v>
      </c>
    </row>
    <row r="19" spans="1:7" x14ac:dyDescent="0.25">
      <c r="A19" s="189">
        <v>256</v>
      </c>
      <c r="B19" s="11" t="s">
        <v>480</v>
      </c>
      <c r="C19" s="58" t="s">
        <v>639</v>
      </c>
      <c r="D19" s="194" t="s">
        <v>441</v>
      </c>
      <c r="E19" s="204">
        <v>1</v>
      </c>
      <c r="F19" s="205"/>
      <c r="G19" s="202">
        <f>Tableau1[[#This Row],[ENTREE]]-Tableau1[[#This Row],[SORTIE]]</f>
        <v>1</v>
      </c>
    </row>
    <row r="20" spans="1:7" x14ac:dyDescent="0.25">
      <c r="A20" s="190">
        <v>256</v>
      </c>
      <c r="B20" s="11" t="s">
        <v>480</v>
      </c>
      <c r="C20" s="50" t="s">
        <v>829</v>
      </c>
      <c r="D20" s="194" t="s">
        <v>441</v>
      </c>
      <c r="E20" s="204">
        <v>4</v>
      </c>
      <c r="F20" s="205"/>
      <c r="G20" s="202">
        <f>Tableau1[[#This Row],[ENTREE]]-Tableau1[[#This Row],[SORTIE]]</f>
        <v>4</v>
      </c>
    </row>
    <row r="21" spans="1:7" x14ac:dyDescent="0.25">
      <c r="A21" s="189">
        <v>256</v>
      </c>
      <c r="B21" s="11" t="s">
        <v>638</v>
      </c>
      <c r="C21" s="60" t="s">
        <v>637</v>
      </c>
      <c r="D21" s="194" t="s">
        <v>576</v>
      </c>
      <c r="E21" s="204">
        <v>2</v>
      </c>
      <c r="F21" s="205"/>
      <c r="G21" s="202">
        <f>Tableau1[[#This Row],[ENTREE]]-Tableau1[[#This Row],[SORTIE]]</f>
        <v>2</v>
      </c>
    </row>
    <row r="22" spans="1:7" x14ac:dyDescent="0.25">
      <c r="A22" s="190">
        <v>256</v>
      </c>
      <c r="B22" s="11" t="s">
        <v>837</v>
      </c>
      <c r="C22" s="50" t="s">
        <v>838</v>
      </c>
      <c r="D22" s="194" t="s">
        <v>640</v>
      </c>
      <c r="E22" s="204">
        <v>2</v>
      </c>
      <c r="F22" s="205"/>
      <c r="G22" s="202">
        <f>Tableau1[[#This Row],[ENTREE]]-Tableau1[[#This Row],[SORTIE]]</f>
        <v>2</v>
      </c>
    </row>
    <row r="23" spans="1:7" x14ac:dyDescent="0.25">
      <c r="A23" s="190">
        <v>256</v>
      </c>
      <c r="B23" s="11" t="s">
        <v>783</v>
      </c>
      <c r="C23" s="50" t="s">
        <v>784</v>
      </c>
      <c r="D23" s="194" t="s">
        <v>629</v>
      </c>
      <c r="E23" s="204">
        <v>9</v>
      </c>
      <c r="F23" s="205"/>
      <c r="G23" s="202">
        <f>Tableau1[[#This Row],[ENTREE]]-Tableau1[[#This Row],[SORTIE]]</f>
        <v>9</v>
      </c>
    </row>
    <row r="24" spans="1:7" x14ac:dyDescent="0.25">
      <c r="A24" s="190">
        <v>256</v>
      </c>
      <c r="B24" s="11" t="s">
        <v>960</v>
      </c>
      <c r="C24" s="201" t="s">
        <v>751</v>
      </c>
      <c r="D24" s="194" t="s">
        <v>426</v>
      </c>
      <c r="E24" s="204">
        <v>38</v>
      </c>
      <c r="F24" s="205"/>
      <c r="G24" s="202">
        <f>Tableau1[[#This Row],[ENTREE]]-Tableau1[[#This Row],[SORTIE]]</f>
        <v>38</v>
      </c>
    </row>
    <row r="25" spans="1:7" x14ac:dyDescent="0.25">
      <c r="A25" s="190">
        <v>256</v>
      </c>
      <c r="B25" s="11" t="s">
        <v>960</v>
      </c>
      <c r="C25" s="201" t="s">
        <v>750</v>
      </c>
      <c r="D25" s="194" t="s">
        <v>426</v>
      </c>
      <c r="E25" s="204">
        <v>30</v>
      </c>
      <c r="F25" s="205">
        <v>5</v>
      </c>
      <c r="G25" s="202">
        <f>Tableau1[[#This Row],[ENTREE]]-Tableau1[[#This Row],[SORTIE]]</f>
        <v>25</v>
      </c>
    </row>
    <row r="26" spans="1:7" x14ac:dyDescent="0.25">
      <c r="A26" s="190">
        <v>256</v>
      </c>
      <c r="B26" s="11" t="s">
        <v>960</v>
      </c>
      <c r="C26" s="50" t="s">
        <v>787</v>
      </c>
      <c r="D26" s="194" t="s">
        <v>404</v>
      </c>
      <c r="E26" s="204">
        <v>3</v>
      </c>
      <c r="F26" s="205"/>
      <c r="G26" s="202">
        <f>Tableau1[[#This Row],[ENTREE]]-Tableau1[[#This Row],[SORTIE]]</f>
        <v>3</v>
      </c>
    </row>
    <row r="27" spans="1:7" x14ac:dyDescent="0.25">
      <c r="A27" s="189">
        <v>256</v>
      </c>
      <c r="B27" s="59" t="s">
        <v>479</v>
      </c>
      <c r="C27" s="58" t="s">
        <v>636</v>
      </c>
      <c r="D27" s="194" t="s">
        <v>458</v>
      </c>
      <c r="E27" s="204">
        <v>5</v>
      </c>
      <c r="F27" s="205"/>
      <c r="G27" s="202">
        <f>Tableau1[[#This Row],[ENTREE]]-Tableau1[[#This Row],[SORTIE]]</f>
        <v>5</v>
      </c>
    </row>
    <row r="28" spans="1:7" x14ac:dyDescent="0.25">
      <c r="A28" s="189">
        <v>256</v>
      </c>
      <c r="B28" s="59" t="s">
        <v>479</v>
      </c>
      <c r="C28" s="58" t="s">
        <v>635</v>
      </c>
      <c r="D28" s="194" t="s">
        <v>458</v>
      </c>
      <c r="E28" s="204">
        <v>3</v>
      </c>
      <c r="F28" s="205"/>
      <c r="G28" s="202">
        <f>Tableau1[[#This Row],[ENTREE]]-Tableau1[[#This Row],[SORTIE]]</f>
        <v>3</v>
      </c>
    </row>
    <row r="29" spans="1:7" x14ac:dyDescent="0.25">
      <c r="A29" s="190">
        <v>256</v>
      </c>
      <c r="B29" s="11" t="s">
        <v>480</v>
      </c>
      <c r="C29" s="201" t="s">
        <v>1025</v>
      </c>
      <c r="D29" s="194" t="s">
        <v>1026</v>
      </c>
      <c r="E29" s="204">
        <v>5</v>
      </c>
      <c r="F29" s="205"/>
      <c r="G29" s="202">
        <f>Tableau1[[#This Row],[ENTREE]]-Tableau1[[#This Row],[SORTIE]]</f>
        <v>5</v>
      </c>
    </row>
    <row r="30" spans="1:7" x14ac:dyDescent="0.25">
      <c r="A30" s="189">
        <v>256</v>
      </c>
      <c r="B30" s="11" t="s">
        <v>480</v>
      </c>
      <c r="C30" s="201" t="s">
        <v>1036</v>
      </c>
      <c r="D30" s="194" t="s">
        <v>469</v>
      </c>
      <c r="E30" s="204">
        <v>3</v>
      </c>
      <c r="F30" s="205">
        <v>3</v>
      </c>
      <c r="G30" s="202">
        <f>Tableau1[[#This Row],[ENTREE]]-Tableau1[[#This Row],[SORTIE]]</f>
        <v>0</v>
      </c>
    </row>
    <row r="31" spans="1:7" x14ac:dyDescent="0.25">
      <c r="A31" s="189">
        <v>256</v>
      </c>
      <c r="B31" s="11" t="s">
        <v>960</v>
      </c>
      <c r="C31" s="58" t="s">
        <v>634</v>
      </c>
      <c r="D31" s="194" t="s">
        <v>475</v>
      </c>
      <c r="E31" s="204">
        <v>2</v>
      </c>
      <c r="F31" s="205"/>
      <c r="G31" s="202">
        <f>Tableau1[[#This Row],[ENTREE]]-Tableau1[[#This Row],[SORTIE]]</f>
        <v>2</v>
      </c>
    </row>
    <row r="32" spans="1:7" x14ac:dyDescent="0.25">
      <c r="A32" s="190">
        <v>256</v>
      </c>
      <c r="B32" s="11" t="s">
        <v>480</v>
      </c>
      <c r="C32" s="50" t="s">
        <v>955</v>
      </c>
      <c r="D32" s="194" t="s">
        <v>404</v>
      </c>
      <c r="E32" s="204">
        <v>15</v>
      </c>
      <c r="F32" s="205"/>
      <c r="G32" s="202">
        <f>Tableau1[[#This Row],[ENTREE]]-Tableau1[[#This Row],[SORTIE]]</f>
        <v>15</v>
      </c>
    </row>
    <row r="33" spans="1:7" x14ac:dyDescent="0.25">
      <c r="A33" s="190">
        <v>256</v>
      </c>
      <c r="B33" s="11" t="s">
        <v>480</v>
      </c>
      <c r="C33" s="50" t="s">
        <v>789</v>
      </c>
      <c r="D33" s="194" t="s">
        <v>415</v>
      </c>
      <c r="E33" s="204">
        <v>9</v>
      </c>
      <c r="F33" s="205"/>
      <c r="G33" s="202">
        <f>Tableau1[[#This Row],[ENTREE]]-Tableau1[[#This Row],[SORTIE]]</f>
        <v>9</v>
      </c>
    </row>
    <row r="34" spans="1:7" x14ac:dyDescent="0.25">
      <c r="A34" s="190">
        <v>256</v>
      </c>
      <c r="B34" s="11" t="s">
        <v>480</v>
      </c>
      <c r="C34" s="50" t="s">
        <v>873</v>
      </c>
      <c r="D34" s="194" t="s">
        <v>415</v>
      </c>
      <c r="E34" s="204">
        <v>10</v>
      </c>
      <c r="F34" s="205"/>
      <c r="G34" s="202">
        <f>Tableau1[[#This Row],[ENTREE]]-Tableau1[[#This Row],[SORTIE]]</f>
        <v>10</v>
      </c>
    </row>
    <row r="35" spans="1:7" x14ac:dyDescent="0.25">
      <c r="A35" s="189">
        <v>256</v>
      </c>
      <c r="B35" s="59" t="s">
        <v>510</v>
      </c>
      <c r="C35" s="50" t="s">
        <v>633</v>
      </c>
      <c r="D35" s="194" t="s">
        <v>454</v>
      </c>
      <c r="E35" s="204">
        <v>25</v>
      </c>
      <c r="F35" s="205"/>
      <c r="G35" s="202">
        <f>Tableau1[[#This Row],[ENTREE]]-Tableau1[[#This Row],[SORTIE]]</f>
        <v>25</v>
      </c>
    </row>
    <row r="36" spans="1:7" x14ac:dyDescent="0.25">
      <c r="A36" s="189">
        <v>256</v>
      </c>
      <c r="B36" s="59" t="s">
        <v>632</v>
      </c>
      <c r="C36" s="58" t="s">
        <v>631</v>
      </c>
      <c r="D36" s="195" t="s">
        <v>454</v>
      </c>
      <c r="E36" s="204">
        <v>38</v>
      </c>
      <c r="F36" s="205"/>
      <c r="G36" s="202">
        <f>Tableau1[[#This Row],[ENTREE]]-Tableau1[[#This Row],[SORTIE]]</f>
        <v>38</v>
      </c>
    </row>
    <row r="37" spans="1:7" x14ac:dyDescent="0.25">
      <c r="A37" s="189">
        <v>256</v>
      </c>
      <c r="B37" s="11" t="s">
        <v>480</v>
      </c>
      <c r="C37" s="58" t="s">
        <v>630</v>
      </c>
      <c r="D37" s="194" t="s">
        <v>434</v>
      </c>
      <c r="E37" s="204">
        <v>2</v>
      </c>
      <c r="F37" s="205"/>
      <c r="G37" s="202">
        <f>Tableau1[[#This Row],[ENTREE]]-Tableau1[[#This Row],[SORTIE]]</f>
        <v>2</v>
      </c>
    </row>
    <row r="38" spans="1:7" x14ac:dyDescent="0.25">
      <c r="A38" s="190">
        <v>256</v>
      </c>
      <c r="B38" s="11" t="s">
        <v>480</v>
      </c>
      <c r="C38" s="50" t="s">
        <v>874</v>
      </c>
      <c r="D38" s="194" t="s">
        <v>465</v>
      </c>
      <c r="E38" s="204">
        <v>3</v>
      </c>
      <c r="F38" s="205"/>
      <c r="G38" s="202">
        <f>Tableau1[[#This Row],[ENTREE]]-Tableau1[[#This Row],[SORTIE]]</f>
        <v>3</v>
      </c>
    </row>
    <row r="39" spans="1:7" x14ac:dyDescent="0.25">
      <c r="A39" s="189">
        <v>256</v>
      </c>
      <c r="B39" s="59" t="s">
        <v>627</v>
      </c>
      <c r="C39" s="58" t="s">
        <v>628</v>
      </c>
      <c r="D39" s="194" t="s">
        <v>758</v>
      </c>
      <c r="E39" s="204">
        <v>50</v>
      </c>
      <c r="F39" s="205"/>
      <c r="G39" s="202">
        <f>Tableau1[[#This Row],[ENTREE]]-Tableau1[[#This Row],[SORTIE]]</f>
        <v>50</v>
      </c>
    </row>
    <row r="40" spans="1:7" x14ac:dyDescent="0.25">
      <c r="A40" s="189">
        <v>256</v>
      </c>
      <c r="B40" s="59" t="s">
        <v>626</v>
      </c>
      <c r="C40" s="58" t="s">
        <v>625</v>
      </c>
      <c r="D40" s="194" t="s">
        <v>655</v>
      </c>
      <c r="E40" s="204">
        <v>0</v>
      </c>
      <c r="F40" s="205"/>
      <c r="G40" s="202">
        <f>Tableau1[[#This Row],[ENTREE]]-Tableau1[[#This Row],[SORTIE]]</f>
        <v>0</v>
      </c>
    </row>
    <row r="41" spans="1:7" x14ac:dyDescent="0.25">
      <c r="A41" s="189">
        <v>256</v>
      </c>
      <c r="B41" s="59" t="s">
        <v>504</v>
      </c>
      <c r="C41" s="58" t="s">
        <v>624</v>
      </c>
      <c r="D41" s="194" t="s">
        <v>458</v>
      </c>
      <c r="E41" s="204">
        <v>39</v>
      </c>
      <c r="F41" s="205"/>
      <c r="G41" s="202">
        <f>Tableau1[[#This Row],[ENTREE]]-Tableau1[[#This Row],[SORTIE]]</f>
        <v>39</v>
      </c>
    </row>
    <row r="42" spans="1:7" x14ac:dyDescent="0.25">
      <c r="A42" s="190">
        <v>256</v>
      </c>
      <c r="B42" s="11" t="s">
        <v>504</v>
      </c>
      <c r="C42" s="50" t="s">
        <v>1024</v>
      </c>
      <c r="D42" s="135" t="s">
        <v>417</v>
      </c>
      <c r="E42" s="204">
        <v>50</v>
      </c>
      <c r="F42" s="205"/>
      <c r="G42" s="202">
        <f>Tableau1[[#This Row],[ENTREE]]-Tableau1[[#This Row],[SORTIE]]</f>
        <v>50</v>
      </c>
    </row>
    <row r="43" spans="1:7" x14ac:dyDescent="0.25">
      <c r="A43" s="189">
        <v>256</v>
      </c>
      <c r="B43" s="59" t="s">
        <v>504</v>
      </c>
      <c r="C43" s="58" t="s">
        <v>623</v>
      </c>
      <c r="D43" s="194" t="s">
        <v>466</v>
      </c>
      <c r="E43" s="204">
        <v>24</v>
      </c>
      <c r="F43" s="205"/>
      <c r="G43" s="202">
        <f>Tableau1[[#This Row],[ENTREE]]-Tableau1[[#This Row],[SORTIE]]</f>
        <v>24</v>
      </c>
    </row>
    <row r="44" spans="1:7" x14ac:dyDescent="0.25">
      <c r="A44" s="189">
        <v>256</v>
      </c>
      <c r="B44" s="59" t="s">
        <v>504</v>
      </c>
      <c r="C44" s="58" t="s">
        <v>622</v>
      </c>
      <c r="D44" s="194" t="s">
        <v>458</v>
      </c>
      <c r="E44" s="204">
        <v>35</v>
      </c>
      <c r="F44" s="205"/>
      <c r="G44" s="202">
        <f>Tableau1[[#This Row],[ENTREE]]-Tableau1[[#This Row],[SORTIE]]</f>
        <v>35</v>
      </c>
    </row>
    <row r="45" spans="1:7" x14ac:dyDescent="0.25">
      <c r="A45" s="189">
        <v>256</v>
      </c>
      <c r="B45" s="59" t="s">
        <v>504</v>
      </c>
      <c r="C45" s="58" t="s">
        <v>621</v>
      </c>
      <c r="D45" s="194" t="s">
        <v>458</v>
      </c>
      <c r="E45" s="204">
        <v>45</v>
      </c>
      <c r="F45" s="205"/>
      <c r="G45" s="202">
        <f>Tableau1[[#This Row],[ENTREE]]-Tableau1[[#This Row],[SORTIE]]</f>
        <v>45</v>
      </c>
    </row>
    <row r="46" spans="1:7" x14ac:dyDescent="0.25">
      <c r="A46" s="190">
        <v>256</v>
      </c>
      <c r="B46" s="11" t="s">
        <v>480</v>
      </c>
      <c r="C46" s="50" t="s">
        <v>1040</v>
      </c>
      <c r="D46" s="194" t="s">
        <v>620</v>
      </c>
      <c r="E46" s="204">
        <v>11</v>
      </c>
      <c r="F46" s="205"/>
      <c r="G46" s="203">
        <f>Tableau1[[#This Row],[ENTREE]]-Tableau1[[#This Row],[SORTIE]]</f>
        <v>11</v>
      </c>
    </row>
    <row r="47" spans="1:7" x14ac:dyDescent="0.25">
      <c r="A47" s="190">
        <v>256</v>
      </c>
      <c r="B47" s="11" t="s">
        <v>480</v>
      </c>
      <c r="C47" s="50" t="s">
        <v>1044</v>
      </c>
      <c r="D47" s="194" t="s">
        <v>620</v>
      </c>
      <c r="E47" s="204">
        <v>7</v>
      </c>
      <c r="F47" s="205"/>
      <c r="G47" s="203">
        <f>Tableau1[[#This Row],[ENTREE]]-Tableau1[[#This Row],[SORTIE]]</f>
        <v>7</v>
      </c>
    </row>
    <row r="48" spans="1:7" x14ac:dyDescent="0.25">
      <c r="A48" s="190">
        <v>256</v>
      </c>
      <c r="B48" s="11" t="s">
        <v>480</v>
      </c>
      <c r="C48" s="50" t="s">
        <v>1041</v>
      </c>
      <c r="D48" s="194" t="s">
        <v>620</v>
      </c>
      <c r="E48" s="204">
        <v>32</v>
      </c>
      <c r="F48" s="205"/>
      <c r="G48" s="203">
        <f>Tableau1[[#This Row],[ENTREE]]-Tableau1[[#This Row],[SORTIE]]</f>
        <v>32</v>
      </c>
    </row>
    <row r="49" spans="1:7" x14ac:dyDescent="0.25">
      <c r="A49" s="190">
        <v>256</v>
      </c>
      <c r="B49" s="11" t="s">
        <v>480</v>
      </c>
      <c r="C49" s="50" t="s">
        <v>1042</v>
      </c>
      <c r="D49" s="194" t="s">
        <v>620</v>
      </c>
      <c r="E49" s="204">
        <v>6</v>
      </c>
      <c r="F49" s="205"/>
      <c r="G49" s="203">
        <f>Tableau1[[#This Row],[ENTREE]]-Tableau1[[#This Row],[SORTIE]]</f>
        <v>6</v>
      </c>
    </row>
    <row r="50" spans="1:7" x14ac:dyDescent="0.25">
      <c r="A50" s="190">
        <v>256</v>
      </c>
      <c r="B50" s="11" t="s">
        <v>480</v>
      </c>
      <c r="C50" s="50" t="s">
        <v>1043</v>
      </c>
      <c r="D50" s="194" t="s">
        <v>620</v>
      </c>
      <c r="E50" s="204">
        <v>1</v>
      </c>
      <c r="F50" s="205"/>
      <c r="G50" s="203">
        <f>Tableau1[[#This Row],[ENTREE]]-Tableau1[[#This Row],[SORTIE]]</f>
        <v>1</v>
      </c>
    </row>
    <row r="51" spans="1:7" x14ac:dyDescent="0.25">
      <c r="A51" s="189">
        <v>256</v>
      </c>
      <c r="B51" s="11" t="s">
        <v>480</v>
      </c>
      <c r="C51" s="201" t="s">
        <v>1039</v>
      </c>
      <c r="D51" s="194" t="s">
        <v>620</v>
      </c>
      <c r="E51" s="204">
        <v>10</v>
      </c>
      <c r="F51" s="205"/>
      <c r="G51" s="202">
        <f>Tableau1[[#This Row],[ENTREE]]-Tableau1[[#This Row],[SORTIE]]</f>
        <v>10</v>
      </c>
    </row>
    <row r="52" spans="1:7" x14ac:dyDescent="0.25">
      <c r="A52" s="189">
        <v>256</v>
      </c>
      <c r="B52" s="11" t="s">
        <v>480</v>
      </c>
      <c r="C52" s="201" t="s">
        <v>979</v>
      </c>
      <c r="D52" s="194" t="s">
        <v>620</v>
      </c>
      <c r="E52" s="204">
        <v>9</v>
      </c>
      <c r="F52" s="205">
        <v>2</v>
      </c>
      <c r="G52" s="202">
        <f>Tableau1[[#This Row],[ENTREE]]-Tableau1[[#This Row],[SORTIE]]</f>
        <v>7</v>
      </c>
    </row>
    <row r="53" spans="1:7" x14ac:dyDescent="0.25">
      <c r="A53" s="206">
        <v>256</v>
      </c>
      <c r="B53" s="11" t="s">
        <v>480</v>
      </c>
      <c r="C53" s="50" t="s">
        <v>1037</v>
      </c>
      <c r="D53" s="194" t="s">
        <v>620</v>
      </c>
      <c r="E53" s="204">
        <v>3</v>
      </c>
      <c r="F53" s="205"/>
      <c r="G53" s="202">
        <f>Tableau1[[#This Row],[ENTREE]]-Tableau1[[#This Row],[SORTIE]]</f>
        <v>3</v>
      </c>
    </row>
    <row r="54" spans="1:7" x14ac:dyDescent="0.25">
      <c r="A54" s="189">
        <v>256</v>
      </c>
      <c r="B54" s="59" t="s">
        <v>481</v>
      </c>
      <c r="C54" s="58" t="s">
        <v>619</v>
      </c>
      <c r="D54" s="194" t="s">
        <v>405</v>
      </c>
      <c r="E54" s="204">
        <v>94</v>
      </c>
      <c r="F54" s="205"/>
      <c r="G54" s="202">
        <f>Tableau1[[#This Row],[ENTREE]]-Tableau1[[#This Row],[SORTIE]]</f>
        <v>94</v>
      </c>
    </row>
    <row r="55" spans="1:7" x14ac:dyDescent="0.25">
      <c r="A55" s="189">
        <v>256</v>
      </c>
      <c r="B55" s="11" t="s">
        <v>480</v>
      </c>
      <c r="C55" s="201" t="s">
        <v>1038</v>
      </c>
      <c r="D55" s="194" t="s">
        <v>620</v>
      </c>
      <c r="E55" s="204">
        <v>9</v>
      </c>
      <c r="F55" s="205">
        <v>1</v>
      </c>
      <c r="G55" s="202">
        <f>Tableau1[[#This Row],[ENTREE]]-Tableau1[[#This Row],[SORTIE]]</f>
        <v>8</v>
      </c>
    </row>
    <row r="56" spans="1:7" x14ac:dyDescent="0.25">
      <c r="A56" s="191">
        <v>256</v>
      </c>
      <c r="B56" s="95" t="s">
        <v>508</v>
      </c>
      <c r="C56" s="98" t="s">
        <v>617</v>
      </c>
      <c r="D56" s="196" t="s">
        <v>415</v>
      </c>
      <c r="E56" s="204">
        <v>42</v>
      </c>
      <c r="F56" s="205"/>
      <c r="G56" s="202">
        <f>Tableau1[[#This Row],[ENTREE]]-Tableau1[[#This Row],[SORTIE]]</f>
        <v>42</v>
      </c>
    </row>
    <row r="57" spans="1:7" x14ac:dyDescent="0.25">
      <c r="A57" s="192">
        <v>256</v>
      </c>
      <c r="B57" s="95" t="s">
        <v>480</v>
      </c>
      <c r="C57" s="96" t="s">
        <v>605</v>
      </c>
      <c r="D57" s="196" t="s">
        <v>412</v>
      </c>
      <c r="E57" s="204">
        <v>224</v>
      </c>
      <c r="F57" s="205"/>
      <c r="G57" s="202">
        <f>Tableau1[[#This Row],[ENTREE]]-Tableau1[[#This Row],[SORTIE]]</f>
        <v>224</v>
      </c>
    </row>
    <row r="58" spans="1:7" x14ac:dyDescent="0.25">
      <c r="A58" s="191">
        <v>256</v>
      </c>
      <c r="B58" s="97" t="s">
        <v>610</v>
      </c>
      <c r="C58" s="98" t="s">
        <v>616</v>
      </c>
      <c r="D58" s="196" t="s">
        <v>973</v>
      </c>
      <c r="E58" s="204">
        <v>30</v>
      </c>
      <c r="F58" s="205"/>
      <c r="G58" s="202">
        <f>Tableau1[[#This Row],[ENTREE]]-Tableau1[[#This Row],[SORTIE]]</f>
        <v>30</v>
      </c>
    </row>
    <row r="59" spans="1:7" x14ac:dyDescent="0.25">
      <c r="A59" s="191">
        <v>256</v>
      </c>
      <c r="B59" s="97" t="s">
        <v>615</v>
      </c>
      <c r="C59" s="98" t="s">
        <v>614</v>
      </c>
      <c r="D59" s="197" t="s">
        <v>404</v>
      </c>
      <c r="E59" s="204">
        <v>13</v>
      </c>
      <c r="F59" s="205"/>
      <c r="G59" s="202">
        <f>Tableau1[[#This Row],[ENTREE]]-Tableau1[[#This Row],[SORTIE]]</f>
        <v>13</v>
      </c>
    </row>
    <row r="60" spans="1:7" x14ac:dyDescent="0.25">
      <c r="A60" s="191">
        <v>256</v>
      </c>
      <c r="B60" s="95" t="s">
        <v>480</v>
      </c>
      <c r="C60" s="98" t="s">
        <v>613</v>
      </c>
      <c r="D60" s="196" t="s">
        <v>469</v>
      </c>
      <c r="E60" s="204">
        <v>6</v>
      </c>
      <c r="F60" s="205"/>
      <c r="G60" s="202">
        <f>Tableau1[[#This Row],[ENTREE]]-Tableau1[[#This Row],[SORTIE]]</f>
        <v>6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  <pageSetUpPr fitToPage="1"/>
  </sheetPr>
  <dimension ref="A1:K518"/>
  <sheetViews>
    <sheetView showGridLines="0" workbookViewId="0">
      <selection activeCell="E375" sqref="E375"/>
    </sheetView>
  </sheetViews>
  <sheetFormatPr baseColWidth="10" defaultRowHeight="15" x14ac:dyDescent="0.25"/>
  <cols>
    <col min="1" max="1" width="20.7109375" customWidth="1"/>
    <col min="2" max="2" width="39.140625" customWidth="1"/>
    <col min="3" max="4" width="20.7109375" customWidth="1"/>
    <col min="5" max="5" width="11.5703125" style="141"/>
    <col min="6" max="6" width="20.7109375" customWidth="1"/>
    <col min="7" max="7" width="12.42578125" customWidth="1"/>
  </cols>
  <sheetData>
    <row r="1" spans="1:11" x14ac:dyDescent="0.25">
      <c r="A1" s="120" t="s">
        <v>671</v>
      </c>
      <c r="E1"/>
      <c r="F1" s="106"/>
      <c r="G1" s="118"/>
      <c r="H1" s="74"/>
      <c r="J1" s="77"/>
      <c r="K1" s="115"/>
    </row>
    <row r="2" spans="1:11" x14ac:dyDescent="0.25">
      <c r="A2" s="119">
        <f ca="1">TODAY()</f>
        <v>43403</v>
      </c>
      <c r="E2"/>
      <c r="F2" s="106"/>
      <c r="G2" s="118"/>
      <c r="H2" s="74"/>
      <c r="J2" s="115"/>
      <c r="K2" s="115"/>
    </row>
    <row r="3" spans="1:11" x14ac:dyDescent="0.25">
      <c r="A3" s="105"/>
      <c r="B3" s="73"/>
      <c r="E3"/>
      <c r="J3" s="77"/>
      <c r="K3" s="115"/>
    </row>
    <row r="4" spans="1:11" ht="30.75" thickBot="1" x14ac:dyDescent="0.3">
      <c r="A4" s="16" t="s">
        <v>670</v>
      </c>
      <c r="B4" s="16" t="s">
        <v>1</v>
      </c>
      <c r="C4" s="16" t="s">
        <v>2</v>
      </c>
      <c r="D4" s="117" t="s">
        <v>402</v>
      </c>
      <c r="E4" s="116" t="s">
        <v>669</v>
      </c>
      <c r="F4" s="116" t="s">
        <v>668</v>
      </c>
      <c r="G4" s="116" t="s">
        <v>793</v>
      </c>
      <c r="H4" s="116" t="s">
        <v>667</v>
      </c>
      <c r="J4" s="115"/>
      <c r="K4" s="115"/>
    </row>
    <row r="5" spans="1:11" x14ac:dyDescent="0.25">
      <c r="A5" s="154">
        <v>1</v>
      </c>
      <c r="B5" s="49" t="s">
        <v>957</v>
      </c>
      <c r="C5" s="62">
        <v>519</v>
      </c>
      <c r="D5" s="10" t="s">
        <v>473</v>
      </c>
      <c r="E5" s="199"/>
      <c r="F5" s="101">
        <f>VLOOKUP(Tableau66[[#This Row],[Références]],Articles[[Références]:[Stocks]],4,0)</f>
        <v>6</v>
      </c>
      <c r="G5" s="12" t="str">
        <f>IF(Tableau66[[#This Row],[Stock physique]]&gt;="","NON","OUI")</f>
        <v>NON</v>
      </c>
      <c r="H5" s="12" t="str">
        <f>IF(Tableau66[[#This Row],[Stock physique]]=Tableau66[[#This Row],[Stock Theorique]],"OK","ECART")</f>
        <v>ECART</v>
      </c>
    </row>
    <row r="6" spans="1:11" x14ac:dyDescent="0.25">
      <c r="A6" s="155">
        <v>1</v>
      </c>
      <c r="B6" s="147" t="s">
        <v>42</v>
      </c>
      <c r="C6" s="148">
        <v>8950</v>
      </c>
      <c r="D6" s="113" t="s">
        <v>473</v>
      </c>
      <c r="E6" s="200"/>
      <c r="F6" s="101">
        <f>VLOOKUP(Tableau66[[#This Row],[Références]],Articles[[Références]:[Stocks]],4,0)</f>
        <v>1</v>
      </c>
      <c r="G6" s="12" t="str">
        <f>IF(Tableau66[[#This Row],[Stock physique]]&gt;="","NON","OUI")</f>
        <v>NON</v>
      </c>
      <c r="H6" s="12" t="str">
        <f>IF(Tableau66[[#This Row],[Stock physique]]=Tableau66[[#This Row],[Stock Theorique]],"OK","ECART")</f>
        <v>ECART</v>
      </c>
    </row>
    <row r="7" spans="1:11" x14ac:dyDescent="0.25">
      <c r="A7" s="155">
        <v>1</v>
      </c>
      <c r="B7" s="49" t="s">
        <v>388</v>
      </c>
      <c r="C7" s="62" t="s">
        <v>563</v>
      </c>
      <c r="D7" s="113" t="s">
        <v>473</v>
      </c>
      <c r="E7" s="200"/>
      <c r="F7" s="101">
        <f>VLOOKUP(Tableau66[[#This Row],[Références]],Articles[[Références]:[Stocks]],4,0)</f>
        <v>3</v>
      </c>
      <c r="G7" s="12" t="str">
        <f>IF(Tableau66[[#This Row],[Stock physique]]&gt;="","NON","OUI")</f>
        <v>NON</v>
      </c>
      <c r="H7" s="12" t="str">
        <f>IF(Tableau66[[#This Row],[Stock physique]]=Tableau66[[#This Row],[Stock Theorique]],"OK","ECART")</f>
        <v>ECART</v>
      </c>
    </row>
    <row r="8" spans="1:11" x14ac:dyDescent="0.25">
      <c r="A8" s="155">
        <v>1</v>
      </c>
      <c r="B8" s="147" t="s">
        <v>389</v>
      </c>
      <c r="C8" s="148" t="s">
        <v>539</v>
      </c>
      <c r="D8" s="113" t="s">
        <v>473</v>
      </c>
      <c r="E8" s="200"/>
      <c r="F8" s="101">
        <f>VLOOKUP(Tableau66[[#This Row],[Références]],Articles[[Références]:[Stocks]],4,0)</f>
        <v>3</v>
      </c>
      <c r="G8" s="12" t="str">
        <f>IF(Tableau66[[#This Row],[Stock physique]]&gt;="","NON","OUI")</f>
        <v>NON</v>
      </c>
      <c r="H8" s="12" t="str">
        <f>IF(Tableau66[[#This Row],[Stock physique]]=Tableau66[[#This Row],[Stock Theorique]],"OK","ECART")</f>
        <v>ECART</v>
      </c>
    </row>
    <row r="9" spans="1:11" x14ac:dyDescent="0.25">
      <c r="A9" s="155">
        <v>1</v>
      </c>
      <c r="B9" s="49" t="s">
        <v>390</v>
      </c>
      <c r="C9" s="62" t="s">
        <v>540</v>
      </c>
      <c r="D9" s="113" t="s">
        <v>474</v>
      </c>
      <c r="E9" s="200"/>
      <c r="F9" s="101">
        <f>VLOOKUP(Tableau66[[#This Row],[Références]],Articles[[Références]:[Stocks]],4,0)</f>
        <v>4</v>
      </c>
      <c r="G9" s="12" t="str">
        <f>IF(Tableau66[[#This Row],[Stock physique]]&gt;="","NON","OUI")</f>
        <v>NON</v>
      </c>
      <c r="H9" s="12" t="str">
        <f>IF(Tableau66[[#This Row],[Stock physique]]=Tableau66[[#This Row],[Stock Theorique]],"OK","ECART")</f>
        <v>ECART</v>
      </c>
    </row>
    <row r="10" spans="1:11" x14ac:dyDescent="0.25">
      <c r="A10" s="155">
        <v>1</v>
      </c>
      <c r="B10" s="147" t="s">
        <v>391</v>
      </c>
      <c r="C10" s="148" t="s">
        <v>541</v>
      </c>
      <c r="D10" s="113" t="s">
        <v>474</v>
      </c>
      <c r="E10" s="200"/>
      <c r="F10" s="101">
        <f>VLOOKUP(Tableau66[[#This Row],[Références]],Articles[[Références]:[Stocks]],4,0)</f>
        <v>1</v>
      </c>
      <c r="G10" s="12" t="str">
        <f>IF(Tableau66[[#This Row],[Stock physique]]&gt;="","NON","OUI")</f>
        <v>NON</v>
      </c>
      <c r="H10" s="12" t="str">
        <f>IF(Tableau66[[#This Row],[Stock physique]]=Tableau66[[#This Row],[Stock Theorique]],"OK","ECART")</f>
        <v>ECART</v>
      </c>
    </row>
    <row r="11" spans="1:11" x14ac:dyDescent="0.25">
      <c r="A11" s="155">
        <v>1</v>
      </c>
      <c r="B11" s="49" t="s">
        <v>392</v>
      </c>
      <c r="C11" s="62" t="s">
        <v>542</v>
      </c>
      <c r="D11" s="113" t="s">
        <v>474</v>
      </c>
      <c r="E11" s="200"/>
      <c r="F11" s="101">
        <f>VLOOKUP(Tableau66[[#This Row],[Références]],Articles[[Références]:[Stocks]],4,0)</f>
        <v>1</v>
      </c>
      <c r="G11" s="12" t="str">
        <f>IF(Tableau66[[#This Row],[Stock physique]]&gt;="","NON","OUI")</f>
        <v>NON</v>
      </c>
      <c r="H11" s="12" t="str">
        <f>IF(Tableau66[[#This Row],[Stock physique]]=Tableau66[[#This Row],[Stock Theorique]],"OK","ECART")</f>
        <v>ECART</v>
      </c>
    </row>
    <row r="12" spans="1:11" x14ac:dyDescent="0.25">
      <c r="A12" s="155">
        <v>1</v>
      </c>
      <c r="B12" s="147" t="s">
        <v>393</v>
      </c>
      <c r="C12" s="148" t="s">
        <v>543</v>
      </c>
      <c r="D12" s="113" t="s">
        <v>474</v>
      </c>
      <c r="E12" s="200"/>
      <c r="F12" s="101">
        <f>VLOOKUP(Tableau66[[#This Row],[Références]],Articles[[Références]:[Stocks]],4,0)</f>
        <v>2</v>
      </c>
      <c r="G12" s="12" t="str">
        <f>IF(Tableau66[[#This Row],[Stock physique]]&gt;="","NON","OUI")</f>
        <v>NON</v>
      </c>
      <c r="H12" s="12" t="str">
        <f>IF(Tableau66[[#This Row],[Stock physique]]=Tableau66[[#This Row],[Stock Theorique]],"OK","ECART")</f>
        <v>ECART</v>
      </c>
    </row>
    <row r="13" spans="1:11" x14ac:dyDescent="0.25">
      <c r="A13" s="155">
        <v>1</v>
      </c>
      <c r="B13" s="49" t="s">
        <v>102</v>
      </c>
      <c r="C13" s="62">
        <v>7079</v>
      </c>
      <c r="D13" s="114" t="s">
        <v>611</v>
      </c>
      <c r="E13" s="200"/>
      <c r="F13" s="101">
        <f>VLOOKUP(Tableau66[[#This Row],[Références]],Articles[[Références]:[Stocks]],4,0)</f>
        <v>77</v>
      </c>
      <c r="G13" s="12" t="str">
        <f>IF(Tableau66[[#This Row],[Stock physique]]&gt;="","NON","OUI")</f>
        <v>NON</v>
      </c>
      <c r="H13" s="12" t="str">
        <f>IF(Tableau66[[#This Row],[Stock physique]]=Tableau66[[#This Row],[Stock Theorique]],"OK","ECART")</f>
        <v>ECART</v>
      </c>
    </row>
    <row r="14" spans="1:11" x14ac:dyDescent="0.25">
      <c r="A14" s="155">
        <v>1</v>
      </c>
      <c r="B14" s="147" t="s">
        <v>101</v>
      </c>
      <c r="C14" s="148">
        <v>7080</v>
      </c>
      <c r="D14" s="149" t="s">
        <v>611</v>
      </c>
      <c r="E14" s="200"/>
      <c r="F14" s="101">
        <f>VLOOKUP(Tableau66[[#This Row],[Références]],Articles[[Références]:[Stocks]],4,0)</f>
        <v>5</v>
      </c>
      <c r="G14" s="12" t="str">
        <f>IF(Tableau66[[#This Row],[Stock physique]]&gt;="","NON","OUI")</f>
        <v>NON</v>
      </c>
      <c r="H14" s="12" t="str">
        <f>IF(Tableau66[[#This Row],[Stock physique]]=Tableau66[[#This Row],[Stock Theorique]],"OK","ECART")</f>
        <v>ECART</v>
      </c>
    </row>
    <row r="15" spans="1:11" x14ac:dyDescent="0.25">
      <c r="A15" s="155">
        <v>1</v>
      </c>
      <c r="B15" s="49" t="s">
        <v>100</v>
      </c>
      <c r="C15" s="62">
        <v>7081</v>
      </c>
      <c r="D15" s="149" t="s">
        <v>611</v>
      </c>
      <c r="E15" s="200"/>
      <c r="F15" s="101">
        <f>VLOOKUP(Tableau66[[#This Row],[Références]],Articles[[Références]:[Stocks]],4,0)</f>
        <v>180</v>
      </c>
      <c r="G15" s="12" t="str">
        <f>IF(Tableau66[[#This Row],[Stock physique]]&gt;="","NON","OUI")</f>
        <v>NON</v>
      </c>
      <c r="H15" s="12" t="str">
        <f>IF(Tableau66[[#This Row],[Stock physique]]=Tableau66[[#This Row],[Stock Theorique]],"OK","ECART")</f>
        <v>ECART</v>
      </c>
    </row>
    <row r="16" spans="1:11" x14ac:dyDescent="0.25">
      <c r="A16" s="154">
        <v>1</v>
      </c>
      <c r="B16" s="147" t="s">
        <v>99</v>
      </c>
      <c r="C16" s="148">
        <v>7082</v>
      </c>
      <c r="D16" s="150" t="s">
        <v>611</v>
      </c>
      <c r="E16" s="200"/>
      <c r="F16" s="101">
        <f>VLOOKUP(Tableau66[[#This Row],[Références]],Articles[[Références]:[Stocks]],4,0)</f>
        <v>20</v>
      </c>
      <c r="G16" s="12" t="str">
        <f>IF(Tableau66[[#This Row],[Stock physique]]&gt;="","NON","OUI")</f>
        <v>NON</v>
      </c>
      <c r="H16" s="12" t="str">
        <f>IF(Tableau66[[#This Row],[Stock physique]]=Tableau66[[#This Row],[Stock Theorique]],"OK","ECART")</f>
        <v>ECART</v>
      </c>
    </row>
    <row r="17" spans="1:8" x14ac:dyDescent="0.25">
      <c r="A17" s="155">
        <v>1</v>
      </c>
      <c r="B17" s="147" t="s">
        <v>66</v>
      </c>
      <c r="C17" s="148">
        <v>8397</v>
      </c>
      <c r="D17" s="113" t="s">
        <v>404</v>
      </c>
      <c r="E17" s="200"/>
      <c r="F17" s="101">
        <f>VLOOKUP(Tableau66[[#This Row],[Références]],Articles[[Références]:[Stocks]],4,0)</f>
        <v>30</v>
      </c>
      <c r="G17" s="12" t="str">
        <f>IF(Tableau66[[#This Row],[Stock physique]]&gt;="","NON","OUI")</f>
        <v>NON</v>
      </c>
      <c r="H17" s="12" t="str">
        <f>IF(Tableau66[[#This Row],[Stock physique]]=Tableau66[[#This Row],[Stock Theorique]],"OK","ECART")</f>
        <v>ECART</v>
      </c>
    </row>
    <row r="18" spans="1:8" x14ac:dyDescent="0.25">
      <c r="A18" s="155">
        <v>1</v>
      </c>
      <c r="B18" s="49" t="s">
        <v>899</v>
      </c>
      <c r="C18" s="62">
        <v>9949</v>
      </c>
      <c r="D18" s="113" t="s">
        <v>404</v>
      </c>
      <c r="E18" s="199"/>
      <c r="F18" s="101">
        <f>VLOOKUP(Tableau66[[#This Row],[Références]],Articles[[Références]:[Stocks]],4,0)</f>
        <v>79</v>
      </c>
      <c r="G18" s="12" t="str">
        <f>IF(Tableau66[[#This Row],[Stock physique]]&gt;="","NON","OUI")</f>
        <v>NON</v>
      </c>
      <c r="H18" s="12" t="str">
        <f>IF(Tableau66[[#This Row],[Stock physique]]=Tableau66[[#This Row],[Stock Theorique]],"OK","ECART")</f>
        <v>ECART</v>
      </c>
    </row>
    <row r="19" spans="1:8" x14ac:dyDescent="0.25">
      <c r="A19" s="155">
        <v>1</v>
      </c>
      <c r="B19" s="49" t="s">
        <v>111</v>
      </c>
      <c r="C19" s="62">
        <v>5113</v>
      </c>
      <c r="D19" s="113" t="s">
        <v>578</v>
      </c>
      <c r="E19" s="200"/>
      <c r="F19" s="101">
        <f>VLOOKUP(Tableau66[[#This Row],[Références]],Articles[[Références]:[Stocks]],4,0)</f>
        <v>22</v>
      </c>
      <c r="G19" s="12" t="str">
        <f>IF(Tableau66[[#This Row],[Stock physique]]&gt;="","NON","OUI")</f>
        <v>NON</v>
      </c>
      <c r="H19" s="12" t="str">
        <f>IF(Tableau66[[#This Row],[Stock physique]]=Tableau66[[#This Row],[Stock Theorique]],"OK","ECART")</f>
        <v>ECART</v>
      </c>
    </row>
    <row r="20" spans="1:8" x14ac:dyDescent="0.25">
      <c r="A20" s="155">
        <v>1</v>
      </c>
      <c r="B20" s="49" t="s">
        <v>110</v>
      </c>
      <c r="C20" s="62">
        <v>5115</v>
      </c>
      <c r="D20" s="113" t="s">
        <v>578</v>
      </c>
      <c r="E20" s="200"/>
      <c r="F20" s="101">
        <f>VLOOKUP(Tableau66[[#This Row],[Références]],Articles[[Références]:[Stocks]],4,0)</f>
        <v>19</v>
      </c>
      <c r="G20" s="12" t="str">
        <f>IF(Tableau66[[#This Row],[Stock physique]]&gt;="","NON","OUI")</f>
        <v>NON</v>
      </c>
      <c r="H20" s="12" t="str">
        <f>IF(Tableau66[[#This Row],[Stock physique]]=Tableau66[[#This Row],[Stock Theorique]],"OK","ECART")</f>
        <v>ECART</v>
      </c>
    </row>
    <row r="21" spans="1:8" x14ac:dyDescent="0.25">
      <c r="A21" s="155">
        <v>1</v>
      </c>
      <c r="B21" s="147" t="s">
        <v>84</v>
      </c>
      <c r="C21" s="148">
        <v>7931</v>
      </c>
      <c r="D21" s="113" t="s">
        <v>426</v>
      </c>
      <c r="E21" s="200"/>
      <c r="F21" s="101">
        <f>VLOOKUP(Tableau66[[#This Row],[Références]],Articles[[Références]:[Stocks]],4,0)</f>
        <v>264</v>
      </c>
      <c r="G21" s="12" t="str">
        <f>IF(Tableau66[[#This Row],[Stock physique]]&gt;="","NON","OUI")</f>
        <v>NON</v>
      </c>
      <c r="H21" s="12" t="str">
        <f>IF(Tableau66[[#This Row],[Stock physique]]=Tableau66[[#This Row],[Stock Theorique]],"OK","ECART")</f>
        <v>ECART</v>
      </c>
    </row>
    <row r="22" spans="1:8" x14ac:dyDescent="0.25">
      <c r="A22" s="155">
        <v>1</v>
      </c>
      <c r="B22" s="49" t="s">
        <v>83</v>
      </c>
      <c r="C22" s="62">
        <v>7932</v>
      </c>
      <c r="D22" s="113" t="s">
        <v>436</v>
      </c>
      <c r="E22" s="200"/>
      <c r="F22" s="101">
        <f>VLOOKUP(Tableau66[[#This Row],[Références]],Articles[[Références]:[Stocks]],4,0)</f>
        <v>79</v>
      </c>
      <c r="G22" s="12" t="str">
        <f>IF(Tableau66[[#This Row],[Stock physique]]&gt;="","NON","OUI")</f>
        <v>NON</v>
      </c>
      <c r="H22" s="12" t="str">
        <f>IF(Tableau66[[#This Row],[Stock physique]]=Tableau66[[#This Row],[Stock Theorique]],"OK","ECART")</f>
        <v>ECART</v>
      </c>
    </row>
    <row r="23" spans="1:8" x14ac:dyDescent="0.25">
      <c r="A23" s="155">
        <v>1</v>
      </c>
      <c r="B23" s="147" t="s">
        <v>82</v>
      </c>
      <c r="C23" s="148">
        <v>7933</v>
      </c>
      <c r="D23" s="113" t="s">
        <v>436</v>
      </c>
      <c r="E23" s="200"/>
      <c r="F23" s="101">
        <f>VLOOKUP(Tableau66[[#This Row],[Références]],Articles[[Références]:[Stocks]],4,0)</f>
        <v>102</v>
      </c>
      <c r="G23" s="12" t="str">
        <f>IF(Tableau66[[#This Row],[Stock physique]]&gt;="","NON","OUI")</f>
        <v>NON</v>
      </c>
      <c r="H23" s="12" t="str">
        <f>IF(Tableau66[[#This Row],[Stock physique]]=Tableau66[[#This Row],[Stock Theorique]],"OK","ECART")</f>
        <v>ECART</v>
      </c>
    </row>
    <row r="24" spans="1:8" x14ac:dyDescent="0.25">
      <c r="A24" s="155">
        <v>1</v>
      </c>
      <c r="B24" s="49" t="s">
        <v>81</v>
      </c>
      <c r="C24" s="62">
        <v>7934</v>
      </c>
      <c r="D24" s="113" t="s">
        <v>436</v>
      </c>
      <c r="E24" s="200"/>
      <c r="F24" s="101">
        <f>VLOOKUP(Tableau66[[#This Row],[Références]],Articles[[Références]:[Stocks]],4,0)</f>
        <v>39</v>
      </c>
      <c r="G24" s="12" t="str">
        <f>IF(Tableau66[[#This Row],[Stock physique]]&gt;="","NON","OUI")</f>
        <v>NON</v>
      </c>
      <c r="H24" s="12" t="str">
        <f>IF(Tableau66[[#This Row],[Stock physique]]=Tableau66[[#This Row],[Stock Theorique]],"OK","ECART")</f>
        <v>ECART</v>
      </c>
    </row>
    <row r="25" spans="1:8" x14ac:dyDescent="0.25">
      <c r="A25" s="155">
        <v>1</v>
      </c>
      <c r="B25" s="147" t="s">
        <v>80</v>
      </c>
      <c r="C25" s="148">
        <v>7935</v>
      </c>
      <c r="D25" s="113" t="s">
        <v>436</v>
      </c>
      <c r="E25" s="200"/>
      <c r="F25" s="101">
        <f>VLOOKUP(Tableau66[[#This Row],[Références]],Articles[[Références]:[Stocks]],4,0)</f>
        <v>155</v>
      </c>
      <c r="G25" s="12" t="str">
        <f>IF(Tableau66[[#This Row],[Stock physique]]&gt;="","NON","OUI")</f>
        <v>NON</v>
      </c>
      <c r="H25" s="12" t="str">
        <f>IF(Tableau66[[#This Row],[Stock physique]]=Tableau66[[#This Row],[Stock Theorique]],"OK","ECART")</f>
        <v>ECART</v>
      </c>
    </row>
    <row r="26" spans="1:8" x14ac:dyDescent="0.25">
      <c r="A26" s="155">
        <v>1</v>
      </c>
      <c r="B26" s="147" t="s">
        <v>166</v>
      </c>
      <c r="C26" s="148">
        <v>2269</v>
      </c>
      <c r="D26" s="113" t="s">
        <v>435</v>
      </c>
      <c r="E26" s="200"/>
      <c r="F26" s="101">
        <f>VLOOKUP(Tableau66[[#This Row],[Références]],Articles[[Références]:[Stocks]],4,0)</f>
        <v>53</v>
      </c>
      <c r="G26" s="12" t="str">
        <f>IF(Tableau66[[#This Row],[Stock physique]]&gt;="","NON","OUI")</f>
        <v>NON</v>
      </c>
      <c r="H26" s="12" t="str">
        <f>IF(Tableau66[[#This Row],[Stock physique]]=Tableau66[[#This Row],[Stock Theorique]],"OK","ECART")</f>
        <v>ECART</v>
      </c>
    </row>
    <row r="27" spans="1:8" x14ac:dyDescent="0.25">
      <c r="A27" s="155">
        <v>1</v>
      </c>
      <c r="B27" s="49" t="s">
        <v>165</v>
      </c>
      <c r="C27" s="62">
        <v>2270</v>
      </c>
      <c r="D27" s="113" t="s">
        <v>435</v>
      </c>
      <c r="E27" s="200"/>
      <c r="F27" s="101">
        <f>VLOOKUP(Tableau66[[#This Row],[Références]],Articles[[Références]:[Stocks]],4,0)</f>
        <v>48</v>
      </c>
      <c r="G27" s="12" t="str">
        <f>IF(Tableau66[[#This Row],[Stock physique]]&gt;="","NON","OUI")</f>
        <v>NON</v>
      </c>
      <c r="H27" s="12" t="str">
        <f>IF(Tableau66[[#This Row],[Stock physique]]=Tableau66[[#This Row],[Stock Theorique]],"OK","ECART")</f>
        <v>ECART</v>
      </c>
    </row>
    <row r="28" spans="1:8" x14ac:dyDescent="0.25">
      <c r="A28" s="155">
        <v>1</v>
      </c>
      <c r="B28" s="49" t="s">
        <v>121</v>
      </c>
      <c r="C28" s="62">
        <v>4908</v>
      </c>
      <c r="D28" s="113" t="s">
        <v>420</v>
      </c>
      <c r="E28" s="200"/>
      <c r="F28" s="101">
        <f>VLOOKUP(Tableau66[[#This Row],[Références]],Articles[[Références]:[Stocks]],4,0)</f>
        <v>92</v>
      </c>
      <c r="G28" s="12" t="str">
        <f>IF(Tableau66[[#This Row],[Stock physique]]&gt;="","NON","OUI")</f>
        <v>NON</v>
      </c>
      <c r="H28" s="12" t="str">
        <f>IF(Tableau66[[#This Row],[Stock physique]]=Tableau66[[#This Row],[Stock Theorique]],"OK","ECART")</f>
        <v>ECART</v>
      </c>
    </row>
    <row r="29" spans="1:8" x14ac:dyDescent="0.25">
      <c r="A29" s="155">
        <v>1</v>
      </c>
      <c r="B29" s="147" t="s">
        <v>120</v>
      </c>
      <c r="C29" s="148">
        <v>4909</v>
      </c>
      <c r="D29" s="149" t="s">
        <v>420</v>
      </c>
      <c r="E29" s="200"/>
      <c r="F29" s="101">
        <f>VLOOKUP(Tableau66[[#This Row],[Références]],Articles[[Références]:[Stocks]],4,0)</f>
        <v>25</v>
      </c>
      <c r="G29" s="12" t="str">
        <f>IF(Tableau66[[#This Row],[Stock physique]]&gt;="","NON","OUI")</f>
        <v>NON</v>
      </c>
      <c r="H29" s="12" t="str">
        <f>IF(Tableau66[[#This Row],[Stock physique]]=Tableau66[[#This Row],[Stock Theorique]],"OK","ECART")</f>
        <v>ECART</v>
      </c>
    </row>
    <row r="30" spans="1:8" x14ac:dyDescent="0.25">
      <c r="A30" s="155">
        <v>1</v>
      </c>
      <c r="B30" s="49" t="s">
        <v>119</v>
      </c>
      <c r="C30" s="62">
        <v>4910</v>
      </c>
      <c r="D30" s="149" t="s">
        <v>420</v>
      </c>
      <c r="E30" s="200"/>
      <c r="F30" s="101">
        <f>VLOOKUP(Tableau66[[#This Row],[Références]],Articles[[Références]:[Stocks]],4,0)</f>
        <v>0</v>
      </c>
      <c r="G30" s="12" t="str">
        <f>IF(Tableau66[[#This Row],[Stock physique]]&gt;="","NON","OUI")</f>
        <v>NON</v>
      </c>
      <c r="H30" s="12" t="str">
        <f>IF(Tableau66[[#This Row],[Stock physique]]=Tableau66[[#This Row],[Stock Theorique]],"OK","ECART")</f>
        <v>OK</v>
      </c>
    </row>
    <row r="31" spans="1:8" x14ac:dyDescent="0.25">
      <c r="A31" s="155">
        <v>1</v>
      </c>
      <c r="B31" s="147" t="s">
        <v>118</v>
      </c>
      <c r="C31" s="148">
        <v>4911</v>
      </c>
      <c r="D31" s="149" t="s">
        <v>420</v>
      </c>
      <c r="E31" s="200"/>
      <c r="F31" s="101">
        <f>VLOOKUP(Tableau66[[#This Row],[Références]],Articles[[Références]:[Stocks]],4,0)</f>
        <v>0</v>
      </c>
      <c r="G31" s="12" t="str">
        <f>IF(Tableau66[[#This Row],[Stock physique]]&gt;="","NON","OUI")</f>
        <v>NON</v>
      </c>
      <c r="H31" s="12" t="str">
        <f>IF(Tableau66[[#This Row],[Stock physique]]=Tableau66[[#This Row],[Stock Theorique]],"OK","ECART")</f>
        <v>OK</v>
      </c>
    </row>
    <row r="32" spans="1:8" x14ac:dyDescent="0.25">
      <c r="A32" s="155">
        <v>1</v>
      </c>
      <c r="B32" s="147" t="s">
        <v>122</v>
      </c>
      <c r="C32" s="148">
        <v>4907</v>
      </c>
      <c r="D32" s="149" t="s">
        <v>431</v>
      </c>
      <c r="E32" s="200"/>
      <c r="F32" s="101">
        <f>VLOOKUP(Tableau66[[#This Row],[Références]],Articles[[Références]:[Stocks]],4,0)</f>
        <v>0</v>
      </c>
      <c r="G32" s="12" t="str">
        <f>IF(Tableau66[[#This Row],[Stock physique]]&gt;="","NON","OUI")</f>
        <v>NON</v>
      </c>
      <c r="H32" s="12" t="str">
        <f>IF(Tableau66[[#This Row],[Stock physique]]=Tableau66[[#This Row],[Stock Theorique]],"OK","ECART")</f>
        <v>OK</v>
      </c>
    </row>
    <row r="33" spans="1:8" x14ac:dyDescent="0.25">
      <c r="A33" s="155">
        <v>1</v>
      </c>
      <c r="B33" s="49" t="s">
        <v>75</v>
      </c>
      <c r="C33" s="62">
        <v>7997</v>
      </c>
      <c r="D33" s="113" t="s">
        <v>431</v>
      </c>
      <c r="E33" s="200"/>
      <c r="F33" s="101">
        <f>VLOOKUP(Tableau66[[#This Row],[Références]],Articles[[Références]:[Stocks]],4,0)</f>
        <v>144</v>
      </c>
      <c r="G33" s="12" t="str">
        <f>IF(Tableau66[[#This Row],[Stock physique]]&gt;="","NON","OUI")</f>
        <v>NON</v>
      </c>
      <c r="H33" s="12" t="str">
        <f>IF(Tableau66[[#This Row],[Stock physique]]=Tableau66[[#This Row],[Stock Theorique]],"OK","ECART")</f>
        <v>ECART</v>
      </c>
    </row>
    <row r="34" spans="1:8" x14ac:dyDescent="0.25">
      <c r="A34" s="155">
        <v>1</v>
      </c>
      <c r="B34" s="49" t="s">
        <v>43</v>
      </c>
      <c r="C34" s="62">
        <v>8949</v>
      </c>
      <c r="D34" s="113" t="s">
        <v>431</v>
      </c>
      <c r="E34" s="200"/>
      <c r="F34" s="101">
        <f>VLOOKUP(Tableau66[[#This Row],[Références]],Articles[[Références]:[Stocks]],4,0)</f>
        <v>43</v>
      </c>
      <c r="G34" s="12" t="str">
        <f>IF(Tableau66[[#This Row],[Stock physique]]&gt;="","NON","OUI")</f>
        <v>NON</v>
      </c>
      <c r="H34" s="12" t="str">
        <f>IF(Tableau66[[#This Row],[Stock physique]]=Tableau66[[#This Row],[Stock Theorique]],"OK","ECART")</f>
        <v>ECART</v>
      </c>
    </row>
    <row r="35" spans="1:8" x14ac:dyDescent="0.25">
      <c r="A35" s="155">
        <v>1</v>
      </c>
      <c r="B35" s="147" t="s">
        <v>74</v>
      </c>
      <c r="C35" s="148">
        <v>7998</v>
      </c>
      <c r="D35" s="149" t="s">
        <v>430</v>
      </c>
      <c r="E35" s="200"/>
      <c r="F35" s="101">
        <f>VLOOKUP(Tableau66[[#This Row],[Références]],Articles[[Références]:[Stocks]],4,0)</f>
        <v>100</v>
      </c>
      <c r="G35" s="12" t="str">
        <f>IF(Tableau66[[#This Row],[Stock physique]]&gt;="","NON","OUI")</f>
        <v>NON</v>
      </c>
      <c r="H35" s="12" t="str">
        <f>IF(Tableau66[[#This Row],[Stock physique]]=Tableau66[[#This Row],[Stock Theorique]],"OK","ECART")</f>
        <v>ECART</v>
      </c>
    </row>
    <row r="36" spans="1:8" x14ac:dyDescent="0.25">
      <c r="A36" s="155">
        <v>1</v>
      </c>
      <c r="B36" s="49" t="s">
        <v>73</v>
      </c>
      <c r="C36" s="62">
        <v>7999</v>
      </c>
      <c r="D36" s="113" t="s">
        <v>430</v>
      </c>
      <c r="E36" s="200"/>
      <c r="F36" s="101">
        <f>VLOOKUP(Tableau66[[#This Row],[Références]],Articles[[Références]:[Stocks]],4,0)</f>
        <v>110</v>
      </c>
      <c r="G36" s="12" t="str">
        <f>IF(Tableau66[[#This Row],[Stock physique]]&gt;="","NON","OUI")</f>
        <v>NON</v>
      </c>
      <c r="H36" s="12" t="str">
        <f>IF(Tableau66[[#This Row],[Stock physique]]=Tableau66[[#This Row],[Stock Theorique]],"OK","ECART")</f>
        <v>ECART</v>
      </c>
    </row>
    <row r="37" spans="1:8" x14ac:dyDescent="0.25">
      <c r="A37" s="155">
        <v>1</v>
      </c>
      <c r="B37" s="151" t="s">
        <v>72</v>
      </c>
      <c r="C37" s="148">
        <v>8000</v>
      </c>
      <c r="D37" s="149" t="s">
        <v>430</v>
      </c>
      <c r="E37" s="200"/>
      <c r="F37" s="101">
        <f>VLOOKUP(Tableau66[[#This Row],[Références]],Articles[[Références]:[Stocks]],4,0)</f>
        <v>68</v>
      </c>
      <c r="G37" s="12" t="str">
        <f>IF(Tableau66[[#This Row],[Stock physique]]&gt;="","NON","OUI")</f>
        <v>NON</v>
      </c>
      <c r="H37" s="12" t="str">
        <f>IF(Tableau66[[#This Row],[Stock physique]]=Tableau66[[#This Row],[Stock Theorique]],"OK","ECART")</f>
        <v>ECART</v>
      </c>
    </row>
    <row r="38" spans="1:8" x14ac:dyDescent="0.25">
      <c r="A38" s="155">
        <v>1</v>
      </c>
      <c r="B38" s="49" t="s">
        <v>71</v>
      </c>
      <c r="C38" s="62">
        <v>8001</v>
      </c>
      <c r="D38" s="113" t="s">
        <v>430</v>
      </c>
      <c r="E38" s="200"/>
      <c r="F38" s="101">
        <f>VLOOKUP(Tableau66[[#This Row],[Références]],Articles[[Références]:[Stocks]],4,0)</f>
        <v>88</v>
      </c>
      <c r="G38" s="12" t="str">
        <f>IF(Tableau66[[#This Row],[Stock physique]]&gt;="","NON","OUI")</f>
        <v>NON</v>
      </c>
      <c r="H38" s="12" t="str">
        <f>IF(Tableau66[[#This Row],[Stock physique]]=Tableau66[[#This Row],[Stock Theorique]],"OK","ECART")</f>
        <v>ECART</v>
      </c>
    </row>
    <row r="39" spans="1:8" x14ac:dyDescent="0.25">
      <c r="A39" s="155">
        <v>1</v>
      </c>
      <c r="B39" s="147" t="s">
        <v>365</v>
      </c>
      <c r="C39" s="148" t="s">
        <v>531</v>
      </c>
      <c r="D39" s="113" t="s">
        <v>830</v>
      </c>
      <c r="E39" s="200"/>
      <c r="F39" s="101">
        <f>VLOOKUP(Tableau66[[#This Row],[Références]],Articles[[Références]:[Stocks]],4,0)</f>
        <v>0</v>
      </c>
      <c r="G39" s="12" t="str">
        <f>IF(Tableau66[[#This Row],[Stock physique]]&gt;="","NON","OUI")</f>
        <v>NON</v>
      </c>
      <c r="H39" s="12" t="str">
        <f>IF(Tableau66[[#This Row],[Stock physique]]=Tableau66[[#This Row],[Stock Theorique]],"OK","ECART")</f>
        <v>OK</v>
      </c>
    </row>
    <row r="40" spans="1:8" x14ac:dyDescent="0.25">
      <c r="A40" s="155">
        <v>1</v>
      </c>
      <c r="B40" s="61" t="s">
        <v>935</v>
      </c>
      <c r="C40" s="68">
        <v>289</v>
      </c>
      <c r="D40" s="112" t="s">
        <v>576</v>
      </c>
      <c r="E40" s="199"/>
      <c r="F40" s="101">
        <f>VLOOKUP(Tableau66[[#This Row],[Références]],Articles[[Références]:[Stocks]],4,0)</f>
        <v>6</v>
      </c>
      <c r="G40" s="12" t="str">
        <f>IF(Tableau66[[#This Row],[Stock physique]]&gt;="","NON","OUI")</f>
        <v>NON</v>
      </c>
      <c r="H40" s="12" t="str">
        <f>IF(Tableau66[[#This Row],[Stock physique]]=Tableau66[[#This Row],[Stock Theorique]],"OK","ECART")</f>
        <v>ECART</v>
      </c>
    </row>
    <row r="41" spans="1:8" x14ac:dyDescent="0.25">
      <c r="A41" s="155">
        <v>1</v>
      </c>
      <c r="B41" s="61" t="s">
        <v>354</v>
      </c>
      <c r="C41" s="68">
        <v>298</v>
      </c>
      <c r="D41" s="112" t="s">
        <v>576</v>
      </c>
      <c r="E41" s="199"/>
      <c r="F41" s="101">
        <f>VLOOKUP(Tableau66[[#This Row],[Références]],Articles[[Références]:[Stocks]],4,0)</f>
        <v>1</v>
      </c>
      <c r="G41" s="12" t="str">
        <f>IF(Tableau66[[#This Row],[Stock physique]]&gt;="","NON","OUI")</f>
        <v>NON</v>
      </c>
      <c r="H41" s="12" t="str">
        <f>IF(Tableau66[[#This Row],[Stock physique]]=Tableau66[[#This Row],[Stock Theorique]],"OK","ECART")</f>
        <v>ECART</v>
      </c>
    </row>
    <row r="42" spans="1:8" x14ac:dyDescent="0.25">
      <c r="A42" s="155">
        <v>1</v>
      </c>
      <c r="B42" s="61" t="s">
        <v>936</v>
      </c>
      <c r="C42" s="68">
        <v>549</v>
      </c>
      <c r="D42" s="112" t="s">
        <v>410</v>
      </c>
      <c r="E42" s="199"/>
      <c r="F42" s="101">
        <f>VLOOKUP(Tableau66[[#This Row],[Références]],Articles[[Références]:[Stocks]],4,0)</f>
        <v>14</v>
      </c>
      <c r="G42" s="12" t="str">
        <f>IF(Tableau66[[#This Row],[Stock physique]]&gt;="","NON","OUI")</f>
        <v>NON</v>
      </c>
      <c r="H42" s="12" t="str">
        <f>IF(Tableau66[[#This Row],[Stock physique]]=Tableau66[[#This Row],[Stock Theorique]],"OK","ECART")</f>
        <v>ECART</v>
      </c>
    </row>
    <row r="43" spans="1:8" x14ac:dyDescent="0.25">
      <c r="A43" s="155">
        <v>1</v>
      </c>
      <c r="B43" s="61" t="s">
        <v>938</v>
      </c>
      <c r="C43" s="68">
        <v>1298</v>
      </c>
      <c r="D43" s="112" t="s">
        <v>469</v>
      </c>
      <c r="E43" s="199"/>
      <c r="F43" s="101">
        <f>VLOOKUP(Tableau66[[#This Row],[Références]],Articles[[Références]:[Stocks]],4,0)</f>
        <v>8</v>
      </c>
      <c r="G43" s="12" t="str">
        <f>IF(Tableau66[[#This Row],[Stock physique]]&gt;="","NON","OUI")</f>
        <v>NON</v>
      </c>
      <c r="H43" s="12" t="str">
        <f>IF(Tableau66[[#This Row],[Stock physique]]=Tableau66[[#This Row],[Stock Theorique]],"OK","ECART")</f>
        <v>ECART</v>
      </c>
    </row>
    <row r="44" spans="1:8" x14ac:dyDescent="0.25">
      <c r="A44" s="155">
        <v>1</v>
      </c>
      <c r="B44" s="61" t="s">
        <v>86</v>
      </c>
      <c r="C44" s="68">
        <v>7681</v>
      </c>
      <c r="D44" s="112" t="s">
        <v>469</v>
      </c>
      <c r="E44" s="200"/>
      <c r="F44" s="101">
        <f>VLOOKUP(Tableau66[[#This Row],[Références]],Articles[[Références]:[Stocks]],4,0)</f>
        <v>11</v>
      </c>
      <c r="G44" s="12" t="str">
        <f>IF(Tableau66[[#This Row],[Stock physique]]&gt;="","NON","OUI")</f>
        <v>NON</v>
      </c>
      <c r="H44" s="12" t="str">
        <f>IF(Tableau66[[#This Row],[Stock physique]]=Tableau66[[#This Row],[Stock Theorique]],"OK","ECART")</f>
        <v>ECART</v>
      </c>
    </row>
    <row r="45" spans="1:8" x14ac:dyDescent="0.25">
      <c r="A45" s="155">
        <v>1</v>
      </c>
      <c r="B45" s="69" t="s">
        <v>562</v>
      </c>
      <c r="C45" s="68">
        <v>9170</v>
      </c>
      <c r="D45" s="112" t="s">
        <v>469</v>
      </c>
      <c r="E45" s="200"/>
      <c r="F45" s="101">
        <f>VLOOKUP(Tableau66[[#This Row],[Références]],Articles[[Références]:[Stocks]],4,0)</f>
        <v>9</v>
      </c>
      <c r="G45" s="12" t="str">
        <f>IF(Tableau66[[#This Row],[Stock physique]]&gt;="","NON","OUI")</f>
        <v>NON</v>
      </c>
      <c r="H45" s="12" t="str">
        <f>IF(Tableau66[[#This Row],[Stock physique]]=Tableau66[[#This Row],[Stock Theorique]],"OK","ECART")</f>
        <v>ECART</v>
      </c>
    </row>
    <row r="46" spans="1:8" x14ac:dyDescent="0.25">
      <c r="A46" s="155">
        <v>1</v>
      </c>
      <c r="B46" s="61" t="s">
        <v>27</v>
      </c>
      <c r="C46" s="68">
        <v>9596</v>
      </c>
      <c r="D46" s="112" t="s">
        <v>469</v>
      </c>
      <c r="E46" s="200"/>
      <c r="F46" s="101">
        <f>VLOOKUP(Tableau66[[#This Row],[Références]],Articles[[Références]:[Stocks]],4,0)</f>
        <v>4</v>
      </c>
      <c r="G46" s="12" t="str">
        <f>IF(Tableau66[[#This Row],[Stock physique]]&gt;="","NON","OUI")</f>
        <v>NON</v>
      </c>
      <c r="H46" s="12" t="str">
        <f>IF(Tableau66[[#This Row],[Stock physique]]=Tableau66[[#This Row],[Stock Theorique]],"OK","ECART")</f>
        <v>ECART</v>
      </c>
    </row>
    <row r="47" spans="1:8" x14ac:dyDescent="0.25">
      <c r="A47" s="155">
        <v>1</v>
      </c>
      <c r="B47" s="61" t="s">
        <v>234</v>
      </c>
      <c r="C47" s="68">
        <v>1467</v>
      </c>
      <c r="D47" s="112" t="s">
        <v>469</v>
      </c>
      <c r="E47" s="200"/>
      <c r="F47" s="101">
        <f>VLOOKUP(Tableau66[[#This Row],[Références]],Articles[[Références]:[Stocks]],4,0)</f>
        <v>9</v>
      </c>
      <c r="G47" s="12" t="str">
        <f>IF(Tableau66[[#This Row],[Stock physique]]&gt;="","NON","OUI")</f>
        <v>NON</v>
      </c>
      <c r="H47" s="12" t="str">
        <f>IF(Tableau66[[#This Row],[Stock physique]]=Tableau66[[#This Row],[Stock Theorique]],"OK","ECART")</f>
        <v>ECART</v>
      </c>
    </row>
    <row r="48" spans="1:8" x14ac:dyDescent="0.25">
      <c r="A48" s="155">
        <v>1</v>
      </c>
      <c r="B48" s="61" t="s">
        <v>945</v>
      </c>
      <c r="C48" s="68">
        <v>3626</v>
      </c>
      <c r="D48" s="112" t="s">
        <v>469</v>
      </c>
      <c r="E48" s="199"/>
      <c r="F48" s="101">
        <f>VLOOKUP(Tableau66[[#This Row],[Références]],Articles[[Références]:[Stocks]],4,0)</f>
        <v>8</v>
      </c>
      <c r="G48" s="12" t="str">
        <f>IF(Tableau66[[#This Row],[Stock physique]]&gt;="","NON","OUI")</f>
        <v>NON</v>
      </c>
      <c r="H48" s="12" t="str">
        <f>IF(Tableau66[[#This Row],[Stock physique]]=Tableau66[[#This Row],[Stock Theorique]],"OK","ECART")</f>
        <v>ECART</v>
      </c>
    </row>
    <row r="49" spans="1:8" x14ac:dyDescent="0.25">
      <c r="A49" s="154">
        <v>1</v>
      </c>
      <c r="B49" s="61" t="s">
        <v>944</v>
      </c>
      <c r="C49" s="68">
        <v>3627</v>
      </c>
      <c r="D49" s="71" t="s">
        <v>469</v>
      </c>
      <c r="E49" s="199"/>
      <c r="F49" s="101">
        <f>VLOOKUP(Tableau66[[#This Row],[Références]],Articles[[Références]:[Stocks]],4,0)</f>
        <v>12</v>
      </c>
      <c r="G49" s="12" t="str">
        <f>IF(Tableau66[[#This Row],[Stock physique]]&gt;="","NON","OUI")</f>
        <v>NON</v>
      </c>
      <c r="H49" s="12" t="str">
        <f>IF(Tableau66[[#This Row],[Stock physique]]=Tableau66[[#This Row],[Stock Theorique]],"OK","ECART")</f>
        <v>ECART</v>
      </c>
    </row>
    <row r="50" spans="1:8" x14ac:dyDescent="0.25">
      <c r="A50" s="155">
        <v>1</v>
      </c>
      <c r="B50" s="61" t="s">
        <v>38</v>
      </c>
      <c r="C50" s="68">
        <v>9028</v>
      </c>
      <c r="D50" s="112" t="s">
        <v>469</v>
      </c>
      <c r="E50" s="200"/>
      <c r="F50" s="101">
        <f>VLOOKUP(Tableau66[[#This Row],[Références]],Articles[[Références]:[Stocks]],4,0)</f>
        <v>3</v>
      </c>
      <c r="G50" s="12" t="str">
        <f>IF(Tableau66[[#This Row],[Stock physique]]&gt;="","NON","OUI")</f>
        <v>NON</v>
      </c>
      <c r="H50" s="12" t="str">
        <f>IF(Tableau66[[#This Row],[Stock physique]]=Tableau66[[#This Row],[Stock Theorique]],"OK","ECART")</f>
        <v>ECART</v>
      </c>
    </row>
    <row r="51" spans="1:8" x14ac:dyDescent="0.25">
      <c r="A51" s="155">
        <v>1</v>
      </c>
      <c r="B51" s="61" t="s">
        <v>983</v>
      </c>
      <c r="C51" s="68">
        <v>10760</v>
      </c>
      <c r="D51" s="112" t="s">
        <v>1020</v>
      </c>
      <c r="E51" s="199"/>
      <c r="F51" s="101">
        <f>VLOOKUP(Tableau66[[#This Row],[Références]],Articles[[Références]:[Stocks]],4,0)</f>
        <v>3</v>
      </c>
      <c r="G51" s="12" t="str">
        <f>IF(Tableau66[[#This Row],[Stock physique]]&gt;="","NON","OUI")</f>
        <v>NON</v>
      </c>
      <c r="H51" s="12" t="str">
        <f>IF(Tableau66[[#This Row],[Stock physique]]=Tableau66[[#This Row],[Stock Theorique]],"OK","ECART")</f>
        <v>ECART</v>
      </c>
    </row>
    <row r="52" spans="1:8" x14ac:dyDescent="0.25">
      <c r="A52" s="155">
        <v>1</v>
      </c>
      <c r="B52" s="61" t="s">
        <v>982</v>
      </c>
      <c r="C52" s="68">
        <v>10838</v>
      </c>
      <c r="D52" s="112" t="s">
        <v>1020</v>
      </c>
      <c r="E52" s="199"/>
      <c r="F52" s="101">
        <f>VLOOKUP(Tableau66[[#This Row],[Références]],Articles[[Références]:[Stocks]],4,0)</f>
        <v>7</v>
      </c>
      <c r="G52" s="12" t="str">
        <f>IF(Tableau66[[#This Row],[Stock physique]]&gt;="","NON","OUI")</f>
        <v>NON</v>
      </c>
      <c r="H52" s="12" t="str">
        <f>IF(Tableau66[[#This Row],[Stock physique]]=Tableau66[[#This Row],[Stock Theorique]],"OK","ECART")</f>
        <v>ECART</v>
      </c>
    </row>
    <row r="53" spans="1:8" x14ac:dyDescent="0.25">
      <c r="A53" s="155">
        <v>1</v>
      </c>
      <c r="B53" s="61" t="s">
        <v>319</v>
      </c>
      <c r="C53" s="68">
        <v>588</v>
      </c>
      <c r="D53" s="112" t="s">
        <v>1020</v>
      </c>
      <c r="E53" s="200"/>
      <c r="F53" s="101">
        <f>VLOOKUP(Tableau66[[#This Row],[Références]],Articles[[Références]:[Stocks]],4,0)</f>
        <v>4</v>
      </c>
      <c r="G53" s="12" t="str">
        <f>IF(Tableau66[[#This Row],[Stock physique]]&gt;="","NON","OUI")</f>
        <v>NON</v>
      </c>
      <c r="H53" s="12" t="str">
        <f>IF(Tableau66[[#This Row],[Stock physique]]=Tableau66[[#This Row],[Stock Theorique]],"OK","ECART")</f>
        <v>ECART</v>
      </c>
    </row>
    <row r="54" spans="1:8" x14ac:dyDescent="0.25">
      <c r="A54" s="155">
        <v>1</v>
      </c>
      <c r="B54" s="61" t="s">
        <v>847</v>
      </c>
      <c r="C54" s="68">
        <v>8844</v>
      </c>
      <c r="D54" s="112" t="s">
        <v>1020</v>
      </c>
      <c r="E54" s="199"/>
      <c r="F54" s="101">
        <f>VLOOKUP(Tableau66[[#This Row],[Références]],Articles[[Références]:[Stocks]],4,0)</f>
        <v>1</v>
      </c>
      <c r="G54" s="12" t="str">
        <f>IF(Tableau66[[#This Row],[Stock physique]]&gt;="","NON","OUI")</f>
        <v>NON</v>
      </c>
      <c r="H54" s="12" t="str">
        <f>IF(Tableau66[[#This Row],[Stock physique]]=Tableau66[[#This Row],[Stock Theorique]],"OK","ECART")</f>
        <v>ECART</v>
      </c>
    </row>
    <row r="55" spans="1:8" x14ac:dyDescent="0.25">
      <c r="A55" s="155">
        <v>1</v>
      </c>
      <c r="B55" s="61" t="s">
        <v>966</v>
      </c>
      <c r="C55" s="68">
        <v>10995</v>
      </c>
      <c r="D55" s="112" t="s">
        <v>1020</v>
      </c>
      <c r="E55" s="199"/>
      <c r="F55" s="101">
        <f>VLOOKUP(Tableau66[[#This Row],[Références]],Articles[[Références]:[Stocks]],4,0)</f>
        <v>2</v>
      </c>
      <c r="G55" s="12" t="str">
        <f>IF(Tableau66[[#This Row],[Stock physique]]&gt;="","NON","OUI")</f>
        <v>NON</v>
      </c>
      <c r="H55" s="12" t="str">
        <f>IF(Tableau66[[#This Row],[Stock physique]]=Tableau66[[#This Row],[Stock Theorique]],"OK","ECART")</f>
        <v>ECART</v>
      </c>
    </row>
    <row r="56" spans="1:8" x14ac:dyDescent="0.25">
      <c r="A56" s="155">
        <v>1</v>
      </c>
      <c r="B56" s="152" t="s">
        <v>964</v>
      </c>
      <c r="C56" s="68">
        <v>10996</v>
      </c>
      <c r="D56" s="112" t="s">
        <v>1020</v>
      </c>
      <c r="E56" s="199"/>
      <c r="F56" s="101">
        <f>VLOOKUP(Tableau66[[#This Row],[Références]],Articles[[Références]:[Stocks]],4,0)</f>
        <v>2</v>
      </c>
      <c r="G56" s="12" t="str">
        <f>IF(Tableau66[[#This Row],[Stock physique]]&gt;="","NON","OUI")</f>
        <v>NON</v>
      </c>
      <c r="H56" s="12" t="str">
        <f>IF(Tableau66[[#This Row],[Stock physique]]=Tableau66[[#This Row],[Stock Theorique]],"OK","ECART")</f>
        <v>ECART</v>
      </c>
    </row>
    <row r="57" spans="1:8" x14ac:dyDescent="0.25">
      <c r="A57" s="155">
        <v>1</v>
      </c>
      <c r="B57" s="61" t="s">
        <v>895</v>
      </c>
      <c r="C57" s="68">
        <v>904</v>
      </c>
      <c r="D57" s="112" t="s">
        <v>1020</v>
      </c>
      <c r="E57" s="199"/>
      <c r="F57" s="101">
        <f>VLOOKUP(Tableau66[[#This Row],[Références]],Articles[[Références]:[Stocks]],4,0)</f>
        <v>9</v>
      </c>
      <c r="G57" s="12" t="str">
        <f>IF(Tableau66[[#This Row],[Stock physique]]&gt;="","NON","OUI")</f>
        <v>NON</v>
      </c>
      <c r="H57" s="12" t="str">
        <f>IF(Tableau66[[#This Row],[Stock physique]]=Tableau66[[#This Row],[Stock Theorique]],"OK","ECART")</f>
        <v>ECART</v>
      </c>
    </row>
    <row r="58" spans="1:8" x14ac:dyDescent="0.25">
      <c r="A58" s="155">
        <v>1</v>
      </c>
      <c r="B58" s="61" t="s">
        <v>942</v>
      </c>
      <c r="C58" s="68">
        <v>1494</v>
      </c>
      <c r="D58" s="112" t="s">
        <v>1020</v>
      </c>
      <c r="E58" s="199"/>
      <c r="F58" s="101">
        <f>VLOOKUP(Tableau66[[#This Row],[Références]],Articles[[Références]:[Stocks]],4,0)</f>
        <v>8</v>
      </c>
      <c r="G58" s="12" t="str">
        <f>IF(Tableau66[[#This Row],[Stock physique]]&gt;="","NON","OUI")</f>
        <v>NON</v>
      </c>
      <c r="H58" s="12" t="str">
        <f>IF(Tableau66[[#This Row],[Stock physique]]=Tableau66[[#This Row],[Stock Theorique]],"OK","ECART")</f>
        <v>ECART</v>
      </c>
    </row>
    <row r="59" spans="1:8" x14ac:dyDescent="0.25">
      <c r="A59" s="155">
        <v>1</v>
      </c>
      <c r="B59" s="61" t="s">
        <v>986</v>
      </c>
      <c r="C59" s="68">
        <v>537</v>
      </c>
      <c r="D59" s="112" t="s">
        <v>987</v>
      </c>
      <c r="E59" s="199"/>
      <c r="F59" s="101">
        <f>VLOOKUP(Tableau66[[#This Row],[Références]],Articles[[Références]:[Stocks]],4,0)</f>
        <v>16</v>
      </c>
      <c r="G59" s="12" t="str">
        <f>IF(Tableau66[[#This Row],[Stock physique]]&gt;="","NON","OUI")</f>
        <v>NON</v>
      </c>
      <c r="H59" s="12" t="str">
        <f>IF(Tableau66[[#This Row],[Stock physique]]=Tableau66[[#This Row],[Stock Theorique]],"OK","ECART")</f>
        <v>ECART</v>
      </c>
    </row>
    <row r="60" spans="1:8" x14ac:dyDescent="0.25">
      <c r="A60" s="155">
        <v>1</v>
      </c>
      <c r="B60" s="61" t="s">
        <v>988</v>
      </c>
      <c r="C60" s="68">
        <v>608</v>
      </c>
      <c r="D60" s="112" t="s">
        <v>989</v>
      </c>
      <c r="E60" s="199"/>
      <c r="F60" s="101">
        <f>VLOOKUP(Tableau66[[#This Row],[Références]],Articles[[Références]:[Stocks]],4,0)</f>
        <v>29</v>
      </c>
      <c r="G60" s="12" t="str">
        <f>IF(Tableau66[[#This Row],[Stock physique]]&gt;="","NON","OUI")</f>
        <v>NON</v>
      </c>
      <c r="H60" s="12" t="str">
        <f>IF(Tableau66[[#This Row],[Stock physique]]=Tableau66[[#This Row],[Stock Theorique]],"OK","ECART")</f>
        <v>ECART</v>
      </c>
    </row>
    <row r="61" spans="1:8" x14ac:dyDescent="0.25">
      <c r="A61" s="155">
        <v>1</v>
      </c>
      <c r="B61" s="61" t="s">
        <v>990</v>
      </c>
      <c r="C61" s="68">
        <v>610</v>
      </c>
      <c r="D61" s="112" t="s">
        <v>991</v>
      </c>
      <c r="E61" s="199"/>
      <c r="F61" s="101">
        <f>VLOOKUP(Tableau66[[#This Row],[Références]],Articles[[Références]:[Stocks]],4,0)</f>
        <v>29</v>
      </c>
      <c r="G61" s="12" t="str">
        <f>IF(Tableau66[[#This Row],[Stock physique]]&gt;="","NON","OUI")</f>
        <v>NON</v>
      </c>
      <c r="H61" s="12" t="str">
        <f>IF(Tableau66[[#This Row],[Stock physique]]=Tableau66[[#This Row],[Stock Theorique]],"OK","ECART")</f>
        <v>ECART</v>
      </c>
    </row>
    <row r="62" spans="1:8" x14ac:dyDescent="0.25">
      <c r="A62" s="155">
        <v>1</v>
      </c>
      <c r="B62" s="61" t="s">
        <v>992</v>
      </c>
      <c r="C62" s="68">
        <v>609</v>
      </c>
      <c r="D62" s="112" t="s">
        <v>993</v>
      </c>
      <c r="E62" s="199"/>
      <c r="F62" s="101">
        <f>VLOOKUP(Tableau66[[#This Row],[Références]],Articles[[Références]:[Stocks]],4,0)</f>
        <v>37</v>
      </c>
      <c r="G62" s="12" t="str">
        <f>IF(Tableau66[[#This Row],[Stock physique]]&gt;="","NON","OUI")</f>
        <v>NON</v>
      </c>
      <c r="H62" s="12" t="str">
        <f>IF(Tableau66[[#This Row],[Stock physique]]=Tableau66[[#This Row],[Stock Theorique]],"OK","ECART")</f>
        <v>ECART</v>
      </c>
    </row>
    <row r="63" spans="1:8" x14ac:dyDescent="0.25">
      <c r="A63" s="155">
        <v>1</v>
      </c>
      <c r="B63" s="61" t="s">
        <v>994</v>
      </c>
      <c r="C63" s="68">
        <v>611</v>
      </c>
      <c r="D63" s="112" t="s">
        <v>934</v>
      </c>
      <c r="E63" s="199"/>
      <c r="F63" s="101">
        <f>VLOOKUP(Tableau66[[#This Row],[Références]],Articles[[Références]:[Stocks]],4,0)</f>
        <v>60</v>
      </c>
      <c r="G63" s="12" t="str">
        <f>IF(Tableau66[[#This Row],[Stock physique]]&gt;="","NON","OUI")</f>
        <v>NON</v>
      </c>
      <c r="H63" s="12" t="str">
        <f>IF(Tableau66[[#This Row],[Stock physique]]=Tableau66[[#This Row],[Stock Theorique]],"OK","ECART")</f>
        <v>ECART</v>
      </c>
    </row>
    <row r="64" spans="1:8" x14ac:dyDescent="0.25">
      <c r="A64" s="155">
        <v>1</v>
      </c>
      <c r="B64" s="61" t="s">
        <v>933</v>
      </c>
      <c r="C64" s="68">
        <v>889</v>
      </c>
      <c r="D64" s="112" t="s">
        <v>934</v>
      </c>
      <c r="E64" s="199"/>
      <c r="F64" s="101">
        <f>VLOOKUP(Tableau66[[#This Row],[Références]],Articles[[Références]:[Stocks]],4,0)</f>
        <v>0</v>
      </c>
      <c r="G64" s="12" t="str">
        <f>IF(Tableau66[[#This Row],[Stock physique]]&gt;="","NON","OUI")</f>
        <v>NON</v>
      </c>
      <c r="H64" s="12" t="str">
        <f>IF(Tableau66[[#This Row],[Stock physique]]=Tableau66[[#This Row],[Stock Theorique]],"OK","ECART")</f>
        <v>OK</v>
      </c>
    </row>
    <row r="65" spans="1:8" x14ac:dyDescent="0.25">
      <c r="A65" s="155">
        <v>1</v>
      </c>
      <c r="B65" s="49" t="s">
        <v>46</v>
      </c>
      <c r="C65" s="62" t="s">
        <v>516</v>
      </c>
      <c r="D65" s="113" t="s">
        <v>581</v>
      </c>
      <c r="E65" s="200"/>
      <c r="F65" s="101">
        <f>VLOOKUP(Tableau66[[#This Row],[Références]],Articles[[Références]:[Stocks]],4,0)</f>
        <v>2</v>
      </c>
      <c r="G65" s="12" t="str">
        <f>IF(Tableau66[[#This Row],[Stock physique]]&gt;="","NON","OUI")</f>
        <v>NON</v>
      </c>
      <c r="H65" s="12" t="str">
        <f>IF(Tableau66[[#This Row],[Stock physique]]=Tableau66[[#This Row],[Stock Theorique]],"OK","ECART")</f>
        <v>ECART</v>
      </c>
    </row>
    <row r="66" spans="1:8" x14ac:dyDescent="0.25">
      <c r="A66" s="155">
        <v>1</v>
      </c>
      <c r="B66" s="147" t="s">
        <v>48</v>
      </c>
      <c r="C66" s="148" t="s">
        <v>518</v>
      </c>
      <c r="D66" s="113" t="s">
        <v>581</v>
      </c>
      <c r="E66" s="200"/>
      <c r="F66" s="101">
        <f>VLOOKUP(Tableau66[[#This Row],[Références]],Articles[[Références]:[Stocks]],4,0)</f>
        <v>2</v>
      </c>
      <c r="G66" s="12" t="str">
        <f>IF(Tableau66[[#This Row],[Stock physique]]&gt;="","NON","OUI")</f>
        <v>NON</v>
      </c>
      <c r="H66" s="12" t="str">
        <f>IF(Tableau66[[#This Row],[Stock physique]]=Tableau66[[#This Row],[Stock Theorique]],"OK","ECART")</f>
        <v>ECART</v>
      </c>
    </row>
    <row r="67" spans="1:8" x14ac:dyDescent="0.25">
      <c r="A67" s="155">
        <v>1</v>
      </c>
      <c r="B67" s="49" t="s">
        <v>49</v>
      </c>
      <c r="C67" s="62" t="s">
        <v>519</v>
      </c>
      <c r="D67" s="113" t="s">
        <v>581</v>
      </c>
      <c r="E67" s="200"/>
      <c r="F67" s="101">
        <f>VLOOKUP(Tableau66[[#This Row],[Références]],Articles[[Références]:[Stocks]],4,0)</f>
        <v>3</v>
      </c>
      <c r="G67" s="12" t="str">
        <f>IF(Tableau66[[#This Row],[Stock physique]]&gt;="","NON","OUI")</f>
        <v>NON</v>
      </c>
      <c r="H67" s="12" t="str">
        <f>IF(Tableau66[[#This Row],[Stock physique]]=Tableau66[[#This Row],[Stock Theorique]],"OK","ECART")</f>
        <v>ECART</v>
      </c>
    </row>
    <row r="68" spans="1:8" x14ac:dyDescent="0.25">
      <c r="A68" s="155">
        <v>1</v>
      </c>
      <c r="B68" s="147" t="s">
        <v>50</v>
      </c>
      <c r="C68" s="148" t="s">
        <v>520</v>
      </c>
      <c r="D68" s="149" t="s">
        <v>581</v>
      </c>
      <c r="E68" s="200"/>
      <c r="F68" s="101">
        <f>VLOOKUP(Tableau66[[#This Row],[Références]],Articles[[Références]:[Stocks]],4,0)</f>
        <v>2</v>
      </c>
      <c r="G68" s="12" t="str">
        <f>IF(Tableau66[[#This Row],[Stock physique]]&gt;="","NON","OUI")</f>
        <v>NON</v>
      </c>
      <c r="H68" s="12" t="str">
        <f>IF(Tableau66[[#This Row],[Stock physique]]=Tableau66[[#This Row],[Stock Theorique]],"OK","ECART")</f>
        <v>ECART</v>
      </c>
    </row>
    <row r="69" spans="1:8" x14ac:dyDescent="0.25">
      <c r="A69" s="155">
        <v>1</v>
      </c>
      <c r="B69" s="49" t="s">
        <v>51</v>
      </c>
      <c r="C69" s="62" t="s">
        <v>521</v>
      </c>
      <c r="D69" s="113" t="s">
        <v>581</v>
      </c>
      <c r="E69" s="200"/>
      <c r="F69" s="101">
        <f>VLOOKUP(Tableau66[[#This Row],[Références]],Articles[[Références]:[Stocks]],4,0)</f>
        <v>2</v>
      </c>
      <c r="G69" s="12" t="str">
        <f>IF(Tableau66[[#This Row],[Stock physique]]&gt;="","NON","OUI")</f>
        <v>NON</v>
      </c>
      <c r="H69" s="12" t="str">
        <f>IF(Tableau66[[#This Row],[Stock physique]]=Tableau66[[#This Row],[Stock Theorique]],"OK","ECART")</f>
        <v>ECART</v>
      </c>
    </row>
    <row r="70" spans="1:8" x14ac:dyDescent="0.25">
      <c r="A70" s="155">
        <v>1</v>
      </c>
      <c r="B70" s="49" t="s">
        <v>755</v>
      </c>
      <c r="C70" s="62" t="s">
        <v>754</v>
      </c>
      <c r="D70" s="113" t="s">
        <v>475</v>
      </c>
      <c r="E70" s="199"/>
      <c r="F70" s="101">
        <f>VLOOKUP(Tableau66[[#This Row],[Références]],Articles[[Références]:[Stocks]],4,0)</f>
        <v>3</v>
      </c>
      <c r="G70" s="12" t="str">
        <f>IF(Tableau66[[#This Row],[Stock physique]]&gt;="","NON","OUI")</f>
        <v>NON</v>
      </c>
      <c r="H70" s="12" t="str">
        <f>IF(Tableau66[[#This Row],[Stock physique]]=Tableau66[[#This Row],[Stock Theorique]],"OK","ECART")</f>
        <v>ECART</v>
      </c>
    </row>
    <row r="71" spans="1:8" x14ac:dyDescent="0.25">
      <c r="A71" s="155">
        <v>1</v>
      </c>
      <c r="B71" s="147" t="s">
        <v>394</v>
      </c>
      <c r="C71" s="148" t="s">
        <v>544</v>
      </c>
      <c r="D71" s="149" t="s">
        <v>475</v>
      </c>
      <c r="E71" s="200"/>
      <c r="F71" s="101">
        <f>VLOOKUP(Tableau66[[#This Row],[Références]],Articles[[Références]:[Stocks]],4,0)</f>
        <v>2</v>
      </c>
      <c r="G71" s="12" t="str">
        <f>IF(Tableau66[[#This Row],[Stock physique]]&gt;="","NON","OUI")</f>
        <v>NON</v>
      </c>
      <c r="H71" s="12" t="str">
        <f>IF(Tableau66[[#This Row],[Stock physique]]=Tableau66[[#This Row],[Stock Theorique]],"OK","ECART")</f>
        <v>ECART</v>
      </c>
    </row>
    <row r="72" spans="1:8" x14ac:dyDescent="0.25">
      <c r="A72" s="155">
        <v>1</v>
      </c>
      <c r="B72" s="147" t="s">
        <v>52</v>
      </c>
      <c r="C72" s="148" t="s">
        <v>522</v>
      </c>
      <c r="D72" s="149" t="s">
        <v>475</v>
      </c>
      <c r="E72" s="200"/>
      <c r="F72" s="101">
        <f>VLOOKUP(Tableau66[[#This Row],[Références]],Articles[[Références]:[Stocks]],4,0)</f>
        <v>2</v>
      </c>
      <c r="G72" s="12" t="str">
        <f>IF(Tableau66[[#This Row],[Stock physique]]&gt;="","NON","OUI")</f>
        <v>NON</v>
      </c>
      <c r="H72" s="12" t="str">
        <f>IF(Tableau66[[#This Row],[Stock physique]]=Tableau66[[#This Row],[Stock Theorique]],"OK","ECART")</f>
        <v>ECART</v>
      </c>
    </row>
    <row r="73" spans="1:8" x14ac:dyDescent="0.25">
      <c r="A73" s="155">
        <v>1</v>
      </c>
      <c r="B73" s="49" t="s">
        <v>47</v>
      </c>
      <c r="C73" s="62" t="s">
        <v>517</v>
      </c>
      <c r="D73" s="113" t="s">
        <v>475</v>
      </c>
      <c r="E73" s="200"/>
      <c r="F73" s="101">
        <f>VLOOKUP(Tableau66[[#This Row],[Références]],Articles[[Références]:[Stocks]],4,0)</f>
        <v>2</v>
      </c>
      <c r="G73" s="12" t="str">
        <f>IF(Tableau66[[#This Row],[Stock physique]]&gt;="","NON","OUI")</f>
        <v>NON</v>
      </c>
      <c r="H73" s="12" t="str">
        <f>IF(Tableau66[[#This Row],[Stock physique]]=Tableau66[[#This Row],[Stock Theorique]],"OK","ECART")</f>
        <v>ECART</v>
      </c>
    </row>
    <row r="74" spans="1:8" x14ac:dyDescent="0.25">
      <c r="A74" s="155">
        <v>1</v>
      </c>
      <c r="B74" s="49" t="s">
        <v>395</v>
      </c>
      <c r="C74" s="62" t="s">
        <v>545</v>
      </c>
      <c r="D74" s="113" t="s">
        <v>476</v>
      </c>
      <c r="E74" s="200"/>
      <c r="F74" s="101">
        <f>VLOOKUP(Tableau66[[#This Row],[Références]],Articles[[Références]:[Stocks]],4,0)</f>
        <v>2</v>
      </c>
      <c r="G74" s="12" t="str">
        <f>IF(Tableau66[[#This Row],[Stock physique]]&gt;="","NON","OUI")</f>
        <v>NON</v>
      </c>
      <c r="H74" s="12" t="str">
        <f>IF(Tableau66[[#This Row],[Stock physique]]=Tableau66[[#This Row],[Stock Theorique]],"OK","ECART")</f>
        <v>ECART</v>
      </c>
    </row>
    <row r="75" spans="1:8" x14ac:dyDescent="0.25">
      <c r="A75" s="155">
        <v>1</v>
      </c>
      <c r="B75" s="147" t="s">
        <v>396</v>
      </c>
      <c r="C75" s="148" t="s">
        <v>546</v>
      </c>
      <c r="D75" s="149" t="s">
        <v>476</v>
      </c>
      <c r="E75" s="200"/>
      <c r="F75" s="101">
        <f>VLOOKUP(Tableau66[[#This Row],[Références]],Articles[[Références]:[Stocks]],4,0)</f>
        <v>2</v>
      </c>
      <c r="G75" s="12" t="str">
        <f>IF(Tableau66[[#This Row],[Stock physique]]&gt;="","NON","OUI")</f>
        <v>NON</v>
      </c>
      <c r="H75" s="12" t="str">
        <f>IF(Tableau66[[#This Row],[Stock physique]]=Tableau66[[#This Row],[Stock Theorique]],"OK","ECART")</f>
        <v>ECART</v>
      </c>
    </row>
    <row r="76" spans="1:8" x14ac:dyDescent="0.25">
      <c r="A76" s="155">
        <v>1</v>
      </c>
      <c r="B76" s="49" t="s">
        <v>397</v>
      </c>
      <c r="C76" s="62" t="s">
        <v>547</v>
      </c>
      <c r="D76" s="113" t="s">
        <v>476</v>
      </c>
      <c r="E76" s="200"/>
      <c r="F76" s="101">
        <f>VLOOKUP(Tableau66[[#This Row],[Références]],Articles[[Références]:[Stocks]],4,0)</f>
        <v>2</v>
      </c>
      <c r="G76" s="12" t="str">
        <f>IF(Tableau66[[#This Row],[Stock physique]]&gt;="","NON","OUI")</f>
        <v>NON</v>
      </c>
      <c r="H76" s="12" t="str">
        <f>IF(Tableau66[[#This Row],[Stock physique]]=Tableau66[[#This Row],[Stock Theorique]],"OK","ECART")</f>
        <v>ECART</v>
      </c>
    </row>
    <row r="77" spans="1:8" x14ac:dyDescent="0.25">
      <c r="A77" s="155">
        <v>1</v>
      </c>
      <c r="B77" s="147" t="s">
        <v>398</v>
      </c>
      <c r="C77" s="148" t="s">
        <v>548</v>
      </c>
      <c r="D77" s="149" t="s">
        <v>476</v>
      </c>
      <c r="E77" s="200"/>
      <c r="F77" s="101">
        <f>VLOOKUP(Tableau66[[#This Row],[Références]],Articles[[Références]:[Stocks]],4,0)</f>
        <v>2</v>
      </c>
      <c r="G77" s="12" t="str">
        <f>IF(Tableau66[[#This Row],[Stock physique]]&gt;="","NON","OUI")</f>
        <v>NON</v>
      </c>
      <c r="H77" s="12" t="str">
        <f>IF(Tableau66[[#This Row],[Stock physique]]=Tableau66[[#This Row],[Stock Theorique]],"OK","ECART")</f>
        <v>ECART</v>
      </c>
    </row>
    <row r="78" spans="1:8" x14ac:dyDescent="0.25">
      <c r="A78" s="155">
        <v>1</v>
      </c>
      <c r="B78" s="49" t="s">
        <v>399</v>
      </c>
      <c r="C78" s="62" t="s">
        <v>549</v>
      </c>
      <c r="D78" s="113" t="s">
        <v>476</v>
      </c>
      <c r="E78" s="200"/>
      <c r="F78" s="101">
        <f>VLOOKUP(Tableau66[[#This Row],[Références]],Articles[[Références]:[Stocks]],4,0)</f>
        <v>2</v>
      </c>
      <c r="G78" s="12" t="str">
        <f>IF(Tableau66[[#This Row],[Stock physique]]&gt;="","NON","OUI")</f>
        <v>NON</v>
      </c>
      <c r="H78" s="12" t="str">
        <f>IF(Tableau66[[#This Row],[Stock physique]]=Tableau66[[#This Row],[Stock Theorique]],"OK","ECART")</f>
        <v>ECART</v>
      </c>
    </row>
    <row r="79" spans="1:8" x14ac:dyDescent="0.25">
      <c r="A79" s="155">
        <v>1</v>
      </c>
      <c r="B79" s="147" t="s">
        <v>400</v>
      </c>
      <c r="C79" s="148" t="s">
        <v>550</v>
      </c>
      <c r="D79" s="149" t="s">
        <v>476</v>
      </c>
      <c r="E79" s="200"/>
      <c r="F79" s="101">
        <f>VLOOKUP(Tableau66[[#This Row],[Références]],Articles[[Références]:[Stocks]],4,0)</f>
        <v>2</v>
      </c>
      <c r="G79" s="12" t="str">
        <f>IF(Tableau66[[#This Row],[Stock physique]]&gt;="","NON","OUI")</f>
        <v>NON</v>
      </c>
      <c r="H79" s="12" t="str">
        <f>IF(Tableau66[[#This Row],[Stock physique]]=Tableau66[[#This Row],[Stock Theorique]],"OK","ECART")</f>
        <v>ECART</v>
      </c>
    </row>
    <row r="80" spans="1:8" x14ac:dyDescent="0.25">
      <c r="A80" s="155">
        <v>1</v>
      </c>
      <c r="B80" s="49" t="s">
        <v>56</v>
      </c>
      <c r="C80" s="62">
        <v>8822</v>
      </c>
      <c r="D80" s="113" t="s">
        <v>428</v>
      </c>
      <c r="E80" s="200"/>
      <c r="F80" s="101">
        <f>VLOOKUP(Tableau66[[#This Row],[Références]],Articles[[Références]:[Stocks]],4,0)</f>
        <v>25</v>
      </c>
      <c r="G80" s="12" t="str">
        <f>IF(Tableau66[[#This Row],[Stock physique]]&gt;="","NON","OUI")</f>
        <v>NON</v>
      </c>
      <c r="H80" s="12" t="str">
        <f>IF(Tableau66[[#This Row],[Stock physique]]=Tableau66[[#This Row],[Stock Theorique]],"OK","ECART")</f>
        <v>ECART</v>
      </c>
    </row>
    <row r="81" spans="1:8" x14ac:dyDescent="0.25">
      <c r="A81" s="155">
        <v>1</v>
      </c>
      <c r="B81" s="147" t="s">
        <v>55</v>
      </c>
      <c r="C81" s="148">
        <v>8823</v>
      </c>
      <c r="D81" s="113" t="s">
        <v>428</v>
      </c>
      <c r="E81" s="200"/>
      <c r="F81" s="101">
        <f>VLOOKUP(Tableau66[[#This Row],[Références]],Articles[[Références]:[Stocks]],4,0)</f>
        <v>29</v>
      </c>
      <c r="G81" s="12" t="str">
        <f>IF(Tableau66[[#This Row],[Stock physique]]&gt;="","NON","OUI")</f>
        <v>NON</v>
      </c>
      <c r="H81" s="12" t="str">
        <f>IF(Tableau66[[#This Row],[Stock physique]]=Tableau66[[#This Row],[Stock Theorique]],"OK","ECART")</f>
        <v>ECART</v>
      </c>
    </row>
    <row r="82" spans="1:8" x14ac:dyDescent="0.25">
      <c r="A82" s="155">
        <v>1</v>
      </c>
      <c r="B82" s="147" t="s">
        <v>95</v>
      </c>
      <c r="C82" s="148">
        <v>7088</v>
      </c>
      <c r="D82" s="149" t="s">
        <v>579</v>
      </c>
      <c r="E82" s="200"/>
      <c r="F82" s="101">
        <f>VLOOKUP(Tableau66[[#This Row],[Références]],Articles[[Références]:[Stocks]],4,0)</f>
        <v>31</v>
      </c>
      <c r="G82" s="12" t="str">
        <f>IF(Tableau66[[#This Row],[Stock physique]]&gt;="","NON","OUI")</f>
        <v>NON</v>
      </c>
      <c r="H82" s="12" t="str">
        <f>IF(Tableau66[[#This Row],[Stock physique]]=Tableau66[[#This Row],[Stock Theorique]],"OK","ECART")</f>
        <v>ECART</v>
      </c>
    </row>
    <row r="83" spans="1:8" x14ac:dyDescent="0.25">
      <c r="A83" s="155">
        <v>1</v>
      </c>
      <c r="B83" s="49" t="s">
        <v>94</v>
      </c>
      <c r="C83" s="62">
        <v>7091</v>
      </c>
      <c r="D83" s="113" t="s">
        <v>579</v>
      </c>
      <c r="E83" s="200"/>
      <c r="F83" s="101">
        <f>VLOOKUP(Tableau66[[#This Row],[Références]],Articles[[Références]:[Stocks]],4,0)</f>
        <v>23</v>
      </c>
      <c r="G83" s="12" t="str">
        <f>IF(Tableau66[[#This Row],[Stock physique]]&gt;="","NON","OUI")</f>
        <v>NON</v>
      </c>
      <c r="H83" s="12" t="str">
        <f>IF(Tableau66[[#This Row],[Stock physique]]=Tableau66[[#This Row],[Stock Theorique]],"OK","ECART")</f>
        <v>ECART</v>
      </c>
    </row>
    <row r="84" spans="1:8" x14ac:dyDescent="0.25">
      <c r="A84" s="155">
        <v>1</v>
      </c>
      <c r="B84" s="147" t="s">
        <v>301</v>
      </c>
      <c r="C84" s="148">
        <v>726</v>
      </c>
      <c r="D84" s="113" t="s">
        <v>424</v>
      </c>
      <c r="E84" s="200"/>
      <c r="F84" s="101">
        <f>VLOOKUP(Tableau66[[#This Row],[Références]],Articles[[Références]:[Stocks]],4,0)</f>
        <v>7</v>
      </c>
      <c r="G84" s="12" t="str">
        <f>IF(Tableau66[[#This Row],[Stock physique]]&gt;="","NON","OUI")</f>
        <v>NON</v>
      </c>
      <c r="H84" s="12" t="str">
        <f>IF(Tableau66[[#This Row],[Stock physique]]=Tableau66[[#This Row],[Stock Theorique]],"OK","ECART")</f>
        <v>ECART</v>
      </c>
    </row>
    <row r="85" spans="1:8" x14ac:dyDescent="0.25">
      <c r="A85" s="155">
        <v>1</v>
      </c>
      <c r="B85" s="49" t="s">
        <v>699</v>
      </c>
      <c r="C85" s="62">
        <v>5733</v>
      </c>
      <c r="D85" s="113" t="s">
        <v>424</v>
      </c>
      <c r="E85" s="199"/>
      <c r="F85" s="101">
        <f>VLOOKUP(Tableau66[[#This Row],[Références]],Articles[[Références]:[Stocks]],4,0)</f>
        <v>19</v>
      </c>
      <c r="G85" s="12" t="str">
        <f>IF(Tableau66[[#This Row],[Stock physique]]&gt;="","NON","OUI")</f>
        <v>NON</v>
      </c>
      <c r="H85" s="12" t="str">
        <f>IF(Tableau66[[#This Row],[Stock physique]]=Tableau66[[#This Row],[Stock Theorique]],"OK","ECART")</f>
        <v>ECART</v>
      </c>
    </row>
    <row r="86" spans="1:8" x14ac:dyDescent="0.25">
      <c r="A86" s="154">
        <v>1</v>
      </c>
      <c r="B86" s="49" t="s">
        <v>62</v>
      </c>
      <c r="C86" s="62">
        <v>8676</v>
      </c>
      <c r="D86" s="10" t="s">
        <v>424</v>
      </c>
      <c r="E86" s="200"/>
      <c r="F86" s="101">
        <f>VLOOKUP(Tableau66[[#This Row],[Références]],Articles[[Références]:[Stocks]],4,0)</f>
        <v>11</v>
      </c>
      <c r="G86" s="12" t="str">
        <f>IF(Tableau66[[#This Row],[Stock physique]]&gt;="","NON","OUI")</f>
        <v>NON</v>
      </c>
      <c r="H86" s="12" t="str">
        <f>IF(Tableau66[[#This Row],[Stock physique]]=Tableau66[[#This Row],[Stock Theorique]],"OK","ECART")</f>
        <v>ECART</v>
      </c>
    </row>
    <row r="87" spans="1:8" x14ac:dyDescent="0.25">
      <c r="A87" s="155">
        <v>1</v>
      </c>
      <c r="B87" s="49" t="s">
        <v>54</v>
      </c>
      <c r="C87" s="62">
        <v>8824</v>
      </c>
      <c r="D87" s="113" t="s">
        <v>449</v>
      </c>
      <c r="E87" s="200"/>
      <c r="F87" s="101">
        <f>VLOOKUP(Tableau66[[#This Row],[Références]],Articles[[Références]:[Stocks]],4,0)</f>
        <v>17</v>
      </c>
      <c r="G87" s="12" t="str">
        <f>IF(Tableau66[[#This Row],[Stock physique]]&gt;="","NON","OUI")</f>
        <v>NON</v>
      </c>
      <c r="H87" s="12" t="str">
        <f>IF(Tableau66[[#This Row],[Stock physique]]=Tableau66[[#This Row],[Stock Theorique]],"OK","ECART")</f>
        <v>ECART</v>
      </c>
    </row>
    <row r="88" spans="1:8" x14ac:dyDescent="0.25">
      <c r="A88" s="155">
        <v>1</v>
      </c>
      <c r="B88" s="147" t="s">
        <v>53</v>
      </c>
      <c r="C88" s="148">
        <v>8825</v>
      </c>
      <c r="D88" s="113" t="s">
        <v>449</v>
      </c>
      <c r="E88" s="200"/>
      <c r="F88" s="101">
        <f>VLOOKUP(Tableau66[[#This Row],[Références]],Articles[[Références]:[Stocks]],4,0)</f>
        <v>13</v>
      </c>
      <c r="G88" s="12" t="str">
        <f>IF(Tableau66[[#This Row],[Stock physique]]&gt;="","NON","OUI")</f>
        <v>NON</v>
      </c>
      <c r="H88" s="12" t="str">
        <f>IF(Tableau66[[#This Row],[Stock physique]]=Tableau66[[#This Row],[Stock Theorique]],"OK","ECART")</f>
        <v>ECART</v>
      </c>
    </row>
    <row r="89" spans="1:8" x14ac:dyDescent="0.25">
      <c r="A89" s="155">
        <v>1</v>
      </c>
      <c r="B89" s="147" t="s">
        <v>97</v>
      </c>
      <c r="C89" s="148">
        <v>7085</v>
      </c>
      <c r="D89" s="149" t="s">
        <v>448</v>
      </c>
      <c r="E89" s="200"/>
      <c r="F89" s="101">
        <f>VLOOKUP(Tableau66[[#This Row],[Références]],Articles[[Références]:[Stocks]],4,0)</f>
        <v>71</v>
      </c>
      <c r="G89" s="12" t="str">
        <f>IF(Tableau66[[#This Row],[Stock physique]]&gt;="","NON","OUI")</f>
        <v>NON</v>
      </c>
      <c r="H89" s="12" t="str">
        <f>IF(Tableau66[[#This Row],[Stock physique]]=Tableau66[[#This Row],[Stock Theorique]],"OK","ECART")</f>
        <v>ECART</v>
      </c>
    </row>
    <row r="90" spans="1:8" x14ac:dyDescent="0.25">
      <c r="A90" s="155">
        <v>1</v>
      </c>
      <c r="B90" s="49" t="s">
        <v>92</v>
      </c>
      <c r="C90" s="62">
        <v>7094</v>
      </c>
      <c r="D90" s="113" t="s">
        <v>448</v>
      </c>
      <c r="E90" s="200"/>
      <c r="F90" s="101">
        <f>VLOOKUP(Tableau66[[#This Row],[Références]],Articles[[Références]:[Stocks]],4,0)</f>
        <v>5</v>
      </c>
      <c r="G90" s="12" t="str">
        <f>IF(Tableau66[[#This Row],[Stock physique]]&gt;="","NON","OUI")</f>
        <v>NON</v>
      </c>
      <c r="H90" s="12" t="str">
        <f>IF(Tableau66[[#This Row],[Stock physique]]=Tableau66[[#This Row],[Stock Theorique]],"OK","ECART")</f>
        <v>ECART</v>
      </c>
    </row>
    <row r="91" spans="1:8" x14ac:dyDescent="0.25">
      <c r="A91" s="155">
        <v>1</v>
      </c>
      <c r="B91" s="49" t="s">
        <v>288</v>
      </c>
      <c r="C91" s="62">
        <v>822</v>
      </c>
      <c r="D91" s="113" t="s">
        <v>433</v>
      </c>
      <c r="E91" s="200"/>
      <c r="F91" s="101">
        <f>VLOOKUP(Tableau66[[#This Row],[Références]],Articles[[Références]:[Stocks]],4,0)</f>
        <v>6</v>
      </c>
      <c r="G91" s="12" t="str">
        <f>IF(Tableau66[[#This Row],[Stock physique]]&gt;="","NON","OUI")</f>
        <v>NON</v>
      </c>
      <c r="H91" s="12" t="str">
        <f>IF(Tableau66[[#This Row],[Stock physique]]=Tableau66[[#This Row],[Stock Theorique]],"OK","ECART")</f>
        <v>ECART</v>
      </c>
    </row>
    <row r="92" spans="1:8" x14ac:dyDescent="0.25">
      <c r="A92" s="155">
        <v>1</v>
      </c>
      <c r="B92" s="147" t="s">
        <v>286</v>
      </c>
      <c r="C92" s="148">
        <v>874</v>
      </c>
      <c r="D92" s="149" t="s">
        <v>433</v>
      </c>
      <c r="E92" s="200"/>
      <c r="F92" s="101">
        <f>VLOOKUP(Tableau66[[#This Row],[Références]],Articles[[Références]:[Stocks]],4,0)</f>
        <v>1</v>
      </c>
      <c r="G92" s="12" t="str">
        <f>IF(Tableau66[[#This Row],[Stock physique]]&gt;="","NON","OUI")</f>
        <v>NON</v>
      </c>
      <c r="H92" s="12" t="str">
        <f>IF(Tableau66[[#This Row],[Stock physique]]=Tableau66[[#This Row],[Stock Theorique]],"OK","ECART")</f>
        <v>ECART</v>
      </c>
    </row>
    <row r="93" spans="1:8" x14ac:dyDescent="0.25">
      <c r="A93" s="155">
        <v>1</v>
      </c>
      <c r="B93" s="49" t="s">
        <v>285</v>
      </c>
      <c r="C93" s="62">
        <v>892</v>
      </c>
      <c r="D93" s="113" t="s">
        <v>433</v>
      </c>
      <c r="E93" s="200"/>
      <c r="F93" s="101">
        <f>VLOOKUP(Tableau66[[#This Row],[Références]],Articles[[Références]:[Stocks]],4,0)</f>
        <v>1</v>
      </c>
      <c r="G93" s="12" t="str">
        <f>IF(Tableau66[[#This Row],[Stock physique]]&gt;="","NON","OUI")</f>
        <v>NON</v>
      </c>
      <c r="H93" s="12" t="str">
        <f>IF(Tableau66[[#This Row],[Stock physique]]=Tableau66[[#This Row],[Stock Theorique]],"OK","ECART")</f>
        <v>ECART</v>
      </c>
    </row>
    <row r="94" spans="1:8" x14ac:dyDescent="0.25">
      <c r="A94" s="154">
        <v>1</v>
      </c>
      <c r="B94" s="49" t="s">
        <v>98</v>
      </c>
      <c r="C94" s="62">
        <v>7084</v>
      </c>
      <c r="D94" s="150" t="s">
        <v>418</v>
      </c>
      <c r="E94" s="200"/>
      <c r="F94" s="101">
        <f>VLOOKUP(Tableau66[[#This Row],[Références]],Articles[[Références]:[Stocks]],4,0)</f>
        <v>11</v>
      </c>
      <c r="G94" s="12" t="str">
        <f>IF(Tableau66[[#This Row],[Stock physique]]&gt;="","NON","OUI")</f>
        <v>NON</v>
      </c>
      <c r="H94" s="12" t="str">
        <f>IF(Tableau66[[#This Row],[Stock physique]]=Tableau66[[#This Row],[Stock Theorique]],"OK","ECART")</f>
        <v>ECART</v>
      </c>
    </row>
    <row r="95" spans="1:8" x14ac:dyDescent="0.25">
      <c r="A95" s="155">
        <v>1</v>
      </c>
      <c r="B95" s="147" t="s">
        <v>93</v>
      </c>
      <c r="C95" s="148">
        <v>7093</v>
      </c>
      <c r="D95" s="149" t="s">
        <v>418</v>
      </c>
      <c r="E95" s="200"/>
      <c r="F95" s="101">
        <f>VLOOKUP(Tableau66[[#This Row],[Références]],Articles[[Références]:[Stocks]],4,0)</f>
        <v>16</v>
      </c>
      <c r="G95" s="12" t="str">
        <f>IF(Tableau66[[#This Row],[Stock physique]]&gt;="","NON","OUI")</f>
        <v>NON</v>
      </c>
      <c r="H95" s="12" t="str">
        <f>IF(Tableau66[[#This Row],[Stock physique]]=Tableau66[[#This Row],[Stock Theorique]],"OK","ECART")</f>
        <v>ECART</v>
      </c>
    </row>
    <row r="96" spans="1:8" x14ac:dyDescent="0.25">
      <c r="A96" s="154">
        <v>1</v>
      </c>
      <c r="B96" s="147" t="s">
        <v>356</v>
      </c>
      <c r="C96" s="148">
        <v>276</v>
      </c>
      <c r="D96" s="150" t="s">
        <v>409</v>
      </c>
      <c r="E96" s="200"/>
      <c r="F96" s="101">
        <f>VLOOKUP(Tableau66[[#This Row],[Références]],Articles[[Références]:[Stocks]],4,0)</f>
        <v>35</v>
      </c>
      <c r="G96" s="12" t="str">
        <f>IF(Tableau66[[#This Row],[Stock physique]]&gt;="","NON","OUI")</f>
        <v>NON</v>
      </c>
      <c r="H96" s="12" t="str">
        <f>IF(Tableau66[[#This Row],[Stock physique]]=Tableau66[[#This Row],[Stock Theorique]],"OK","ECART")</f>
        <v>ECART</v>
      </c>
    </row>
    <row r="97" spans="1:8" x14ac:dyDescent="0.25">
      <c r="A97" s="154">
        <v>1</v>
      </c>
      <c r="B97" s="49" t="s">
        <v>351</v>
      </c>
      <c r="C97" s="62">
        <v>308</v>
      </c>
      <c r="D97" s="10" t="s">
        <v>409</v>
      </c>
      <c r="E97" s="200"/>
      <c r="F97" s="101">
        <f>VLOOKUP(Tableau66[[#This Row],[Références]],Articles[[Références]:[Stocks]],4,0)</f>
        <v>7</v>
      </c>
      <c r="G97" s="12" t="str">
        <f>IF(Tableau66[[#This Row],[Stock physique]]&gt;="","NON","OUI")</f>
        <v>NON</v>
      </c>
      <c r="H97" s="12" t="str">
        <f>IF(Tableau66[[#This Row],[Stock physique]]=Tableau66[[#This Row],[Stock Theorique]],"OK","ECART")</f>
        <v>ECART</v>
      </c>
    </row>
    <row r="98" spans="1:8" x14ac:dyDescent="0.25">
      <c r="A98" s="155">
        <v>1</v>
      </c>
      <c r="B98" s="49" t="s">
        <v>96</v>
      </c>
      <c r="C98" s="62">
        <v>7087</v>
      </c>
      <c r="D98" s="113" t="s">
        <v>409</v>
      </c>
      <c r="E98" s="200"/>
      <c r="F98" s="101">
        <f>VLOOKUP(Tableau66[[#This Row],[Références]],Articles[[Références]:[Stocks]],4,0)</f>
        <v>8</v>
      </c>
      <c r="G98" s="12" t="str">
        <f>IF(Tableau66[[#This Row],[Stock physique]]&gt;="","NON","OUI")</f>
        <v>NON</v>
      </c>
      <c r="H98" s="12" t="str">
        <f>IF(Tableau66[[#This Row],[Stock physique]]=Tableau66[[#This Row],[Stock Theorique]],"OK","ECART")</f>
        <v>ECART</v>
      </c>
    </row>
    <row r="99" spans="1:8" x14ac:dyDescent="0.25">
      <c r="A99" s="154">
        <v>1</v>
      </c>
      <c r="B99" s="147" t="s">
        <v>88</v>
      </c>
      <c r="C99" s="148">
        <v>7366</v>
      </c>
      <c r="D99" s="150" t="s">
        <v>409</v>
      </c>
      <c r="E99" s="200"/>
      <c r="F99" s="101">
        <f>VLOOKUP(Tableau66[[#This Row],[Références]],Articles[[Références]:[Stocks]],4,0)</f>
        <v>76</v>
      </c>
      <c r="G99" s="12" t="str">
        <f>IF(Tableau66[[#This Row],[Stock physique]]&gt;="","NON","OUI")</f>
        <v>NON</v>
      </c>
      <c r="H99" s="12" t="str">
        <f>IF(Tableau66[[#This Row],[Stock physique]]=Tableau66[[#This Row],[Stock Theorique]],"OK","ECART")</f>
        <v>ECART</v>
      </c>
    </row>
    <row r="100" spans="1:8" x14ac:dyDescent="0.25">
      <c r="A100" s="177">
        <v>1</v>
      </c>
      <c r="B100" s="166" t="s">
        <v>61</v>
      </c>
      <c r="C100" s="167">
        <v>8764</v>
      </c>
      <c r="D100" s="180" t="s">
        <v>409</v>
      </c>
      <c r="E100" s="200"/>
      <c r="F100" s="101">
        <f>VLOOKUP(Tableau66[[#This Row],[Références]],Articles[[Références]:[Stocks]],4,0)</f>
        <v>23</v>
      </c>
      <c r="G100" s="12" t="str">
        <f>IF(Tableau66[[#This Row],[Stock physique]]&gt;="","NON","OUI")</f>
        <v>NON</v>
      </c>
      <c r="H100" s="12" t="str">
        <f>IF(Tableau66[[#This Row],[Stock physique]]=Tableau66[[#This Row],[Stock Theorique]],"OK","ECART")</f>
        <v>ECART</v>
      </c>
    </row>
    <row r="101" spans="1:8" x14ac:dyDescent="0.25">
      <c r="A101" s="177">
        <v>1</v>
      </c>
      <c r="B101" s="79" t="s">
        <v>371</v>
      </c>
      <c r="C101" s="78">
        <v>180</v>
      </c>
      <c r="D101" s="146" t="s">
        <v>432</v>
      </c>
      <c r="E101" s="200"/>
      <c r="F101" s="101">
        <f>VLOOKUP(Tableau66[[#This Row],[Références]],Articles[[Références]:[Stocks]],4,0)</f>
        <v>50</v>
      </c>
      <c r="G101" s="12" t="str">
        <f>IF(Tableau66[[#This Row],[Stock physique]]&gt;="","NON","OUI")</f>
        <v>NON</v>
      </c>
      <c r="H101" s="12" t="str">
        <f>IF(Tableau66[[#This Row],[Stock physique]]=Tableau66[[#This Row],[Stock Theorique]],"OK","ECART")</f>
        <v>ECART</v>
      </c>
    </row>
    <row r="102" spans="1:8" x14ac:dyDescent="0.25">
      <c r="A102" s="177">
        <v>1</v>
      </c>
      <c r="B102" s="79" t="s">
        <v>193</v>
      </c>
      <c r="C102" s="78">
        <v>1661</v>
      </c>
      <c r="D102" s="146" t="s">
        <v>432</v>
      </c>
      <c r="E102" s="200"/>
      <c r="F102" s="101">
        <f>VLOOKUP(Tableau66[[#This Row],[Références]],Articles[[Références]:[Stocks]],4,0)</f>
        <v>40</v>
      </c>
      <c r="G102" s="12" t="str">
        <f>IF(Tableau66[[#This Row],[Stock physique]]&gt;="","NON","OUI")</f>
        <v>NON</v>
      </c>
      <c r="H102" s="12" t="str">
        <f>IF(Tableau66[[#This Row],[Stock physique]]=Tableau66[[#This Row],[Stock Theorique]],"OK","ECART")</f>
        <v>ECART</v>
      </c>
    </row>
    <row r="103" spans="1:8" x14ac:dyDescent="0.25">
      <c r="A103" s="177">
        <v>1</v>
      </c>
      <c r="B103" s="49" t="s">
        <v>39</v>
      </c>
      <c r="C103" s="62">
        <v>9017</v>
      </c>
      <c r="D103" s="113" t="s">
        <v>432</v>
      </c>
      <c r="E103" s="200"/>
      <c r="F103" s="101">
        <f>VLOOKUP(Tableau66[[#This Row],[Références]],Articles[[Références]:[Stocks]],4,0)</f>
        <v>150</v>
      </c>
      <c r="G103" s="12" t="str">
        <f>IF(Tableau66[[#This Row],[Stock physique]]&gt;="","NON","OUI")</f>
        <v>NON</v>
      </c>
      <c r="H103" s="12" t="str">
        <f>IF(Tableau66[[#This Row],[Stock physique]]=Tableau66[[#This Row],[Stock Theorique]],"OK","ECART")</f>
        <v>ECART</v>
      </c>
    </row>
    <row r="104" spans="1:8" x14ac:dyDescent="0.25">
      <c r="A104" s="177">
        <v>1</v>
      </c>
      <c r="B104" s="166" t="s">
        <v>384</v>
      </c>
      <c r="C104" s="167" t="s">
        <v>535</v>
      </c>
      <c r="D104" s="146" t="s">
        <v>472</v>
      </c>
      <c r="E104" s="200"/>
      <c r="F104" s="101">
        <f>VLOOKUP(Tableau66[[#This Row],[Références]],Articles[[Références]:[Stocks]],4,0)</f>
        <v>4</v>
      </c>
      <c r="G104" s="12" t="str">
        <f>IF(Tableau66[[#This Row],[Stock physique]]&gt;="","NON","OUI")</f>
        <v>NON</v>
      </c>
      <c r="H104" s="12" t="str">
        <f>IF(Tableau66[[#This Row],[Stock physique]]=Tableau66[[#This Row],[Stock Theorique]],"OK","ECART")</f>
        <v>ECART</v>
      </c>
    </row>
    <row r="105" spans="1:8" x14ac:dyDescent="0.25">
      <c r="A105" s="154">
        <v>1</v>
      </c>
      <c r="B105" s="49" t="s">
        <v>385</v>
      </c>
      <c r="C105" s="62" t="s">
        <v>536</v>
      </c>
      <c r="D105" s="10" t="s">
        <v>472</v>
      </c>
      <c r="E105" s="200"/>
      <c r="F105" s="101">
        <f>VLOOKUP(Tableau66[[#This Row],[Références]],Articles[[Références]:[Stocks]],4,0)</f>
        <v>5</v>
      </c>
      <c r="G105" s="12" t="str">
        <f>IF(Tableau66[[#This Row],[Stock physique]]&gt;="","NON","OUI")</f>
        <v>NON</v>
      </c>
      <c r="H105" s="12" t="str">
        <f>IF(Tableau66[[#This Row],[Stock physique]]=Tableau66[[#This Row],[Stock Theorique]],"OK","ECART")</f>
        <v>ECART</v>
      </c>
    </row>
    <row r="106" spans="1:8" x14ac:dyDescent="0.25">
      <c r="A106" s="154">
        <v>1</v>
      </c>
      <c r="B106" s="147" t="s">
        <v>386</v>
      </c>
      <c r="C106" s="148" t="s">
        <v>537</v>
      </c>
      <c r="D106" s="10" t="s">
        <v>472</v>
      </c>
      <c r="E106" s="200"/>
      <c r="F106" s="101">
        <f>VLOOKUP(Tableau66[[#This Row],[Références]],Articles[[Références]:[Stocks]],4,0)</f>
        <v>3</v>
      </c>
      <c r="G106" s="12" t="str">
        <f>IF(Tableau66[[#This Row],[Stock physique]]&gt;="","NON","OUI")</f>
        <v>NON</v>
      </c>
      <c r="H106" s="12" t="str">
        <f>IF(Tableau66[[#This Row],[Stock physique]]=Tableau66[[#This Row],[Stock Theorique]],"OK","ECART")</f>
        <v>ECART</v>
      </c>
    </row>
    <row r="107" spans="1:8" x14ac:dyDescent="0.25">
      <c r="A107" s="177">
        <v>1</v>
      </c>
      <c r="B107" s="49" t="s">
        <v>387</v>
      </c>
      <c r="C107" s="62" t="s">
        <v>538</v>
      </c>
      <c r="D107" s="113" t="s">
        <v>472</v>
      </c>
      <c r="E107" s="200"/>
      <c r="F107" s="101">
        <f>VLOOKUP(Tableau66[[#This Row],[Références]],Articles[[Références]:[Stocks]],4,0)</f>
        <v>2</v>
      </c>
      <c r="G107" s="12" t="str">
        <f>IF(Tableau66[[#This Row],[Stock physique]]&gt;="","NON","OUI")</f>
        <v>NON</v>
      </c>
      <c r="H107" s="12" t="str">
        <f>IF(Tableau66[[#This Row],[Stock physique]]=Tableau66[[#This Row],[Stock Theorique]],"OK","ECART")</f>
        <v>ECART</v>
      </c>
    </row>
    <row r="108" spans="1:8" x14ac:dyDescent="0.25">
      <c r="A108" s="177">
        <v>1</v>
      </c>
      <c r="B108" s="79" t="s">
        <v>828</v>
      </c>
      <c r="C108" s="78" t="s">
        <v>827</v>
      </c>
      <c r="D108" s="146" t="s">
        <v>472</v>
      </c>
      <c r="E108" s="199"/>
      <c r="F108" s="101">
        <f>VLOOKUP(Tableau66[[#This Row],[Références]],Articles[[Références]:[Stocks]],4,0)</f>
        <v>0</v>
      </c>
      <c r="G108" s="12" t="str">
        <f>IF(Tableau66[[#This Row],[Stock physique]]&gt;="","NON","OUI")</f>
        <v>NON</v>
      </c>
      <c r="H108" s="12" t="str">
        <f>IF(Tableau66[[#This Row],[Stock physique]]=Tableau66[[#This Row],[Stock Theorique]],"OK","ECART")</f>
        <v>OK</v>
      </c>
    </row>
    <row r="109" spans="1:8" x14ac:dyDescent="0.25">
      <c r="A109" s="177">
        <v>1</v>
      </c>
      <c r="B109" s="79" t="s">
        <v>381</v>
      </c>
      <c r="C109" s="78" t="s">
        <v>532</v>
      </c>
      <c r="D109" s="146" t="s">
        <v>471</v>
      </c>
      <c r="E109" s="200"/>
      <c r="F109" s="101">
        <f>VLOOKUP(Tableau66[[#This Row],[Références]],Articles[[Références]:[Stocks]],4,0)</f>
        <v>1</v>
      </c>
      <c r="G109" s="12" t="str">
        <f>IF(Tableau66[[#This Row],[Stock physique]]&gt;="","NON","OUI")</f>
        <v>NON</v>
      </c>
      <c r="H109" s="12" t="str">
        <f>IF(Tableau66[[#This Row],[Stock physique]]=Tableau66[[#This Row],[Stock Theorique]],"OK","ECART")</f>
        <v>ECART</v>
      </c>
    </row>
    <row r="110" spans="1:8" x14ac:dyDescent="0.25">
      <c r="A110" s="177">
        <v>1</v>
      </c>
      <c r="B110" s="147" t="s">
        <v>382</v>
      </c>
      <c r="C110" s="148" t="s">
        <v>533</v>
      </c>
      <c r="D110" s="114" t="s">
        <v>471</v>
      </c>
      <c r="E110" s="200"/>
      <c r="F110" s="101">
        <f>VLOOKUP(Tableau66[[#This Row],[Références]],Articles[[Références]:[Stocks]],4,0)</f>
        <v>5</v>
      </c>
      <c r="G110" s="12" t="str">
        <f>IF(Tableau66[[#This Row],[Stock physique]]&gt;="","NON","OUI")</f>
        <v>NON</v>
      </c>
      <c r="H110" s="12" t="str">
        <f>IF(Tableau66[[#This Row],[Stock physique]]=Tableau66[[#This Row],[Stock Theorique]],"OK","ECART")</f>
        <v>ECART</v>
      </c>
    </row>
    <row r="111" spans="1:8" x14ac:dyDescent="0.25">
      <c r="A111" s="177">
        <v>1</v>
      </c>
      <c r="B111" s="49" t="s">
        <v>383</v>
      </c>
      <c r="C111" s="62" t="s">
        <v>534</v>
      </c>
      <c r="D111" s="113" t="s">
        <v>471</v>
      </c>
      <c r="E111" s="200"/>
      <c r="F111" s="101">
        <f>VLOOKUP(Tableau66[[#This Row],[Références]],Articles[[Références]:[Stocks]],4,0)</f>
        <v>5</v>
      </c>
      <c r="G111" s="12" t="str">
        <f>IF(Tableau66[[#This Row],[Stock physique]]&gt;="","NON","OUI")</f>
        <v>NON</v>
      </c>
      <c r="H111" s="12" t="str">
        <f>IF(Tableau66[[#This Row],[Stock physique]]=Tableau66[[#This Row],[Stock Theorique]],"OK","ECART")</f>
        <v>ECART</v>
      </c>
    </row>
    <row r="112" spans="1:8" x14ac:dyDescent="0.25">
      <c r="A112" s="177">
        <v>1</v>
      </c>
      <c r="B112" s="166" t="s">
        <v>363</v>
      </c>
      <c r="C112" s="167" t="s">
        <v>529</v>
      </c>
      <c r="D112" s="113" t="s">
        <v>471</v>
      </c>
      <c r="E112" s="200"/>
      <c r="F112" s="101">
        <f>VLOOKUP(Tableau66[[#This Row],[Références]],Articles[[Références]:[Stocks]],4,0)</f>
        <v>1</v>
      </c>
      <c r="G112" s="12" t="str">
        <f>IF(Tableau66[[#This Row],[Stock physique]]&gt;="","NON","OUI")</f>
        <v>NON</v>
      </c>
      <c r="H112" s="12" t="str">
        <f>IF(Tableau66[[#This Row],[Stock physique]]=Tableau66[[#This Row],[Stock Theorique]],"OK","ECART")</f>
        <v>ECART</v>
      </c>
    </row>
    <row r="113" spans="1:8" x14ac:dyDescent="0.25">
      <c r="A113" s="177">
        <v>1</v>
      </c>
      <c r="B113" s="79" t="s">
        <v>364</v>
      </c>
      <c r="C113" s="78" t="s">
        <v>530</v>
      </c>
      <c r="D113" s="146" t="s">
        <v>471</v>
      </c>
      <c r="E113" s="200"/>
      <c r="F113" s="101">
        <f>VLOOKUP(Tableau66[[#This Row],[Références]],Articles[[Références]:[Stocks]],4,0)</f>
        <v>1</v>
      </c>
      <c r="G113" s="12" t="str">
        <f>IF(Tableau66[[#This Row],[Stock physique]]&gt;="","NON","OUI")</f>
        <v>NON</v>
      </c>
      <c r="H113" s="12" t="str">
        <f>IF(Tableau66[[#This Row],[Stock physique]]=Tableau66[[#This Row],[Stock Theorique]],"OK","ECART")</f>
        <v>ECART</v>
      </c>
    </row>
    <row r="114" spans="1:8" x14ac:dyDescent="0.25">
      <c r="A114" s="177">
        <v>1</v>
      </c>
      <c r="B114" s="147" t="s">
        <v>357</v>
      </c>
      <c r="C114" s="148" t="s">
        <v>523</v>
      </c>
      <c r="D114" s="113" t="s">
        <v>470</v>
      </c>
      <c r="E114" s="200"/>
      <c r="F114" s="101">
        <f>VLOOKUP(Tableau66[[#This Row],[Références]],Articles[[Références]:[Stocks]],4,0)</f>
        <v>7</v>
      </c>
      <c r="G114" s="12" t="str">
        <f>IF(Tableau66[[#This Row],[Stock physique]]&gt;="","NON","OUI")</f>
        <v>NON</v>
      </c>
      <c r="H114" s="12" t="str">
        <f>IF(Tableau66[[#This Row],[Stock physique]]=Tableau66[[#This Row],[Stock Theorique]],"OK","ECART")</f>
        <v>ECART</v>
      </c>
    </row>
    <row r="115" spans="1:8" x14ac:dyDescent="0.25">
      <c r="A115" s="177">
        <v>1</v>
      </c>
      <c r="B115" s="79" t="s">
        <v>358</v>
      </c>
      <c r="C115" s="78" t="s">
        <v>524</v>
      </c>
      <c r="D115" s="146" t="s">
        <v>470</v>
      </c>
      <c r="E115" s="200"/>
      <c r="F115" s="101">
        <f>VLOOKUP(Tableau66[[#This Row],[Références]],Articles[[Références]:[Stocks]],4,0)</f>
        <v>5</v>
      </c>
      <c r="G115" s="12" t="str">
        <f>IF(Tableau66[[#This Row],[Stock physique]]&gt;="","NON","OUI")</f>
        <v>NON</v>
      </c>
      <c r="H115" s="12" t="str">
        <f>IF(Tableau66[[#This Row],[Stock physique]]=Tableau66[[#This Row],[Stock Theorique]],"OK","ECART")</f>
        <v>ECART</v>
      </c>
    </row>
    <row r="116" spans="1:8" x14ac:dyDescent="0.25">
      <c r="A116" s="177">
        <v>1</v>
      </c>
      <c r="B116" s="166" t="s">
        <v>359</v>
      </c>
      <c r="C116" s="167" t="s">
        <v>525</v>
      </c>
      <c r="D116" s="146" t="s">
        <v>470</v>
      </c>
      <c r="E116" s="200"/>
      <c r="F116" s="101">
        <f>VLOOKUP(Tableau66[[#This Row],[Références]],Articles[[Références]:[Stocks]],4,0)</f>
        <v>5</v>
      </c>
      <c r="G116" s="12" t="str">
        <f>IF(Tableau66[[#This Row],[Stock physique]]&gt;="","NON","OUI")</f>
        <v>NON</v>
      </c>
      <c r="H116" s="12" t="str">
        <f>IF(Tableau66[[#This Row],[Stock physique]]=Tableau66[[#This Row],[Stock Theorique]],"OK","ECART")</f>
        <v>ECART</v>
      </c>
    </row>
    <row r="117" spans="1:8" x14ac:dyDescent="0.25">
      <c r="A117" s="177">
        <v>1</v>
      </c>
      <c r="B117" s="49" t="s">
        <v>360</v>
      </c>
      <c r="C117" s="62" t="s">
        <v>526</v>
      </c>
      <c r="D117" s="113" t="s">
        <v>470</v>
      </c>
      <c r="E117" s="200"/>
      <c r="F117" s="101">
        <f>VLOOKUP(Tableau66[[#This Row],[Références]],Articles[[Références]:[Stocks]],4,0)</f>
        <v>9</v>
      </c>
      <c r="G117" s="12" t="str">
        <f>IF(Tableau66[[#This Row],[Stock physique]]&gt;="","NON","OUI")</f>
        <v>NON</v>
      </c>
      <c r="H117" s="12" t="str">
        <f>IF(Tableau66[[#This Row],[Stock physique]]=Tableau66[[#This Row],[Stock Theorique]],"OK","ECART")</f>
        <v>ECART</v>
      </c>
    </row>
    <row r="118" spans="1:8" x14ac:dyDescent="0.25">
      <c r="A118" s="177">
        <v>1</v>
      </c>
      <c r="B118" s="147" t="s">
        <v>361</v>
      </c>
      <c r="C118" s="148" t="s">
        <v>527</v>
      </c>
      <c r="D118" s="146" t="s">
        <v>470</v>
      </c>
      <c r="E118" s="200"/>
      <c r="F118" s="101">
        <f>VLOOKUP(Tableau66[[#This Row],[Références]],Articles[[Références]:[Stocks]],4,0)</f>
        <v>3</v>
      </c>
      <c r="G118" s="12" t="str">
        <f>IF(Tableau66[[#This Row],[Stock physique]]&gt;="","NON","OUI")</f>
        <v>NON</v>
      </c>
      <c r="H118" s="12" t="str">
        <f>IF(Tableau66[[#This Row],[Stock physique]]=Tableau66[[#This Row],[Stock Theorique]],"OK","ECART")</f>
        <v>ECART</v>
      </c>
    </row>
    <row r="119" spans="1:8" x14ac:dyDescent="0.25">
      <c r="A119" s="177">
        <v>1</v>
      </c>
      <c r="B119" s="79" t="s">
        <v>362</v>
      </c>
      <c r="C119" s="78" t="s">
        <v>528</v>
      </c>
      <c r="D119" s="146" t="s">
        <v>470</v>
      </c>
      <c r="E119" s="200"/>
      <c r="F119" s="101">
        <f>VLOOKUP(Tableau66[[#This Row],[Références]],Articles[[Références]:[Stocks]],4,0)</f>
        <v>5</v>
      </c>
      <c r="G119" s="12" t="str">
        <f>IF(Tableau66[[#This Row],[Stock physique]]&gt;="","NON","OUI")</f>
        <v>NON</v>
      </c>
      <c r="H119" s="12" t="str">
        <f>IF(Tableau66[[#This Row],[Stock physique]]=Tableau66[[#This Row],[Stock Theorique]],"OK","ECART")</f>
        <v>ECART</v>
      </c>
    </row>
    <row r="120" spans="1:8" x14ac:dyDescent="0.25">
      <c r="A120" s="177">
        <v>1</v>
      </c>
      <c r="B120" s="70" t="s">
        <v>923</v>
      </c>
      <c r="C120" s="65">
        <v>10709</v>
      </c>
      <c r="D120" s="109" t="s">
        <v>922</v>
      </c>
      <c r="E120" s="199"/>
      <c r="F120" s="101">
        <f>VLOOKUP(Tableau66[[#This Row],[Références]],Articles[[Références]:[Stocks]],4,0)</f>
        <v>9</v>
      </c>
      <c r="G120" s="12" t="str">
        <f>IF(Tableau66[[#This Row],[Stock physique]]&gt;="","NON","OUI")</f>
        <v>NON</v>
      </c>
      <c r="H120" s="12" t="str">
        <f>IF(Tableau66[[#This Row],[Stock physique]]=Tableau66[[#This Row],[Stock Theorique]],"OK","ECART")</f>
        <v>ECART</v>
      </c>
    </row>
    <row r="121" spans="1:8" x14ac:dyDescent="0.25">
      <c r="A121" s="177">
        <v>1</v>
      </c>
      <c r="B121" s="70" t="s">
        <v>164</v>
      </c>
      <c r="C121" s="65">
        <v>3001</v>
      </c>
      <c r="D121" s="111" t="s">
        <v>612</v>
      </c>
      <c r="E121" s="200"/>
      <c r="F121" s="101">
        <f>VLOOKUP(Tableau66[[#This Row],[Références]],Articles[[Références]:[Stocks]],4,0)</f>
        <v>7</v>
      </c>
      <c r="G121" s="12" t="str">
        <f>IF(Tableau66[[#This Row],[Stock physique]]&gt;="","NON","OUI")</f>
        <v>NON</v>
      </c>
      <c r="H121" s="12" t="str">
        <f>IF(Tableau66[[#This Row],[Stock physique]]=Tableau66[[#This Row],[Stock Theorique]],"OK","ECART")</f>
        <v>ECART</v>
      </c>
    </row>
    <row r="122" spans="1:8" x14ac:dyDescent="0.25">
      <c r="A122" s="177">
        <v>1</v>
      </c>
      <c r="B122" s="61" t="s">
        <v>163</v>
      </c>
      <c r="C122" s="68">
        <v>3002</v>
      </c>
      <c r="D122" s="112" t="s">
        <v>612</v>
      </c>
      <c r="E122" s="200"/>
      <c r="F122" s="101">
        <f>VLOOKUP(Tableau66[[#This Row],[Références]],Articles[[Références]:[Stocks]],4,0)</f>
        <v>9</v>
      </c>
      <c r="G122" s="12" t="str">
        <f>IF(Tableau66[[#This Row],[Stock physique]]&gt;="","NON","OUI")</f>
        <v>NON</v>
      </c>
      <c r="H122" s="12" t="str">
        <f>IF(Tableau66[[#This Row],[Stock physique]]=Tableau66[[#This Row],[Stock Theorique]],"OK","ECART")</f>
        <v>ECART</v>
      </c>
    </row>
    <row r="123" spans="1:8" x14ac:dyDescent="0.25">
      <c r="A123" s="177">
        <v>1</v>
      </c>
      <c r="B123" s="61" t="s">
        <v>845</v>
      </c>
      <c r="C123" s="68">
        <v>10195</v>
      </c>
      <c r="D123" s="112" t="s">
        <v>612</v>
      </c>
      <c r="E123" s="199"/>
      <c r="F123" s="101">
        <f>VLOOKUP(Tableau66[[#This Row],[Références]],Articles[[Références]:[Stocks]],4,0)</f>
        <v>7</v>
      </c>
      <c r="G123" s="12" t="str">
        <f>IF(Tableau66[[#This Row],[Stock physique]]&gt;="","NON","OUI")</f>
        <v>NON</v>
      </c>
      <c r="H123" s="12" t="str">
        <f>IF(Tableau66[[#This Row],[Stock physique]]=Tableau66[[#This Row],[Stock Theorique]],"OK","ECART")</f>
        <v>ECART</v>
      </c>
    </row>
    <row r="124" spans="1:8" x14ac:dyDescent="0.25">
      <c r="A124" s="177">
        <v>1</v>
      </c>
      <c r="B124" s="61" t="s">
        <v>844</v>
      </c>
      <c r="C124" s="68">
        <v>10196</v>
      </c>
      <c r="D124" s="112" t="s">
        <v>612</v>
      </c>
      <c r="E124" s="199"/>
      <c r="F124" s="101">
        <f>VLOOKUP(Tableau66[[#This Row],[Références]],Articles[[Références]:[Stocks]],4,0)</f>
        <v>7</v>
      </c>
      <c r="G124" s="12" t="str">
        <f>IF(Tableau66[[#This Row],[Stock physique]]&gt;="","NON","OUI")</f>
        <v>NON</v>
      </c>
      <c r="H124" s="12" t="str">
        <f>IF(Tableau66[[#This Row],[Stock physique]]=Tableau66[[#This Row],[Stock Theorique]],"OK","ECART")</f>
        <v>ECART</v>
      </c>
    </row>
    <row r="125" spans="1:8" x14ac:dyDescent="0.25">
      <c r="A125" s="177">
        <v>1</v>
      </c>
      <c r="B125" s="70" t="s">
        <v>943</v>
      </c>
      <c r="C125" s="65">
        <v>156</v>
      </c>
      <c r="D125" s="111" t="s">
        <v>612</v>
      </c>
      <c r="E125" s="199"/>
      <c r="F125" s="101">
        <f>VLOOKUP(Tableau66[[#This Row],[Références]],Articles[[Références]:[Stocks]],4,0)</f>
        <v>1</v>
      </c>
      <c r="G125" s="12" t="str">
        <f>IF(Tableau66[[#This Row],[Stock physique]]&gt;="","NON","OUI")</f>
        <v>NON</v>
      </c>
      <c r="H125" s="12" t="str">
        <f>IF(Tableau66[[#This Row],[Stock physique]]=Tableau66[[#This Row],[Stock Theorique]],"OK","ECART")</f>
        <v>ECART</v>
      </c>
    </row>
    <row r="126" spans="1:8" x14ac:dyDescent="0.25">
      <c r="A126" s="177">
        <v>1</v>
      </c>
      <c r="B126" s="70" t="s">
        <v>941</v>
      </c>
      <c r="C126" s="65">
        <v>360</v>
      </c>
      <c r="D126" s="111" t="s">
        <v>612</v>
      </c>
      <c r="E126" s="199"/>
      <c r="F126" s="101">
        <f>VLOOKUP(Tableau66[[#This Row],[Références]],Articles[[Références]:[Stocks]],4,0)</f>
        <v>2</v>
      </c>
      <c r="G126" s="12" t="str">
        <f>IF(Tableau66[[#This Row],[Stock physique]]&gt;="","NON","OUI")</f>
        <v>NON</v>
      </c>
      <c r="H126" s="12" t="str">
        <f>IF(Tableau66[[#This Row],[Stock physique]]=Tableau66[[#This Row],[Stock Theorique]],"OK","ECART")</f>
        <v>ECART</v>
      </c>
    </row>
    <row r="127" spans="1:8" x14ac:dyDescent="0.25">
      <c r="A127" s="177">
        <v>1</v>
      </c>
      <c r="B127" s="70" t="s">
        <v>940</v>
      </c>
      <c r="C127" s="65">
        <v>4350</v>
      </c>
      <c r="D127" s="111" t="s">
        <v>612</v>
      </c>
      <c r="E127" s="199"/>
      <c r="F127" s="101">
        <f>VLOOKUP(Tableau66[[#This Row],[Références]],Articles[[Références]:[Stocks]],4,0)</f>
        <v>5</v>
      </c>
      <c r="G127" s="12" t="str">
        <f>IF(Tableau66[[#This Row],[Stock physique]]&gt;="","NON","OUI")</f>
        <v>NON</v>
      </c>
      <c r="H127" s="12" t="str">
        <f>IF(Tableau66[[#This Row],[Stock physique]]=Tableau66[[#This Row],[Stock Theorique]],"OK","ECART")</f>
        <v>ECART</v>
      </c>
    </row>
    <row r="128" spans="1:8" x14ac:dyDescent="0.25">
      <c r="A128" s="177">
        <v>1</v>
      </c>
      <c r="B128" s="70" t="s">
        <v>137</v>
      </c>
      <c r="C128" s="65">
        <v>4738</v>
      </c>
      <c r="D128" s="111" t="s">
        <v>434</v>
      </c>
      <c r="E128" s="200"/>
      <c r="F128" s="101">
        <f>VLOOKUP(Tableau66[[#This Row],[Références]],Articles[[Références]:[Stocks]],4,0)</f>
        <v>25</v>
      </c>
      <c r="G128" s="12" t="str">
        <f>IF(Tableau66[[#This Row],[Stock physique]]&gt;="","NON","OUI")</f>
        <v>NON</v>
      </c>
      <c r="H128" s="12" t="str">
        <f>IF(Tableau66[[#This Row],[Stock physique]]=Tableau66[[#This Row],[Stock Theorique]],"OK","ECART")</f>
        <v>ECART</v>
      </c>
    </row>
    <row r="129" spans="1:8" x14ac:dyDescent="0.25">
      <c r="A129" s="157">
        <v>2</v>
      </c>
      <c r="B129" s="61" t="s">
        <v>324</v>
      </c>
      <c r="C129" s="175">
        <v>551</v>
      </c>
      <c r="D129" s="111" t="s">
        <v>967</v>
      </c>
      <c r="E129" s="200"/>
      <c r="F129" s="101">
        <f>VLOOKUP(Tableau66[[#This Row],[Références]],Articles[[Références]:[Stocks]],4,0)</f>
        <v>9</v>
      </c>
      <c r="G129" s="12" t="str">
        <f>IF(Tableau66[[#This Row],[Stock physique]]&gt;="","NON","OUI")</f>
        <v>NON</v>
      </c>
      <c r="H129" s="12" t="str">
        <f>IF(Tableau66[[#This Row],[Stock physique]]=Tableau66[[#This Row],[Stock Theorique]],"OK","ECART")</f>
        <v>ECART</v>
      </c>
    </row>
    <row r="130" spans="1:8" ht="17.45" customHeight="1" x14ac:dyDescent="0.25">
      <c r="A130" s="156">
        <v>2</v>
      </c>
      <c r="B130" s="69" t="s">
        <v>584</v>
      </c>
      <c r="C130" s="164">
        <v>9527</v>
      </c>
      <c r="D130" s="67" t="s">
        <v>996</v>
      </c>
      <c r="E130" s="200"/>
      <c r="F130" s="101">
        <f>VLOOKUP(Tableau66[[#This Row],[Références]],Articles[[Références]:[Stocks]],4,0)</f>
        <v>15</v>
      </c>
      <c r="G130" s="12" t="str">
        <f>IF(Tableau66[[#This Row],[Stock physique]]&gt;="","NON","OUI")</f>
        <v>NON</v>
      </c>
      <c r="H130" s="12" t="str">
        <f>IF(Tableau66[[#This Row],[Stock physique]]=Tableau66[[#This Row],[Stock Theorique]],"OK","ECART")</f>
        <v>ECART</v>
      </c>
    </row>
    <row r="131" spans="1:8" x14ac:dyDescent="0.25">
      <c r="A131" s="157">
        <v>2</v>
      </c>
      <c r="B131" s="79" t="s">
        <v>900</v>
      </c>
      <c r="C131" s="78">
        <v>400</v>
      </c>
      <c r="D131" s="146" t="s">
        <v>655</v>
      </c>
      <c r="E131" s="199"/>
      <c r="F131" s="101">
        <f>VLOOKUP(Tableau66[[#This Row],[Références]],Articles[[Références]:[Stocks]],4,0)</f>
        <v>2</v>
      </c>
      <c r="G131" s="12" t="str">
        <f>IF(Tableau66[[#This Row],[Stock physique]]&gt;="","NON","OUI")</f>
        <v>NON</v>
      </c>
      <c r="H131" s="12" t="str">
        <f>IF(Tableau66[[#This Row],[Stock physique]]=Tableau66[[#This Row],[Stock Theorique]],"OK","ECART")</f>
        <v>ECART</v>
      </c>
    </row>
    <row r="132" spans="1:8" x14ac:dyDescent="0.25">
      <c r="A132" s="156">
        <v>2</v>
      </c>
      <c r="B132" s="61" t="s">
        <v>313</v>
      </c>
      <c r="C132" s="68">
        <v>625</v>
      </c>
      <c r="D132" s="71" t="s">
        <v>655</v>
      </c>
      <c r="E132" s="200"/>
      <c r="F132" s="101">
        <f>VLOOKUP(Tableau66[[#This Row],[Références]],Articles[[Références]:[Stocks]],4,0)</f>
        <v>8</v>
      </c>
      <c r="G132" s="12" t="str">
        <f>IF(Tableau66[[#This Row],[Stock physique]]&gt;="","NON","OUI")</f>
        <v>NON</v>
      </c>
      <c r="H132" s="12" t="str">
        <f>IF(Tableau66[[#This Row],[Stock physique]]=Tableau66[[#This Row],[Stock Theorique]],"OK","ECART")</f>
        <v>ECART</v>
      </c>
    </row>
    <row r="133" spans="1:8" x14ac:dyDescent="0.25">
      <c r="A133" s="157">
        <v>2</v>
      </c>
      <c r="B133" s="147" t="s">
        <v>284</v>
      </c>
      <c r="C133" s="148">
        <v>906</v>
      </c>
      <c r="D133" s="113" t="s">
        <v>655</v>
      </c>
      <c r="E133" s="200"/>
      <c r="F133" s="101">
        <f>VLOOKUP(Tableau66[[#This Row],[Références]],Articles[[Références]:[Stocks]],4,0)</f>
        <v>10</v>
      </c>
      <c r="G133" s="12" t="str">
        <f>IF(Tableau66[[#This Row],[Stock physique]]&gt;="","NON","OUI")</f>
        <v>NON</v>
      </c>
      <c r="H133" s="12" t="str">
        <f>IF(Tableau66[[#This Row],[Stock physique]]=Tableau66[[#This Row],[Stock Theorique]],"OK","ECART")</f>
        <v>ECART</v>
      </c>
    </row>
    <row r="134" spans="1:8" x14ac:dyDescent="0.25">
      <c r="A134" s="157">
        <v>2</v>
      </c>
      <c r="B134" s="70" t="s">
        <v>263</v>
      </c>
      <c r="C134" s="65">
        <v>1005</v>
      </c>
      <c r="D134" s="111" t="s">
        <v>655</v>
      </c>
      <c r="E134" s="200"/>
      <c r="F134" s="101">
        <f>VLOOKUP(Tableau66[[#This Row],[Références]],Articles[[Références]:[Stocks]],4,0)</f>
        <v>12</v>
      </c>
      <c r="G134" s="12" t="str">
        <f>IF(Tableau66[[#This Row],[Stock physique]]&gt;="","NON","OUI")</f>
        <v>NON</v>
      </c>
      <c r="H134" s="12" t="str">
        <f>IF(Tableau66[[#This Row],[Stock physique]]=Tableau66[[#This Row],[Stock Theorique]],"OK","ECART")</f>
        <v>ECART</v>
      </c>
    </row>
    <row r="135" spans="1:8" x14ac:dyDescent="0.25">
      <c r="A135" s="157">
        <v>2</v>
      </c>
      <c r="B135" s="70" t="s">
        <v>230</v>
      </c>
      <c r="C135" s="65">
        <v>1508</v>
      </c>
      <c r="D135" s="111" t="s">
        <v>655</v>
      </c>
      <c r="E135" s="200"/>
      <c r="F135" s="101">
        <f>VLOOKUP(Tableau66[[#This Row],[Références]],Articles[[Références]:[Stocks]],4,0)</f>
        <v>1</v>
      </c>
      <c r="G135" s="12" t="str">
        <f>IF(Tableau66[[#This Row],[Stock physique]]&gt;="","NON","OUI")</f>
        <v>NON</v>
      </c>
      <c r="H135" s="12" t="str">
        <f>IF(Tableau66[[#This Row],[Stock physique]]=Tableau66[[#This Row],[Stock Theorique]],"OK","ECART")</f>
        <v>ECART</v>
      </c>
    </row>
    <row r="136" spans="1:8" x14ac:dyDescent="0.25">
      <c r="A136" s="157">
        <v>2</v>
      </c>
      <c r="B136" s="70" t="s">
        <v>901</v>
      </c>
      <c r="C136" s="65">
        <v>8686</v>
      </c>
      <c r="D136" s="111" t="s">
        <v>655</v>
      </c>
      <c r="E136" s="199"/>
      <c r="F136" s="101">
        <f>VLOOKUP(Tableau66[[#This Row],[Références]],Articles[[Références]:[Stocks]],4,0)</f>
        <v>17</v>
      </c>
      <c r="G136" s="12" t="str">
        <f>IF(Tableau66[[#This Row],[Stock physique]]&gt;="","NON","OUI")</f>
        <v>NON</v>
      </c>
      <c r="H136" s="12" t="str">
        <f>IF(Tableau66[[#This Row],[Stock physique]]=Tableau66[[#This Row],[Stock Theorique]],"OK","ECART")</f>
        <v>ECART</v>
      </c>
    </row>
    <row r="137" spans="1:8" x14ac:dyDescent="0.25">
      <c r="A137" s="156">
        <v>2</v>
      </c>
      <c r="B137" s="61" t="s">
        <v>37</v>
      </c>
      <c r="C137" s="68">
        <v>9089</v>
      </c>
      <c r="D137" s="71" t="s">
        <v>655</v>
      </c>
      <c r="E137" s="200"/>
      <c r="F137" s="101">
        <f>VLOOKUP(Tableau66[[#This Row],[Références]],Articles[[Références]:[Stocks]],4,0)</f>
        <v>13</v>
      </c>
      <c r="G137" s="12" t="str">
        <f>IF(Tableau66[[#This Row],[Stock physique]]&gt;="","NON","OUI")</f>
        <v>NON</v>
      </c>
      <c r="H137" s="12" t="str">
        <f>IF(Tableau66[[#This Row],[Stock physique]]=Tableau66[[#This Row],[Stock Theorique]],"OK","ECART")</f>
        <v>ECART</v>
      </c>
    </row>
    <row r="138" spans="1:8" x14ac:dyDescent="0.25">
      <c r="A138" s="156">
        <v>2</v>
      </c>
      <c r="B138" s="61" t="s">
        <v>34</v>
      </c>
      <c r="C138" s="68">
        <v>9381</v>
      </c>
      <c r="D138" s="71" t="s">
        <v>655</v>
      </c>
      <c r="E138" s="200"/>
      <c r="F138" s="101">
        <f>VLOOKUP(Tableau66[[#This Row],[Références]],Articles[[Références]:[Stocks]],4,0)</f>
        <v>5</v>
      </c>
      <c r="G138" s="12" t="str">
        <f>IF(Tableau66[[#This Row],[Stock physique]]&gt;="","NON","OUI")</f>
        <v>NON</v>
      </c>
      <c r="H138" s="12" t="str">
        <f>IF(Tableau66[[#This Row],[Stock physique]]=Tableau66[[#This Row],[Stock Theorique]],"OK","ECART")</f>
        <v>ECART</v>
      </c>
    </row>
    <row r="139" spans="1:8" x14ac:dyDescent="0.25">
      <c r="A139" s="157">
        <v>2</v>
      </c>
      <c r="B139" s="61" t="s">
        <v>33</v>
      </c>
      <c r="C139" s="68">
        <v>9382</v>
      </c>
      <c r="D139" s="112" t="s">
        <v>655</v>
      </c>
      <c r="E139" s="200"/>
      <c r="F139" s="101">
        <f>VLOOKUP(Tableau66[[#This Row],[Références]],Articles[[Références]:[Stocks]],4,0)</f>
        <v>6</v>
      </c>
      <c r="G139" s="12" t="str">
        <f>IF(Tableau66[[#This Row],[Stock physique]]&gt;="","NON","OUI")</f>
        <v>NON</v>
      </c>
      <c r="H139" s="12" t="str">
        <f>IF(Tableau66[[#This Row],[Stock physique]]=Tableau66[[#This Row],[Stock Theorique]],"OK","ECART")</f>
        <v>ECART</v>
      </c>
    </row>
    <row r="140" spans="1:8" x14ac:dyDescent="0.25">
      <c r="A140" s="157">
        <v>2</v>
      </c>
      <c r="B140" s="70" t="s">
        <v>26</v>
      </c>
      <c r="C140" s="65">
        <v>9650</v>
      </c>
      <c r="D140" s="111" t="s">
        <v>655</v>
      </c>
      <c r="E140" s="200"/>
      <c r="F140" s="101">
        <f>VLOOKUP(Tableau66[[#This Row],[Références]],Articles[[Références]:[Stocks]],4,0)</f>
        <v>10</v>
      </c>
      <c r="G140" s="12" t="str">
        <f>IF(Tableau66[[#This Row],[Stock physique]]&gt;="","NON","OUI")</f>
        <v>NON</v>
      </c>
      <c r="H140" s="12" t="str">
        <f>IF(Tableau66[[#This Row],[Stock physique]]=Tableau66[[#This Row],[Stock Theorique]],"OK","ECART")</f>
        <v>ECART</v>
      </c>
    </row>
    <row r="141" spans="1:8" x14ac:dyDescent="0.25">
      <c r="A141" s="157">
        <v>2</v>
      </c>
      <c r="B141" s="61" t="s">
        <v>198</v>
      </c>
      <c r="C141" s="68">
        <v>1613</v>
      </c>
      <c r="D141" s="112" t="s">
        <v>416</v>
      </c>
      <c r="E141" s="200"/>
      <c r="F141" s="101">
        <f>VLOOKUP(Tableau66[[#This Row],[Références]],Articles[[Références]:[Stocks]],4,0)</f>
        <v>1200</v>
      </c>
      <c r="G141" s="12" t="str">
        <f>IF(Tableau66[[#This Row],[Stock physique]]&gt;="","NON","OUI")</f>
        <v>NON</v>
      </c>
      <c r="H141" s="12" t="str">
        <f>IF(Tableau66[[#This Row],[Stock physique]]=Tableau66[[#This Row],[Stock Theorique]],"OK","ECART")</f>
        <v>ECART</v>
      </c>
    </row>
    <row r="142" spans="1:8" x14ac:dyDescent="0.25">
      <c r="A142" s="157">
        <v>2</v>
      </c>
      <c r="B142" s="61" t="s">
        <v>902</v>
      </c>
      <c r="C142" s="68">
        <v>10034</v>
      </c>
      <c r="D142" s="112" t="s">
        <v>416</v>
      </c>
      <c r="E142" s="199"/>
      <c r="F142" s="101">
        <f>VLOOKUP(Tableau66[[#This Row],[Références]],Articles[[Références]:[Stocks]],4,0)</f>
        <v>150</v>
      </c>
      <c r="G142" s="12" t="str">
        <f>IF(Tableau66[[#This Row],[Stock physique]]&gt;="","NON","OUI")</f>
        <v>NON</v>
      </c>
      <c r="H142" s="12" t="str">
        <f>IF(Tableau66[[#This Row],[Stock physique]]=Tableau66[[#This Row],[Stock Theorique]],"OK","ECART")</f>
        <v>ECART</v>
      </c>
    </row>
    <row r="143" spans="1:8" x14ac:dyDescent="0.25">
      <c r="A143" s="157">
        <v>2</v>
      </c>
      <c r="B143" s="70" t="s">
        <v>903</v>
      </c>
      <c r="C143" s="65">
        <v>10066</v>
      </c>
      <c r="D143" s="111" t="s">
        <v>416</v>
      </c>
      <c r="E143" s="199"/>
      <c r="F143" s="101">
        <f>VLOOKUP(Tableau66[[#This Row],[Références]],Articles[[Références]:[Stocks]],4,0)</f>
        <v>250</v>
      </c>
      <c r="G143" s="12" t="str">
        <f>IF(Tableau66[[#This Row],[Stock physique]]&gt;="","NON","OUI")</f>
        <v>NON</v>
      </c>
      <c r="H143" s="12" t="str">
        <f>IF(Tableau66[[#This Row],[Stock physique]]=Tableau66[[#This Row],[Stock Theorique]],"OK","ECART")</f>
        <v>ECART</v>
      </c>
    </row>
    <row r="144" spans="1:8" x14ac:dyDescent="0.25">
      <c r="A144" s="157">
        <v>2</v>
      </c>
      <c r="B144" s="70" t="s">
        <v>299</v>
      </c>
      <c r="C144" s="65">
        <v>728</v>
      </c>
      <c r="D144" s="111" t="s">
        <v>442</v>
      </c>
      <c r="E144" s="200"/>
      <c r="F144" s="101">
        <f>VLOOKUP(Tableau66[[#This Row],[Références]],Articles[[Références]:[Stocks]],4,0)</f>
        <v>18</v>
      </c>
      <c r="G144" s="12" t="str">
        <f>IF(Tableau66[[#This Row],[Stock physique]]&gt;="","NON","OUI")</f>
        <v>NON</v>
      </c>
      <c r="H144" s="12" t="str">
        <f>IF(Tableau66[[#This Row],[Stock physique]]=Tableau66[[#This Row],[Stock Theorique]],"OK","ECART")</f>
        <v>ECART</v>
      </c>
    </row>
    <row r="145" spans="1:8" x14ac:dyDescent="0.25">
      <c r="A145" s="157">
        <v>2</v>
      </c>
      <c r="B145" s="70" t="s">
        <v>296</v>
      </c>
      <c r="C145" s="65">
        <v>744</v>
      </c>
      <c r="D145" s="111" t="s">
        <v>567</v>
      </c>
      <c r="E145" s="200"/>
      <c r="F145" s="101">
        <f>VLOOKUP(Tableau66[[#This Row],[Références]],Articles[[Références]:[Stocks]],4,0)</f>
        <v>1900</v>
      </c>
      <c r="G145" s="12" t="str">
        <f>IF(Tableau66[[#This Row],[Stock physique]]&gt;="","NON","OUI")</f>
        <v>NON</v>
      </c>
      <c r="H145" s="12" t="str">
        <f>IF(Tableau66[[#This Row],[Stock physique]]=Tableau66[[#This Row],[Stock Theorique]],"OK","ECART")</f>
        <v>ECART</v>
      </c>
    </row>
    <row r="146" spans="1:8" x14ac:dyDescent="0.25">
      <c r="A146" s="157">
        <v>2</v>
      </c>
      <c r="B146" s="61" t="s">
        <v>103</v>
      </c>
      <c r="C146" s="68">
        <v>5709</v>
      </c>
      <c r="D146" s="112" t="s">
        <v>567</v>
      </c>
      <c r="E146" s="200"/>
      <c r="F146" s="101">
        <f>VLOOKUP(Tableau66[[#This Row],[Références]],Articles[[Références]:[Stocks]],4,0)</f>
        <v>7400</v>
      </c>
      <c r="G146" s="12" t="str">
        <f>IF(Tableau66[[#This Row],[Stock physique]]&gt;="","NON","OUI")</f>
        <v>NON</v>
      </c>
      <c r="H146" s="12" t="str">
        <f>IF(Tableau66[[#This Row],[Stock physique]]=Tableau66[[#This Row],[Stock Theorique]],"OK","ECART")</f>
        <v>ECART</v>
      </c>
    </row>
    <row r="147" spans="1:8" x14ac:dyDescent="0.25">
      <c r="A147" s="157">
        <v>2</v>
      </c>
      <c r="B147" s="61" t="s">
        <v>908</v>
      </c>
      <c r="C147" s="68">
        <v>821</v>
      </c>
      <c r="D147" s="112" t="s">
        <v>419</v>
      </c>
      <c r="E147" s="199"/>
      <c r="F147" s="101">
        <f>VLOOKUP(Tableau66[[#This Row],[Références]],Articles[[Références]:[Stocks]],4,0)</f>
        <v>0</v>
      </c>
      <c r="G147" s="12" t="str">
        <f>IF(Tableau66[[#This Row],[Stock physique]]&gt;="","NON","OUI")</f>
        <v>NON</v>
      </c>
      <c r="H147" s="12" t="str">
        <f>IF(Tableau66[[#This Row],[Stock physique]]=Tableau66[[#This Row],[Stock Theorique]],"OK","ECART")</f>
        <v>OK</v>
      </c>
    </row>
    <row r="148" spans="1:8" x14ac:dyDescent="0.25">
      <c r="A148" s="157">
        <v>2</v>
      </c>
      <c r="B148" s="70" t="s">
        <v>245</v>
      </c>
      <c r="C148" s="65">
        <v>1381</v>
      </c>
      <c r="D148" s="111" t="s">
        <v>419</v>
      </c>
      <c r="E148" s="200"/>
      <c r="F148" s="101">
        <f>VLOOKUP(Tableau66[[#This Row],[Références]],Articles[[Références]:[Stocks]],4,0)</f>
        <v>17</v>
      </c>
      <c r="G148" s="12" t="str">
        <f>IF(Tableau66[[#This Row],[Stock physique]]&gt;="","NON","OUI")</f>
        <v>NON</v>
      </c>
      <c r="H148" s="12" t="str">
        <f>IF(Tableau66[[#This Row],[Stock physique]]=Tableau66[[#This Row],[Stock Theorique]],"OK","ECART")</f>
        <v>ECART</v>
      </c>
    </row>
    <row r="149" spans="1:8" x14ac:dyDescent="0.25">
      <c r="A149" s="157">
        <v>2</v>
      </c>
      <c r="B149" s="70" t="s">
        <v>136</v>
      </c>
      <c r="C149" s="65">
        <v>4781</v>
      </c>
      <c r="D149" s="111" t="s">
        <v>419</v>
      </c>
      <c r="E149" s="200"/>
      <c r="F149" s="101">
        <f>VLOOKUP(Tableau66[[#This Row],[Références]],Articles[[Références]:[Stocks]],4,0)</f>
        <v>300</v>
      </c>
      <c r="G149" s="12" t="str">
        <f>IF(Tableau66[[#This Row],[Stock physique]]&gt;="","NON","OUI")</f>
        <v>NON</v>
      </c>
      <c r="H149" s="12" t="str">
        <f>IF(Tableau66[[#This Row],[Stock physique]]=Tableau66[[#This Row],[Stock Theorique]],"OK","ECART")</f>
        <v>ECART</v>
      </c>
    </row>
    <row r="150" spans="1:8" x14ac:dyDescent="0.25">
      <c r="A150" s="157">
        <v>2</v>
      </c>
      <c r="B150" s="70" t="s">
        <v>300</v>
      </c>
      <c r="C150" s="65">
        <v>727</v>
      </c>
      <c r="D150" s="111" t="s">
        <v>569</v>
      </c>
      <c r="E150" s="200"/>
      <c r="F150" s="101">
        <f>VLOOKUP(Tableau66[[#This Row],[Références]],Articles[[Références]:[Stocks]],4,0)</f>
        <v>22</v>
      </c>
      <c r="G150" s="12" t="str">
        <f>IF(Tableau66[[#This Row],[Stock physique]]&gt;="","NON","OUI")</f>
        <v>NON</v>
      </c>
      <c r="H150" s="12" t="str">
        <f>IF(Tableau66[[#This Row],[Stock physique]]=Tableau66[[#This Row],[Stock Theorique]],"OK","ECART")</f>
        <v>ECART</v>
      </c>
    </row>
    <row r="151" spans="1:8" x14ac:dyDescent="0.25">
      <c r="A151" s="157">
        <v>2</v>
      </c>
      <c r="B151" s="61" t="s">
        <v>376</v>
      </c>
      <c r="C151" s="68">
        <v>169</v>
      </c>
      <c r="D151" s="112" t="s">
        <v>463</v>
      </c>
      <c r="E151" s="200"/>
      <c r="F151" s="101">
        <f>VLOOKUP(Tableau66[[#This Row],[Références]],Articles[[Références]:[Stocks]],4,0)</f>
        <v>7</v>
      </c>
      <c r="G151" s="12" t="str">
        <f>IF(Tableau66[[#This Row],[Stock physique]]&gt;="","NON","OUI")</f>
        <v>NON</v>
      </c>
      <c r="H151" s="12" t="str">
        <f>IF(Tableau66[[#This Row],[Stock physique]]=Tableau66[[#This Row],[Stock Theorique]],"OK","ECART")</f>
        <v>ECART</v>
      </c>
    </row>
    <row r="152" spans="1:8" x14ac:dyDescent="0.25">
      <c r="A152" s="157">
        <v>2</v>
      </c>
      <c r="B152" s="61" t="s">
        <v>341</v>
      </c>
      <c r="C152" s="68">
        <v>424</v>
      </c>
      <c r="D152" s="112" t="s">
        <v>463</v>
      </c>
      <c r="E152" s="200"/>
      <c r="F152" s="101">
        <f>VLOOKUP(Tableau66[[#This Row],[Références]],Articles[[Références]:[Stocks]],4,0)</f>
        <v>5</v>
      </c>
      <c r="G152" s="12" t="str">
        <f>IF(Tableau66[[#This Row],[Stock physique]]&gt;="","NON","OUI")</f>
        <v>NON</v>
      </c>
      <c r="H152" s="12" t="str">
        <f>IF(Tableau66[[#This Row],[Stock physique]]=Tableau66[[#This Row],[Stock Theorique]],"OK","ECART")</f>
        <v>ECART</v>
      </c>
    </row>
    <row r="153" spans="1:8" x14ac:dyDescent="0.25">
      <c r="A153" s="157">
        <v>2</v>
      </c>
      <c r="B153" s="61" t="s">
        <v>340</v>
      </c>
      <c r="C153" s="68">
        <v>426</v>
      </c>
      <c r="D153" s="110" t="s">
        <v>463</v>
      </c>
      <c r="E153" s="200"/>
      <c r="F153" s="101">
        <f>VLOOKUP(Tableau66[[#This Row],[Références]],Articles[[Références]:[Stocks]],4,0)</f>
        <v>13</v>
      </c>
      <c r="G153" s="12" t="str">
        <f>IF(Tableau66[[#This Row],[Stock physique]]&gt;="","NON","OUI")</f>
        <v>NON</v>
      </c>
      <c r="H153" s="12" t="str">
        <f>IF(Tableau66[[#This Row],[Stock physique]]=Tableau66[[#This Row],[Stock Theorique]],"OK","ECART")</f>
        <v>ECART</v>
      </c>
    </row>
    <row r="154" spans="1:8" x14ac:dyDescent="0.25">
      <c r="A154" s="157">
        <v>2</v>
      </c>
      <c r="B154" s="61" t="s">
        <v>328</v>
      </c>
      <c r="C154" s="68">
        <v>533</v>
      </c>
      <c r="D154" s="112" t="s">
        <v>463</v>
      </c>
      <c r="E154" s="200"/>
      <c r="F154" s="101">
        <f>VLOOKUP(Tableau66[[#This Row],[Références]],Articles[[Références]:[Stocks]],4,0)</f>
        <v>5</v>
      </c>
      <c r="G154" s="12" t="str">
        <f>IF(Tableau66[[#This Row],[Stock physique]]&gt;="","NON","OUI")</f>
        <v>NON</v>
      </c>
      <c r="H154" s="12" t="str">
        <f>IF(Tableau66[[#This Row],[Stock physique]]=Tableau66[[#This Row],[Stock Theorique]],"OK","ECART")</f>
        <v>ECART</v>
      </c>
    </row>
    <row r="155" spans="1:8" x14ac:dyDescent="0.25">
      <c r="A155" s="157">
        <v>2</v>
      </c>
      <c r="B155" s="61" t="s">
        <v>327</v>
      </c>
      <c r="C155" s="68">
        <v>534</v>
      </c>
      <c r="D155" s="112" t="s">
        <v>463</v>
      </c>
      <c r="E155" s="200"/>
      <c r="F155" s="101">
        <f>VLOOKUP(Tableau66[[#This Row],[Références]],Articles[[Références]:[Stocks]],4,0)</f>
        <v>0</v>
      </c>
      <c r="G155" s="12" t="str">
        <f>IF(Tableau66[[#This Row],[Stock physique]]&gt;="","NON","OUI")</f>
        <v>NON</v>
      </c>
      <c r="H155" s="12" t="str">
        <f>IF(Tableau66[[#This Row],[Stock physique]]=Tableau66[[#This Row],[Stock Theorique]],"OK","ECART")</f>
        <v>OK</v>
      </c>
    </row>
    <row r="156" spans="1:8" x14ac:dyDescent="0.25">
      <c r="A156" s="157">
        <v>2</v>
      </c>
      <c r="B156" s="61" t="s">
        <v>60</v>
      </c>
      <c r="C156" s="68">
        <v>8798</v>
      </c>
      <c r="D156" s="112" t="s">
        <v>463</v>
      </c>
      <c r="E156" s="200"/>
      <c r="F156" s="101">
        <f>VLOOKUP(Tableau66[[#This Row],[Références]],Articles[[Références]:[Stocks]],4,0)</f>
        <v>12</v>
      </c>
      <c r="G156" s="12" t="str">
        <f>IF(Tableau66[[#This Row],[Stock physique]]&gt;="","NON","OUI")</f>
        <v>NON</v>
      </c>
      <c r="H156" s="12" t="str">
        <f>IF(Tableau66[[#This Row],[Stock physique]]=Tableau66[[#This Row],[Stock Theorique]],"OK","ECART")</f>
        <v>ECART</v>
      </c>
    </row>
    <row r="157" spans="1:8" x14ac:dyDescent="0.25">
      <c r="A157" s="157">
        <v>2</v>
      </c>
      <c r="B157" s="61" t="s">
        <v>237</v>
      </c>
      <c r="C157" s="142">
        <v>1452</v>
      </c>
      <c r="D157" s="112" t="s">
        <v>459</v>
      </c>
      <c r="E157" s="200"/>
      <c r="F157" s="101">
        <f>VLOOKUP(Tableau66[[#This Row],[Références]],Articles[[Références]:[Stocks]],4,0)</f>
        <v>15</v>
      </c>
      <c r="G157" s="12" t="str">
        <f>IF(Tableau66[[#This Row],[Stock physique]]&gt;="","NON","OUI")</f>
        <v>NON</v>
      </c>
      <c r="H157" s="12" t="str">
        <f>IF(Tableau66[[#This Row],[Stock physique]]=Tableau66[[#This Row],[Stock Theorique]],"OK","ECART")</f>
        <v>ECART</v>
      </c>
    </row>
    <row r="158" spans="1:8" x14ac:dyDescent="0.25">
      <c r="A158" s="157">
        <v>2</v>
      </c>
      <c r="B158" s="61" t="s">
        <v>185</v>
      </c>
      <c r="C158" s="68">
        <v>2031</v>
      </c>
      <c r="D158" s="112" t="s">
        <v>459</v>
      </c>
      <c r="E158" s="200"/>
      <c r="F158" s="101">
        <f>VLOOKUP(Tableau66[[#This Row],[Références]],Articles[[Références]:[Stocks]],4,0)</f>
        <v>0</v>
      </c>
      <c r="G158" s="12" t="str">
        <f>IF(Tableau66[[#This Row],[Stock physique]]&gt;="","NON","OUI")</f>
        <v>NON</v>
      </c>
      <c r="H158" s="12" t="str">
        <f>IF(Tableau66[[#This Row],[Stock physique]]=Tableau66[[#This Row],[Stock Theorique]],"OK","ECART")</f>
        <v>OK</v>
      </c>
    </row>
    <row r="159" spans="1:8" x14ac:dyDescent="0.25">
      <c r="A159" s="156">
        <v>2</v>
      </c>
      <c r="B159" s="61" t="s">
        <v>144</v>
      </c>
      <c r="C159" s="68">
        <v>4340</v>
      </c>
      <c r="D159" s="112" t="s">
        <v>459</v>
      </c>
      <c r="E159" s="200"/>
      <c r="F159" s="101">
        <f>VLOOKUP(Tableau66[[#This Row],[Références]],Articles[[Références]:[Stocks]],4,0)</f>
        <v>23</v>
      </c>
      <c r="G159" s="12" t="str">
        <f>IF(Tableau66[[#This Row],[Stock physique]]&gt;="","NON","OUI")</f>
        <v>NON</v>
      </c>
      <c r="H159" s="12" t="str">
        <f>IF(Tableau66[[#This Row],[Stock physique]]=Tableau66[[#This Row],[Stock Theorique]],"OK","ECART")</f>
        <v>ECART</v>
      </c>
    </row>
    <row r="160" spans="1:8" x14ac:dyDescent="0.25">
      <c r="A160" s="156">
        <v>2</v>
      </c>
      <c r="B160" s="61" t="s">
        <v>67</v>
      </c>
      <c r="C160" s="68">
        <v>8385</v>
      </c>
      <c r="D160" s="112" t="s">
        <v>422</v>
      </c>
      <c r="E160" s="200"/>
      <c r="F160" s="101">
        <f>VLOOKUP(Tableau66[[#This Row],[Références]],Articles[[Références]:[Stocks]],4,0)</f>
        <v>33</v>
      </c>
      <c r="G160" s="12" t="str">
        <f>IF(Tableau66[[#This Row],[Stock physique]]&gt;="","NON","OUI")</f>
        <v>NON</v>
      </c>
      <c r="H160" s="12" t="str">
        <f>IF(Tableau66[[#This Row],[Stock physique]]=Tableau66[[#This Row],[Stock Theorique]],"OK","ECART")</f>
        <v>ECART</v>
      </c>
    </row>
    <row r="161" spans="1:8" x14ac:dyDescent="0.25">
      <c r="A161" s="157">
        <v>2</v>
      </c>
      <c r="B161" s="61" t="s">
        <v>401</v>
      </c>
      <c r="C161" s="68">
        <v>128</v>
      </c>
      <c r="D161" s="112" t="s">
        <v>421</v>
      </c>
      <c r="E161" s="200"/>
      <c r="F161" s="101">
        <f>VLOOKUP(Tableau66[[#This Row],[Références]],Articles[[Références]:[Stocks]],4,0)</f>
        <v>9</v>
      </c>
      <c r="G161" s="12" t="str">
        <f>IF(Tableau66[[#This Row],[Stock physique]]&gt;="","NON","OUI")</f>
        <v>NON</v>
      </c>
      <c r="H161" s="12" t="str">
        <f>IF(Tableau66[[#This Row],[Stock physique]]=Tableau66[[#This Row],[Stock Theorique]],"OK","ECART")</f>
        <v>ECART</v>
      </c>
    </row>
    <row r="162" spans="1:8" x14ac:dyDescent="0.25">
      <c r="A162" s="157">
        <v>2</v>
      </c>
      <c r="B162" s="61" t="s">
        <v>293</v>
      </c>
      <c r="C162" s="68">
        <v>767</v>
      </c>
      <c r="D162" s="112" t="s">
        <v>421</v>
      </c>
      <c r="E162" s="200"/>
      <c r="F162" s="101">
        <f>VLOOKUP(Tableau66[[#This Row],[Références]],Articles[[Références]:[Stocks]],4,0)</f>
        <v>12</v>
      </c>
      <c r="G162" s="12" t="str">
        <f>IF(Tableau66[[#This Row],[Stock physique]]&gt;="","NON","OUI")</f>
        <v>NON</v>
      </c>
      <c r="H162" s="12" t="str">
        <f>IF(Tableau66[[#This Row],[Stock physique]]=Tableau66[[#This Row],[Stock Theorique]],"OK","ECART")</f>
        <v>ECART</v>
      </c>
    </row>
    <row r="163" spans="1:8" x14ac:dyDescent="0.25">
      <c r="A163" s="157">
        <v>2</v>
      </c>
      <c r="B163" s="153" t="s">
        <v>1008</v>
      </c>
      <c r="C163" s="65">
        <v>1450</v>
      </c>
      <c r="D163" s="111" t="s">
        <v>421</v>
      </c>
      <c r="E163" s="199"/>
      <c r="F163" s="101">
        <f>VLOOKUP(Tableau66[[#This Row],[Références]],Articles[[Références]:[Stocks]],4,0)</f>
        <v>3</v>
      </c>
      <c r="G163" s="12" t="str">
        <f>IF(Tableau66[[#This Row],[Stock physique]]&gt;="","NON","OUI")</f>
        <v>NON</v>
      </c>
      <c r="H163" s="12" t="str">
        <f>IF(Tableau66[[#This Row],[Stock physique]]=Tableau66[[#This Row],[Stock Theorique]],"OK","ECART")</f>
        <v>ECART</v>
      </c>
    </row>
    <row r="164" spans="1:8" x14ac:dyDescent="0.25">
      <c r="A164" s="157">
        <v>2</v>
      </c>
      <c r="B164" s="61" t="s">
        <v>292</v>
      </c>
      <c r="C164" s="68">
        <v>768</v>
      </c>
      <c r="D164" s="112" t="s">
        <v>421</v>
      </c>
      <c r="E164" s="200"/>
      <c r="F164" s="101">
        <f>VLOOKUP(Tableau66[[#This Row],[Références]],Articles[[Références]:[Stocks]],4,0)</f>
        <v>7</v>
      </c>
      <c r="G164" s="12" t="str">
        <f>IF(Tableau66[[#This Row],[Stock physique]]&gt;="","NON","OUI")</f>
        <v>NON</v>
      </c>
      <c r="H164" s="12" t="str">
        <f>IF(Tableau66[[#This Row],[Stock physique]]=Tableau66[[#This Row],[Stock Theorique]],"OK","ECART")</f>
        <v>ECART</v>
      </c>
    </row>
    <row r="165" spans="1:8" x14ac:dyDescent="0.25">
      <c r="A165" s="157">
        <v>2</v>
      </c>
      <c r="B165" s="61" t="s">
        <v>904</v>
      </c>
      <c r="C165" s="68">
        <v>765</v>
      </c>
      <c r="D165" s="112" t="s">
        <v>444</v>
      </c>
      <c r="E165" s="199"/>
      <c r="F165" s="101">
        <f>VLOOKUP(Tableau66[[#This Row],[Références]],Articles[[Références]:[Stocks]],4,0)</f>
        <v>4</v>
      </c>
      <c r="G165" s="12" t="str">
        <f>IF(Tableau66[[#This Row],[Stock physique]]&gt;="","NON","OUI")</f>
        <v>NON</v>
      </c>
      <c r="H165" s="12" t="str">
        <f>IF(Tableau66[[#This Row],[Stock physique]]=Tableau66[[#This Row],[Stock Theorique]],"OK","ECART")</f>
        <v>ECART</v>
      </c>
    </row>
    <row r="166" spans="1:8" x14ac:dyDescent="0.25">
      <c r="A166" s="157">
        <v>2</v>
      </c>
      <c r="B166" s="61" t="s">
        <v>294</v>
      </c>
      <c r="C166" s="68">
        <v>766</v>
      </c>
      <c r="D166" s="112" t="s">
        <v>444</v>
      </c>
      <c r="E166" s="200"/>
      <c r="F166" s="101">
        <f>VLOOKUP(Tableau66[[#This Row],[Références]],Articles[[Références]:[Stocks]],4,0)</f>
        <v>20</v>
      </c>
      <c r="G166" s="12" t="str">
        <f>IF(Tableau66[[#This Row],[Stock physique]]&gt;="","NON","OUI")</f>
        <v>NON</v>
      </c>
      <c r="H166" s="12" t="str">
        <f>IF(Tableau66[[#This Row],[Stock physique]]=Tableau66[[#This Row],[Stock Theorique]],"OK","ECART")</f>
        <v>ECART</v>
      </c>
    </row>
    <row r="167" spans="1:8" x14ac:dyDescent="0.25">
      <c r="A167" s="157">
        <v>2</v>
      </c>
      <c r="B167" s="49" t="s">
        <v>22</v>
      </c>
      <c r="C167" s="62">
        <v>290</v>
      </c>
      <c r="D167" s="113" t="s">
        <v>618</v>
      </c>
      <c r="E167" s="200"/>
      <c r="F167" s="101">
        <f>VLOOKUP(Tableau66[[#This Row],[Références]],Articles[[Références]:[Stocks]],4,0)</f>
        <v>119</v>
      </c>
      <c r="G167" s="12" t="str">
        <f>IF(Tableau66[[#This Row],[Stock physique]]&gt;="","NON","OUI")</f>
        <v>NON</v>
      </c>
      <c r="H167" s="12" t="str">
        <f>IF(Tableau66[[#This Row],[Stock physique]]=Tableau66[[#This Row],[Stock Theorique]],"OK","ECART")</f>
        <v>ECART</v>
      </c>
    </row>
    <row r="168" spans="1:8" x14ac:dyDescent="0.25">
      <c r="A168" s="157">
        <v>2</v>
      </c>
      <c r="B168" s="70" t="s">
        <v>906</v>
      </c>
      <c r="C168" s="65">
        <v>9526</v>
      </c>
      <c r="D168" s="111" t="s">
        <v>995</v>
      </c>
      <c r="E168" s="200"/>
      <c r="F168" s="101">
        <f>VLOOKUP(Tableau66[[#This Row],[Références]],Articles[[Références]:[Stocks]],4,0)</f>
        <v>35</v>
      </c>
      <c r="G168" s="12" t="str">
        <f>IF(Tableau66[[#This Row],[Stock physique]]&gt;="","NON","OUI")</f>
        <v>NON</v>
      </c>
      <c r="H168" s="12" t="str">
        <f>IF(Tableau66[[#This Row],[Stock physique]]=Tableau66[[#This Row],[Stock Theorique]],"OK","ECART")</f>
        <v>ECART</v>
      </c>
    </row>
    <row r="169" spans="1:8" x14ac:dyDescent="0.25">
      <c r="A169" s="157">
        <v>2</v>
      </c>
      <c r="B169" s="70" t="s">
        <v>117</v>
      </c>
      <c r="C169" s="65">
        <v>4922</v>
      </c>
      <c r="D169" s="111" t="s">
        <v>403</v>
      </c>
      <c r="E169" s="200"/>
      <c r="F169" s="101">
        <f>VLOOKUP(Tableau66[[#This Row],[Références]],Articles[[Références]:[Stocks]],4,0)</f>
        <v>8</v>
      </c>
      <c r="G169" s="12" t="str">
        <f>IF(Tableau66[[#This Row],[Stock physique]]&gt;="","NON","OUI")</f>
        <v>NON</v>
      </c>
      <c r="H169" s="12" t="str">
        <f>IF(Tableau66[[#This Row],[Stock physique]]=Tableau66[[#This Row],[Stock Theorique]],"OK","ECART")</f>
        <v>ECART</v>
      </c>
    </row>
    <row r="170" spans="1:8" x14ac:dyDescent="0.25">
      <c r="A170" s="157">
        <v>2</v>
      </c>
      <c r="B170" s="61" t="s">
        <v>116</v>
      </c>
      <c r="C170" s="68">
        <v>4923</v>
      </c>
      <c r="D170" s="112" t="s">
        <v>403</v>
      </c>
      <c r="E170" s="200"/>
      <c r="F170" s="101">
        <f>VLOOKUP(Tableau66[[#This Row],[Références]],Articles[[Références]:[Stocks]],4,0)</f>
        <v>4</v>
      </c>
      <c r="G170" s="12" t="str">
        <f>IF(Tableau66[[#This Row],[Stock physique]]&gt;="","NON","OUI")</f>
        <v>NON</v>
      </c>
      <c r="H170" s="12" t="str">
        <f>IF(Tableau66[[#This Row],[Stock physique]]=Tableau66[[#This Row],[Stock Theorique]],"OK","ECART")</f>
        <v>ECART</v>
      </c>
    </row>
    <row r="171" spans="1:8" x14ac:dyDescent="0.25">
      <c r="A171" s="157">
        <v>2</v>
      </c>
      <c r="B171" s="61" t="s">
        <v>907</v>
      </c>
      <c r="C171" s="68">
        <v>4924</v>
      </c>
      <c r="D171" s="112" t="s">
        <v>403</v>
      </c>
      <c r="E171" s="199"/>
      <c r="F171" s="101">
        <f>VLOOKUP(Tableau66[[#This Row],[Références]],Articles[[Références]:[Stocks]],4,0)</f>
        <v>3</v>
      </c>
      <c r="G171" s="12" t="str">
        <f>IF(Tableau66[[#This Row],[Stock physique]]&gt;="","NON","OUI")</f>
        <v>NON</v>
      </c>
      <c r="H171" s="12" t="str">
        <f>IF(Tableau66[[#This Row],[Stock physique]]=Tableau66[[#This Row],[Stock Theorique]],"OK","ECART")</f>
        <v>ECART</v>
      </c>
    </row>
    <row r="172" spans="1:8" x14ac:dyDescent="0.25">
      <c r="A172" s="157">
        <v>2</v>
      </c>
      <c r="B172" s="61" t="s">
        <v>115</v>
      </c>
      <c r="C172" s="68">
        <v>4925</v>
      </c>
      <c r="D172" s="112" t="s">
        <v>403</v>
      </c>
      <c r="E172" s="200"/>
      <c r="F172" s="101">
        <f>VLOOKUP(Tableau66[[#This Row],[Références]],Articles[[Références]:[Stocks]],4,0)</f>
        <v>3</v>
      </c>
      <c r="G172" s="12" t="str">
        <f>IF(Tableau66[[#This Row],[Stock physique]]&gt;="","NON","OUI")</f>
        <v>NON</v>
      </c>
      <c r="H172" s="12" t="str">
        <f>IF(Tableau66[[#This Row],[Stock physique]]=Tableau66[[#This Row],[Stock Theorique]],"OK","ECART")</f>
        <v>ECART</v>
      </c>
    </row>
    <row r="173" spans="1:8" x14ac:dyDescent="0.25">
      <c r="A173" s="157">
        <v>2</v>
      </c>
      <c r="B173" s="61" t="s">
        <v>352</v>
      </c>
      <c r="C173" s="68">
        <v>305</v>
      </c>
      <c r="D173" s="112" t="s">
        <v>758</v>
      </c>
      <c r="E173" s="200"/>
      <c r="F173" s="101">
        <f>VLOOKUP(Tableau66[[#This Row],[Références]],Articles[[Références]:[Stocks]],4,0)</f>
        <v>150</v>
      </c>
      <c r="G173" s="12" t="str">
        <f>IF(Tableau66[[#This Row],[Stock physique]]&gt;="","NON","OUI")</f>
        <v>NON</v>
      </c>
      <c r="H173" s="12" t="str">
        <f>IF(Tableau66[[#This Row],[Stock physique]]=Tableau66[[#This Row],[Stock Theorique]],"OK","ECART")</f>
        <v>ECART</v>
      </c>
    </row>
    <row r="174" spans="1:8" x14ac:dyDescent="0.25">
      <c r="A174" s="157">
        <v>2</v>
      </c>
      <c r="B174" s="61" t="s">
        <v>195</v>
      </c>
      <c r="C174" s="68">
        <v>1616</v>
      </c>
      <c r="D174" s="112" t="s">
        <v>758</v>
      </c>
      <c r="E174" s="200"/>
      <c r="F174" s="101">
        <f>VLOOKUP(Tableau66[[#This Row],[Références]],Articles[[Références]:[Stocks]],4,0)</f>
        <v>1800</v>
      </c>
      <c r="G174" s="12" t="str">
        <f>IF(Tableau66[[#This Row],[Stock physique]]&gt;="","NON","OUI")</f>
        <v>NON</v>
      </c>
      <c r="H174" s="12" t="str">
        <f>IF(Tableau66[[#This Row],[Stock physique]]=Tableau66[[#This Row],[Stock Theorique]],"OK","ECART")</f>
        <v>ECART</v>
      </c>
    </row>
    <row r="175" spans="1:8" x14ac:dyDescent="0.25">
      <c r="A175" s="157">
        <v>2</v>
      </c>
      <c r="B175" s="61" t="s">
        <v>215</v>
      </c>
      <c r="C175" s="68">
        <v>1587</v>
      </c>
      <c r="D175" s="112" t="s">
        <v>455</v>
      </c>
      <c r="E175" s="200"/>
      <c r="F175" s="101">
        <f>VLOOKUP(Tableau66[[#This Row],[Références]],Articles[[Références]:[Stocks]],4,0)</f>
        <v>10</v>
      </c>
      <c r="G175" s="12" t="str">
        <f>IF(Tableau66[[#This Row],[Stock physique]]&gt;="","NON","OUI")</f>
        <v>NON</v>
      </c>
      <c r="H175" s="12" t="str">
        <f>IF(Tableau66[[#This Row],[Stock physique]]=Tableau66[[#This Row],[Stock Theorique]],"OK","ECART")</f>
        <v>ECART</v>
      </c>
    </row>
    <row r="176" spans="1:8" x14ac:dyDescent="0.25">
      <c r="A176" s="157">
        <v>2</v>
      </c>
      <c r="B176" s="61" t="s">
        <v>194</v>
      </c>
      <c r="C176" s="68">
        <v>1630</v>
      </c>
      <c r="D176" s="112" t="s">
        <v>455</v>
      </c>
      <c r="E176" s="200"/>
      <c r="F176" s="101">
        <f>VLOOKUP(Tableau66[[#This Row],[Références]],Articles[[Références]:[Stocks]],4,0)</f>
        <v>470</v>
      </c>
      <c r="G176" s="12" t="str">
        <f>IF(Tableau66[[#This Row],[Stock physique]]&gt;="","NON","OUI")</f>
        <v>NON</v>
      </c>
      <c r="H176" s="12" t="str">
        <f>IF(Tableau66[[#This Row],[Stock physique]]=Tableau66[[#This Row],[Stock Theorique]],"OK","ECART")</f>
        <v>ECART</v>
      </c>
    </row>
    <row r="177" spans="1:8" x14ac:dyDescent="0.25">
      <c r="A177" s="157">
        <v>2</v>
      </c>
      <c r="B177" s="61" t="s">
        <v>370</v>
      </c>
      <c r="C177" s="68">
        <v>187</v>
      </c>
      <c r="D177" s="112" t="s">
        <v>438</v>
      </c>
      <c r="E177" s="200"/>
      <c r="F177" s="101">
        <f>VLOOKUP(Tableau66[[#This Row],[Références]],Articles[[Références]:[Stocks]],4,0)</f>
        <v>200</v>
      </c>
      <c r="G177" s="12" t="str">
        <f>IF(Tableau66[[#This Row],[Stock physique]]&gt;="","NON","OUI")</f>
        <v>NON</v>
      </c>
      <c r="H177" s="12" t="str">
        <f>IF(Tableau66[[#This Row],[Stock physique]]=Tableau66[[#This Row],[Stock Theorique]],"OK","ECART")</f>
        <v>ECART</v>
      </c>
    </row>
    <row r="178" spans="1:8" x14ac:dyDescent="0.25">
      <c r="A178" s="157">
        <v>2</v>
      </c>
      <c r="B178" s="61" t="s">
        <v>369</v>
      </c>
      <c r="C178" s="68">
        <v>188</v>
      </c>
      <c r="D178" s="112" t="s">
        <v>438</v>
      </c>
      <c r="E178" s="200"/>
      <c r="F178" s="101">
        <f>VLOOKUP(Tableau66[[#This Row],[Références]],Articles[[Références]:[Stocks]],4,0)</f>
        <v>800</v>
      </c>
      <c r="G178" s="12" t="str">
        <f>IF(Tableau66[[#This Row],[Stock physique]]&gt;="","NON","OUI")</f>
        <v>NON</v>
      </c>
      <c r="H178" s="12" t="str">
        <f>IF(Tableau66[[#This Row],[Stock physique]]=Tableau66[[#This Row],[Stock Theorique]],"OK","ECART")</f>
        <v>ECART</v>
      </c>
    </row>
    <row r="179" spans="1:8" x14ac:dyDescent="0.25">
      <c r="A179" s="157">
        <v>2</v>
      </c>
      <c r="B179" s="61" t="s">
        <v>368</v>
      </c>
      <c r="C179" s="68">
        <v>189</v>
      </c>
      <c r="D179" s="112" t="s">
        <v>438</v>
      </c>
      <c r="E179" s="200"/>
      <c r="F179" s="101">
        <f>VLOOKUP(Tableau66[[#This Row],[Références]],Articles[[Références]:[Stocks]],4,0)</f>
        <v>850</v>
      </c>
      <c r="G179" s="12" t="str">
        <f>IF(Tableau66[[#This Row],[Stock physique]]&gt;="","NON","OUI")</f>
        <v>NON</v>
      </c>
      <c r="H179" s="12" t="str">
        <f>IF(Tableau66[[#This Row],[Stock physique]]=Tableau66[[#This Row],[Stock Theorique]],"OK","ECART")</f>
        <v>ECART</v>
      </c>
    </row>
    <row r="180" spans="1:8" x14ac:dyDescent="0.25">
      <c r="A180" s="157">
        <v>2</v>
      </c>
      <c r="B180" s="61" t="s">
        <v>270</v>
      </c>
      <c r="C180" s="68">
        <v>979</v>
      </c>
      <c r="D180" s="112" t="s">
        <v>438</v>
      </c>
      <c r="E180" s="200"/>
      <c r="F180" s="101">
        <f>VLOOKUP(Tableau66[[#This Row],[Références]],Articles[[Références]:[Stocks]],4,0)</f>
        <v>1800</v>
      </c>
      <c r="G180" s="12" t="str">
        <f>IF(Tableau66[[#This Row],[Stock physique]]&gt;="","NON","OUI")</f>
        <v>NON</v>
      </c>
      <c r="H180" s="12" t="str">
        <f>IF(Tableau66[[#This Row],[Stock physique]]=Tableau66[[#This Row],[Stock Theorique]],"OK","ECART")</f>
        <v>ECART</v>
      </c>
    </row>
    <row r="181" spans="1:8" x14ac:dyDescent="0.25">
      <c r="A181" s="157">
        <v>2</v>
      </c>
      <c r="B181" s="61" t="s">
        <v>269</v>
      </c>
      <c r="C181" s="68">
        <v>980</v>
      </c>
      <c r="D181" s="112" t="s">
        <v>438</v>
      </c>
      <c r="E181" s="200"/>
      <c r="F181" s="101">
        <f>VLOOKUP(Tableau66[[#This Row],[Références]],Articles[[Références]:[Stocks]],4,0)</f>
        <v>1050</v>
      </c>
      <c r="G181" s="12" t="str">
        <f>IF(Tableau66[[#This Row],[Stock physique]]&gt;="","NON","OUI")</f>
        <v>NON</v>
      </c>
      <c r="H181" s="12" t="str">
        <f>IF(Tableau66[[#This Row],[Stock physique]]=Tableau66[[#This Row],[Stock Theorique]],"OK","ECART")</f>
        <v>ECART</v>
      </c>
    </row>
    <row r="182" spans="1:8" x14ac:dyDescent="0.25">
      <c r="A182" s="157">
        <v>2</v>
      </c>
      <c r="B182" s="61" t="s">
        <v>268</v>
      </c>
      <c r="C182" s="68">
        <v>981</v>
      </c>
      <c r="D182" s="112" t="s">
        <v>438</v>
      </c>
      <c r="E182" s="200"/>
      <c r="F182" s="101">
        <f>VLOOKUP(Tableau66[[#This Row],[Références]],Articles[[Références]:[Stocks]],4,0)</f>
        <v>400</v>
      </c>
      <c r="G182" s="12" t="str">
        <f>IF(Tableau66[[#This Row],[Stock physique]]&gt;="","NON","OUI")</f>
        <v>NON</v>
      </c>
      <c r="H182" s="12" t="str">
        <f>IF(Tableau66[[#This Row],[Stock physique]]=Tableau66[[#This Row],[Stock Theorique]],"OK","ECART")</f>
        <v>ECART</v>
      </c>
    </row>
    <row r="183" spans="1:8" x14ac:dyDescent="0.25">
      <c r="A183" s="157">
        <v>2</v>
      </c>
      <c r="B183" s="61" t="s">
        <v>267</v>
      </c>
      <c r="C183" s="68">
        <v>982</v>
      </c>
      <c r="D183" s="112" t="s">
        <v>438</v>
      </c>
      <c r="E183" s="200"/>
      <c r="F183" s="101">
        <f>VLOOKUP(Tableau66[[#This Row],[Références]],Articles[[Références]:[Stocks]],4,0)</f>
        <v>450</v>
      </c>
      <c r="G183" s="12" t="str">
        <f>IF(Tableau66[[#This Row],[Stock physique]]&gt;="","NON","OUI")</f>
        <v>NON</v>
      </c>
      <c r="H183" s="12" t="str">
        <f>IF(Tableau66[[#This Row],[Stock physique]]=Tableau66[[#This Row],[Stock Theorique]],"OK","ECART")</f>
        <v>ECART</v>
      </c>
    </row>
    <row r="184" spans="1:8" x14ac:dyDescent="0.25">
      <c r="A184" s="157">
        <v>2</v>
      </c>
      <c r="B184" s="61" t="s">
        <v>266</v>
      </c>
      <c r="C184" s="68">
        <v>983</v>
      </c>
      <c r="D184" s="112" t="s">
        <v>438</v>
      </c>
      <c r="E184" s="200"/>
      <c r="F184" s="101">
        <f>VLOOKUP(Tableau66[[#This Row],[Références]],Articles[[Références]:[Stocks]],4,0)</f>
        <v>780</v>
      </c>
      <c r="G184" s="12" t="str">
        <f>IF(Tableau66[[#This Row],[Stock physique]]&gt;="","NON","OUI")</f>
        <v>NON</v>
      </c>
      <c r="H184" s="12" t="str">
        <f>IF(Tableau66[[#This Row],[Stock physique]]=Tableau66[[#This Row],[Stock Theorique]],"OK","ECART")</f>
        <v>ECART</v>
      </c>
    </row>
    <row r="185" spans="1:8" x14ac:dyDescent="0.25">
      <c r="A185" s="157">
        <v>2</v>
      </c>
      <c r="B185" s="61" t="s">
        <v>265</v>
      </c>
      <c r="C185" s="68">
        <v>985</v>
      </c>
      <c r="D185" s="112" t="s">
        <v>438</v>
      </c>
      <c r="E185" s="200"/>
      <c r="F185" s="101">
        <f>VLOOKUP(Tableau66[[#This Row],[Références]],Articles[[Références]:[Stocks]],4,0)</f>
        <v>75</v>
      </c>
      <c r="G185" s="12" t="str">
        <f>IF(Tableau66[[#This Row],[Stock physique]]&gt;="","NON","OUI")</f>
        <v>NON</v>
      </c>
      <c r="H185" s="12" t="str">
        <f>IF(Tableau66[[#This Row],[Stock physique]]=Tableau66[[#This Row],[Stock Theorique]],"OK","ECART")</f>
        <v>ECART</v>
      </c>
    </row>
    <row r="186" spans="1:8" x14ac:dyDescent="0.25">
      <c r="A186" s="157">
        <v>2</v>
      </c>
      <c r="B186" s="61" t="s">
        <v>229</v>
      </c>
      <c r="C186" s="68">
        <v>1554</v>
      </c>
      <c r="D186" s="112" t="s">
        <v>439</v>
      </c>
      <c r="E186" s="200"/>
      <c r="F186" s="101">
        <f>VLOOKUP(Tableau66[[#This Row],[Références]],Articles[[Références]:[Stocks]],4,0)</f>
        <v>9</v>
      </c>
      <c r="G186" s="12" t="str">
        <f>IF(Tableau66[[#This Row],[Stock physique]]&gt;="","NON","OUI")</f>
        <v>NON</v>
      </c>
      <c r="H186" s="12" t="str">
        <f>IF(Tableau66[[#This Row],[Stock physique]]=Tableau66[[#This Row],[Stock Theorique]],"OK","ECART")</f>
        <v>ECART</v>
      </c>
    </row>
    <row r="187" spans="1:8" x14ac:dyDescent="0.25">
      <c r="A187" s="157">
        <v>2</v>
      </c>
      <c r="B187" s="61" t="s">
        <v>222</v>
      </c>
      <c r="C187" s="68">
        <v>1577</v>
      </c>
      <c r="D187" s="112" t="s">
        <v>439</v>
      </c>
      <c r="E187" s="200"/>
      <c r="F187" s="101">
        <f>VLOOKUP(Tableau66[[#This Row],[Références]],Articles[[Références]:[Stocks]],4,0)</f>
        <v>100</v>
      </c>
      <c r="G187" s="12" t="str">
        <f>IF(Tableau66[[#This Row],[Stock physique]]&gt;="","NON","OUI")</f>
        <v>NON</v>
      </c>
      <c r="H187" s="12" t="str">
        <f>IF(Tableau66[[#This Row],[Stock physique]]=Tableau66[[#This Row],[Stock Theorique]],"OK","ECART")</f>
        <v>ECART</v>
      </c>
    </row>
    <row r="188" spans="1:8" x14ac:dyDescent="0.25">
      <c r="A188" s="157">
        <v>2</v>
      </c>
      <c r="B188" s="61" t="s">
        <v>208</v>
      </c>
      <c r="C188" s="68">
        <v>1596</v>
      </c>
      <c r="D188" s="112" t="s">
        <v>439</v>
      </c>
      <c r="E188" s="200"/>
      <c r="F188" s="101">
        <f>VLOOKUP(Tableau66[[#This Row],[Références]],Articles[[Références]:[Stocks]],4,0)</f>
        <v>500</v>
      </c>
      <c r="G188" s="12" t="str">
        <f>IF(Tableau66[[#This Row],[Stock physique]]&gt;="","NON","OUI")</f>
        <v>NON</v>
      </c>
      <c r="H188" s="12" t="str">
        <f>IF(Tableau66[[#This Row],[Stock physique]]=Tableau66[[#This Row],[Stock Theorique]],"OK","ECART")</f>
        <v>ECART</v>
      </c>
    </row>
    <row r="189" spans="1:8" x14ac:dyDescent="0.25">
      <c r="A189" s="157">
        <v>2</v>
      </c>
      <c r="B189" s="61" t="s">
        <v>207</v>
      </c>
      <c r="C189" s="68">
        <v>1597</v>
      </c>
      <c r="D189" s="112" t="s">
        <v>439</v>
      </c>
      <c r="E189" s="200"/>
      <c r="F189" s="101">
        <f>VLOOKUP(Tableau66[[#This Row],[Références]],Articles[[Références]:[Stocks]],4,0)</f>
        <v>450</v>
      </c>
      <c r="G189" s="12" t="str">
        <f>IF(Tableau66[[#This Row],[Stock physique]]&gt;="","NON","OUI")</f>
        <v>NON</v>
      </c>
      <c r="H189" s="12" t="str">
        <f>IF(Tableau66[[#This Row],[Stock physique]]=Tableau66[[#This Row],[Stock Theorique]],"OK","ECART")</f>
        <v>ECART</v>
      </c>
    </row>
    <row r="190" spans="1:8" x14ac:dyDescent="0.25">
      <c r="A190" s="157">
        <v>2</v>
      </c>
      <c r="B190" s="61" t="s">
        <v>204</v>
      </c>
      <c r="C190" s="68">
        <v>1600</v>
      </c>
      <c r="D190" s="112" t="s">
        <v>439</v>
      </c>
      <c r="E190" s="200"/>
      <c r="F190" s="101">
        <f>VLOOKUP(Tableau66[[#This Row],[Références]],Articles[[Références]:[Stocks]],4,0)</f>
        <v>2150</v>
      </c>
      <c r="G190" s="12" t="str">
        <f>IF(Tableau66[[#This Row],[Stock physique]]&gt;="","NON","OUI")</f>
        <v>NON</v>
      </c>
      <c r="H190" s="12" t="str">
        <f>IF(Tableau66[[#This Row],[Stock physique]]=Tableau66[[#This Row],[Stock Theorique]],"OK","ECART")</f>
        <v>ECART</v>
      </c>
    </row>
    <row r="191" spans="1:8" x14ac:dyDescent="0.25">
      <c r="A191" s="157">
        <v>2</v>
      </c>
      <c r="B191" s="61" t="s">
        <v>203</v>
      </c>
      <c r="C191" s="68">
        <v>1601</v>
      </c>
      <c r="D191" s="112" t="s">
        <v>439</v>
      </c>
      <c r="E191" s="200"/>
      <c r="F191" s="101">
        <f>VLOOKUP(Tableau66[[#This Row],[Références]],Articles[[Références]:[Stocks]],4,0)</f>
        <v>600</v>
      </c>
      <c r="G191" s="12" t="str">
        <f>IF(Tableau66[[#This Row],[Stock physique]]&gt;="","NON","OUI")</f>
        <v>NON</v>
      </c>
      <c r="H191" s="12" t="str">
        <f>IF(Tableau66[[#This Row],[Stock physique]]=Tableau66[[#This Row],[Stock Theorique]],"OK","ECART")</f>
        <v>ECART</v>
      </c>
    </row>
    <row r="192" spans="1:8" x14ac:dyDescent="0.25">
      <c r="A192" s="157">
        <v>2</v>
      </c>
      <c r="B192" s="61" t="s">
        <v>202</v>
      </c>
      <c r="C192" s="68">
        <v>1602</v>
      </c>
      <c r="D192" s="112" t="s">
        <v>439</v>
      </c>
      <c r="E192" s="200"/>
      <c r="F192" s="101">
        <f>VLOOKUP(Tableau66[[#This Row],[Références]],Articles[[Références]:[Stocks]],4,0)</f>
        <v>450</v>
      </c>
      <c r="G192" s="12" t="str">
        <f>IF(Tableau66[[#This Row],[Stock physique]]&gt;="","NON","OUI")</f>
        <v>NON</v>
      </c>
      <c r="H192" s="12" t="str">
        <f>IF(Tableau66[[#This Row],[Stock physique]]=Tableau66[[#This Row],[Stock Theorique]],"OK","ECART")</f>
        <v>ECART</v>
      </c>
    </row>
    <row r="193" spans="1:8" x14ac:dyDescent="0.25">
      <c r="A193" s="157">
        <v>2</v>
      </c>
      <c r="B193" s="61" t="s">
        <v>200</v>
      </c>
      <c r="C193" s="68">
        <v>1605</v>
      </c>
      <c r="D193" s="112" t="s">
        <v>439</v>
      </c>
      <c r="E193" s="200"/>
      <c r="F193" s="101">
        <f>VLOOKUP(Tableau66[[#This Row],[Références]],Articles[[Références]:[Stocks]],4,0)</f>
        <v>95</v>
      </c>
      <c r="G193" s="12" t="str">
        <f>IF(Tableau66[[#This Row],[Stock physique]]&gt;="","NON","OUI")</f>
        <v>NON</v>
      </c>
      <c r="H193" s="12" t="str">
        <f>IF(Tableau66[[#This Row],[Stock physique]]=Tableau66[[#This Row],[Stock Theorique]],"OK","ECART")</f>
        <v>ECART</v>
      </c>
    </row>
    <row r="194" spans="1:8" x14ac:dyDescent="0.25">
      <c r="A194" s="157">
        <v>2</v>
      </c>
      <c r="B194" s="61" t="s">
        <v>108</v>
      </c>
      <c r="C194" s="68">
        <v>5340</v>
      </c>
      <c r="D194" s="112" t="s">
        <v>439</v>
      </c>
      <c r="E194" s="200"/>
      <c r="F194" s="101">
        <f>VLOOKUP(Tableau66[[#This Row],[Références]],Articles[[Références]:[Stocks]],4,0)</f>
        <v>1350</v>
      </c>
      <c r="G194" s="12" t="str">
        <f>IF(Tableau66[[#This Row],[Stock physique]]&gt;="","NON","OUI")</f>
        <v>NON</v>
      </c>
      <c r="H194" s="12" t="str">
        <f>IF(Tableau66[[#This Row],[Stock physique]]=Tableau66[[#This Row],[Stock Theorique]],"OK","ECART")</f>
        <v>ECART</v>
      </c>
    </row>
    <row r="195" spans="1:8" x14ac:dyDescent="0.25">
      <c r="A195" s="157">
        <v>2</v>
      </c>
      <c r="B195" s="61" t="s">
        <v>59</v>
      </c>
      <c r="C195" s="68">
        <v>8808</v>
      </c>
      <c r="D195" s="110" t="s">
        <v>439</v>
      </c>
      <c r="E195" s="200"/>
      <c r="F195" s="101">
        <f>VLOOKUP(Tableau66[[#This Row],[Références]],Articles[[Références]:[Stocks]],4,0)</f>
        <v>105</v>
      </c>
      <c r="G195" s="12" t="str">
        <f>IF(Tableau66[[#This Row],[Stock physique]]&gt;="","NON","OUI")</f>
        <v>NON</v>
      </c>
      <c r="H195" s="12" t="str">
        <f>IF(Tableau66[[#This Row],[Stock physique]]=Tableau66[[#This Row],[Stock Theorique]],"OK","ECART")</f>
        <v>ECART</v>
      </c>
    </row>
    <row r="196" spans="1:8" x14ac:dyDescent="0.25">
      <c r="A196" s="157">
        <v>2</v>
      </c>
      <c r="B196" s="61" t="s">
        <v>58</v>
      </c>
      <c r="C196" s="68">
        <v>8809</v>
      </c>
      <c r="D196" s="112" t="s">
        <v>439</v>
      </c>
      <c r="E196" s="200"/>
      <c r="F196" s="101">
        <f>VLOOKUP(Tableau66[[#This Row],[Références]],Articles[[Références]:[Stocks]],4,0)</f>
        <v>100</v>
      </c>
      <c r="G196" s="12" t="str">
        <f>IF(Tableau66[[#This Row],[Stock physique]]&gt;="","NON","OUI")</f>
        <v>NON</v>
      </c>
      <c r="H196" s="12" t="str">
        <f>IF(Tableau66[[#This Row],[Stock physique]]=Tableau66[[#This Row],[Stock Theorique]],"OK","ECART")</f>
        <v>ECART</v>
      </c>
    </row>
    <row r="197" spans="1:8" x14ac:dyDescent="0.25">
      <c r="A197" s="157">
        <v>2</v>
      </c>
      <c r="B197" s="61" t="s">
        <v>57</v>
      </c>
      <c r="C197" s="68">
        <v>8810</v>
      </c>
      <c r="D197" s="112" t="s">
        <v>439</v>
      </c>
      <c r="E197" s="200"/>
      <c r="F197" s="101">
        <f>VLOOKUP(Tableau66[[#This Row],[Références]],Articles[[Références]:[Stocks]],4,0)</f>
        <v>120</v>
      </c>
      <c r="G197" s="12" t="str">
        <f>IF(Tableau66[[#This Row],[Stock physique]]&gt;="","NON","OUI")</f>
        <v>NON</v>
      </c>
      <c r="H197" s="12" t="str">
        <f>IF(Tableau66[[#This Row],[Stock physique]]=Tableau66[[#This Row],[Stock Theorique]],"OK","ECART")</f>
        <v>ECART</v>
      </c>
    </row>
    <row r="198" spans="1:8" x14ac:dyDescent="0.25">
      <c r="A198" s="157">
        <v>2</v>
      </c>
      <c r="B198" s="61" t="s">
        <v>333</v>
      </c>
      <c r="C198" s="68">
        <v>473</v>
      </c>
      <c r="D198" s="112" t="s">
        <v>411</v>
      </c>
      <c r="E198" s="200"/>
      <c r="F198" s="101">
        <f>VLOOKUP(Tableau66[[#This Row],[Références]],Articles[[Références]:[Stocks]],4,0)</f>
        <v>200</v>
      </c>
      <c r="G198" s="12" t="str">
        <f>IF(Tableau66[[#This Row],[Stock physique]]&gt;="","NON","OUI")</f>
        <v>NON</v>
      </c>
      <c r="H198" s="12" t="str">
        <f>IF(Tableau66[[#This Row],[Stock physique]]=Tableau66[[#This Row],[Stock Theorique]],"OK","ECART")</f>
        <v>ECART</v>
      </c>
    </row>
    <row r="199" spans="1:8" x14ac:dyDescent="0.25">
      <c r="A199" s="157">
        <v>2</v>
      </c>
      <c r="B199" s="61" t="s">
        <v>323</v>
      </c>
      <c r="C199" s="68">
        <v>573</v>
      </c>
      <c r="D199" s="112" t="s">
        <v>411</v>
      </c>
      <c r="E199" s="200"/>
      <c r="F199" s="101">
        <f>VLOOKUP(Tableau66[[#This Row],[Références]],Articles[[Références]:[Stocks]],4,0)</f>
        <v>80</v>
      </c>
      <c r="G199" s="12" t="str">
        <f>IF(Tableau66[[#This Row],[Stock physique]]&gt;="","NON","OUI")</f>
        <v>NON</v>
      </c>
      <c r="H199" s="12" t="str">
        <f>IF(Tableau66[[#This Row],[Stock physique]]=Tableau66[[#This Row],[Stock Theorique]],"OK","ECART")</f>
        <v>ECART</v>
      </c>
    </row>
    <row r="200" spans="1:8" x14ac:dyDescent="0.25">
      <c r="A200" s="157">
        <v>2</v>
      </c>
      <c r="B200" s="70" t="s">
        <v>275</v>
      </c>
      <c r="C200" s="65">
        <v>927</v>
      </c>
      <c r="D200" s="111" t="s">
        <v>411</v>
      </c>
      <c r="E200" s="200"/>
      <c r="F200" s="101">
        <f>VLOOKUP(Tableau66[[#This Row],[Références]],Articles[[Références]:[Stocks]],4,0)</f>
        <v>200</v>
      </c>
      <c r="G200" s="12" t="str">
        <f>IF(Tableau66[[#This Row],[Stock physique]]&gt;="","NON","OUI")</f>
        <v>NON</v>
      </c>
      <c r="H200" s="12" t="str">
        <f>IF(Tableau66[[#This Row],[Stock physique]]=Tableau66[[#This Row],[Stock Theorique]],"OK","ECART")</f>
        <v>ECART</v>
      </c>
    </row>
    <row r="201" spans="1:8" x14ac:dyDescent="0.25">
      <c r="A201" s="157">
        <v>2</v>
      </c>
      <c r="B201" s="61" t="s">
        <v>274</v>
      </c>
      <c r="C201" s="68">
        <v>928</v>
      </c>
      <c r="D201" s="112" t="s">
        <v>411</v>
      </c>
      <c r="E201" s="200"/>
      <c r="F201" s="101">
        <f>VLOOKUP(Tableau66[[#This Row],[Références]],Articles[[Références]:[Stocks]],4,0)</f>
        <v>250</v>
      </c>
      <c r="G201" s="12" t="str">
        <f>IF(Tableau66[[#This Row],[Stock physique]]&gt;="","NON","OUI")</f>
        <v>NON</v>
      </c>
      <c r="H201" s="12" t="str">
        <f>IF(Tableau66[[#This Row],[Stock physique]]=Tableau66[[#This Row],[Stock Theorique]],"OK","ECART")</f>
        <v>ECART</v>
      </c>
    </row>
    <row r="202" spans="1:8" x14ac:dyDescent="0.25">
      <c r="A202" s="157">
        <v>2</v>
      </c>
      <c r="B202" s="70" t="s">
        <v>273</v>
      </c>
      <c r="C202" s="65">
        <v>929</v>
      </c>
      <c r="D202" s="111" t="s">
        <v>411</v>
      </c>
      <c r="E202" s="200"/>
      <c r="F202" s="101">
        <f>VLOOKUP(Tableau66[[#This Row],[Références]],Articles[[Références]:[Stocks]],4,0)</f>
        <v>500</v>
      </c>
      <c r="G202" s="12" t="str">
        <f>IF(Tableau66[[#This Row],[Stock physique]]&gt;="","NON","OUI")</f>
        <v>NON</v>
      </c>
      <c r="H202" s="12" t="str">
        <f>IF(Tableau66[[#This Row],[Stock physique]]=Tableau66[[#This Row],[Stock Theorique]],"OK","ECART")</f>
        <v>ECART</v>
      </c>
    </row>
    <row r="203" spans="1:8" x14ac:dyDescent="0.25">
      <c r="A203" s="157">
        <v>2</v>
      </c>
      <c r="B203" s="70" t="s">
        <v>272</v>
      </c>
      <c r="C203" s="65">
        <v>930</v>
      </c>
      <c r="D203" s="111" t="s">
        <v>411</v>
      </c>
      <c r="E203" s="200"/>
      <c r="F203" s="101">
        <f>VLOOKUP(Tableau66[[#This Row],[Références]],Articles[[Références]:[Stocks]],4,0)</f>
        <v>850</v>
      </c>
      <c r="G203" s="12" t="str">
        <f>IF(Tableau66[[#This Row],[Stock physique]]&gt;="","NON","OUI")</f>
        <v>NON</v>
      </c>
      <c r="H203" s="12" t="str">
        <f>IF(Tableau66[[#This Row],[Stock physique]]=Tableau66[[#This Row],[Stock Theorique]],"OK","ECART")</f>
        <v>ECART</v>
      </c>
    </row>
    <row r="204" spans="1:8" x14ac:dyDescent="0.25">
      <c r="A204" s="157">
        <v>2</v>
      </c>
      <c r="B204" s="61" t="s">
        <v>225</v>
      </c>
      <c r="C204" s="68">
        <v>1574</v>
      </c>
      <c r="D204" s="112" t="s">
        <v>411</v>
      </c>
      <c r="E204" s="200"/>
      <c r="F204" s="101">
        <f>VLOOKUP(Tableau66[[#This Row],[Références]],Articles[[Références]:[Stocks]],4,0)</f>
        <v>50</v>
      </c>
      <c r="G204" s="12" t="str">
        <f>IF(Tableau66[[#This Row],[Stock physique]]&gt;="","NON","OUI")</f>
        <v>NON</v>
      </c>
      <c r="H204" s="12" t="str">
        <f>IF(Tableau66[[#This Row],[Stock physique]]=Tableau66[[#This Row],[Stock Theorique]],"OK","ECART")</f>
        <v>ECART</v>
      </c>
    </row>
    <row r="205" spans="1:8" x14ac:dyDescent="0.25">
      <c r="A205" s="157">
        <v>2</v>
      </c>
      <c r="B205" s="61" t="s">
        <v>221</v>
      </c>
      <c r="C205" s="68">
        <v>1578</v>
      </c>
      <c r="D205" s="112" t="s">
        <v>411</v>
      </c>
      <c r="E205" s="200"/>
      <c r="F205" s="101">
        <f>VLOOKUP(Tableau66[[#This Row],[Références]],Articles[[Références]:[Stocks]],4,0)</f>
        <v>50</v>
      </c>
      <c r="G205" s="12" t="str">
        <f>IF(Tableau66[[#This Row],[Stock physique]]&gt;="","NON","OUI")</f>
        <v>NON</v>
      </c>
      <c r="H205" s="12" t="str">
        <f>IF(Tableau66[[#This Row],[Stock physique]]=Tableau66[[#This Row],[Stock Theorique]],"OK","ECART")</f>
        <v>ECART</v>
      </c>
    </row>
    <row r="206" spans="1:8" x14ac:dyDescent="0.25">
      <c r="A206" s="156">
        <v>2</v>
      </c>
      <c r="B206" s="61" t="s">
        <v>218</v>
      </c>
      <c r="C206" s="68">
        <v>1584</v>
      </c>
      <c r="D206" s="71" t="s">
        <v>411</v>
      </c>
      <c r="E206" s="200"/>
      <c r="F206" s="101">
        <f>VLOOKUP(Tableau66[[#This Row],[Références]],Articles[[Références]:[Stocks]],4,0)</f>
        <v>700</v>
      </c>
      <c r="G206" s="12" t="str">
        <f>IF(Tableau66[[#This Row],[Stock physique]]&gt;="","NON","OUI")</f>
        <v>NON</v>
      </c>
      <c r="H206" s="12" t="str">
        <f>IF(Tableau66[[#This Row],[Stock physique]]=Tableau66[[#This Row],[Stock Theorique]],"OK","ECART")</f>
        <v>ECART</v>
      </c>
    </row>
    <row r="207" spans="1:8" x14ac:dyDescent="0.25">
      <c r="A207" s="157">
        <v>2</v>
      </c>
      <c r="B207" s="70" t="s">
        <v>205</v>
      </c>
      <c r="C207" s="65">
        <v>1599</v>
      </c>
      <c r="D207" s="111" t="s">
        <v>411</v>
      </c>
      <c r="E207" s="200"/>
      <c r="F207" s="101">
        <f>VLOOKUP(Tableau66[[#This Row],[Références]],Articles[[Références]:[Stocks]],4,0)</f>
        <v>600</v>
      </c>
      <c r="G207" s="12" t="str">
        <f>IF(Tableau66[[#This Row],[Stock physique]]&gt;="","NON","OUI")</f>
        <v>NON</v>
      </c>
      <c r="H207" s="12" t="str">
        <f>IF(Tableau66[[#This Row],[Stock physique]]=Tableau66[[#This Row],[Stock Theorique]],"OK","ECART")</f>
        <v>ECART</v>
      </c>
    </row>
    <row r="208" spans="1:8" x14ac:dyDescent="0.25">
      <c r="A208" s="157">
        <v>2</v>
      </c>
      <c r="B208" s="70" t="s">
        <v>335</v>
      </c>
      <c r="C208" s="65">
        <v>470</v>
      </c>
      <c r="D208" s="111" t="s">
        <v>412</v>
      </c>
      <c r="E208" s="200"/>
      <c r="F208" s="101">
        <f>VLOOKUP(Tableau66[[#This Row],[Références]],Articles[[Références]:[Stocks]],4,0)</f>
        <v>56</v>
      </c>
      <c r="G208" s="12" t="str">
        <f>IF(Tableau66[[#This Row],[Stock physique]]&gt;="","NON","OUI")</f>
        <v>NON</v>
      </c>
      <c r="H208" s="12" t="str">
        <f>IF(Tableau66[[#This Row],[Stock physique]]=Tableau66[[#This Row],[Stock Theorique]],"OK","ECART")</f>
        <v>ECART</v>
      </c>
    </row>
    <row r="209" spans="1:8" x14ac:dyDescent="0.25">
      <c r="A209" s="157">
        <v>2</v>
      </c>
      <c r="B209" s="70" t="s">
        <v>334</v>
      </c>
      <c r="C209" s="65">
        <v>471</v>
      </c>
      <c r="D209" s="111" t="s">
        <v>412</v>
      </c>
      <c r="E209" s="200"/>
      <c r="F209" s="101">
        <f>VLOOKUP(Tableau66[[#This Row],[Références]],Articles[[Références]:[Stocks]],4,0)</f>
        <v>45</v>
      </c>
      <c r="G209" s="12" t="str">
        <f>IF(Tableau66[[#This Row],[Stock physique]]&gt;="","NON","OUI")</f>
        <v>NON</v>
      </c>
      <c r="H209" s="12" t="str">
        <f>IF(Tableau66[[#This Row],[Stock physique]]=Tableau66[[#This Row],[Stock Theorique]],"OK","ECART")</f>
        <v>ECART</v>
      </c>
    </row>
    <row r="210" spans="1:8" x14ac:dyDescent="0.25">
      <c r="A210" s="157">
        <v>2</v>
      </c>
      <c r="B210" s="61" t="s">
        <v>322</v>
      </c>
      <c r="C210" s="68">
        <v>577</v>
      </c>
      <c r="D210" s="112" t="s">
        <v>412</v>
      </c>
      <c r="E210" s="200"/>
      <c r="F210" s="101">
        <f>VLOOKUP(Tableau66[[#This Row],[Références]],Articles[[Références]:[Stocks]],4,0)</f>
        <v>873</v>
      </c>
      <c r="G210" s="12" t="str">
        <f>IF(Tableau66[[#This Row],[Stock physique]]&gt;="","NON","OUI")</f>
        <v>NON</v>
      </c>
      <c r="H210" s="12" t="str">
        <f>IF(Tableau66[[#This Row],[Stock physique]]=Tableau66[[#This Row],[Stock Theorique]],"OK","ECART")</f>
        <v>ECART</v>
      </c>
    </row>
    <row r="211" spans="1:8" x14ac:dyDescent="0.25">
      <c r="A211" s="157">
        <v>2</v>
      </c>
      <c r="B211" s="61" t="s">
        <v>321</v>
      </c>
      <c r="C211" s="68">
        <v>579</v>
      </c>
      <c r="D211" s="112" t="s">
        <v>412</v>
      </c>
      <c r="E211" s="200"/>
      <c r="F211" s="101">
        <f>VLOOKUP(Tableau66[[#This Row],[Références]],Articles[[Références]:[Stocks]],4,0)</f>
        <v>350</v>
      </c>
      <c r="G211" s="12" t="str">
        <f>IF(Tableau66[[#This Row],[Stock physique]]&gt;="","NON","OUI")</f>
        <v>NON</v>
      </c>
      <c r="H211" s="12" t="str">
        <f>IF(Tableau66[[#This Row],[Stock physique]]=Tableau66[[#This Row],[Stock Theorique]],"OK","ECART")</f>
        <v>ECART</v>
      </c>
    </row>
    <row r="212" spans="1:8" x14ac:dyDescent="0.25">
      <c r="A212" s="157">
        <v>2</v>
      </c>
      <c r="B212" s="70" t="s">
        <v>320</v>
      </c>
      <c r="C212" s="65">
        <v>580</v>
      </c>
      <c r="D212" s="111" t="s">
        <v>412</v>
      </c>
      <c r="E212" s="200"/>
      <c r="F212" s="101">
        <f>VLOOKUP(Tableau66[[#This Row],[Références]],Articles[[Références]:[Stocks]],4,0)</f>
        <v>100</v>
      </c>
      <c r="G212" s="12" t="str">
        <f>IF(Tableau66[[#This Row],[Stock physique]]&gt;="","NON","OUI")</f>
        <v>NON</v>
      </c>
      <c r="H212" s="12" t="str">
        <f>IF(Tableau66[[#This Row],[Stock physique]]=Tableau66[[#This Row],[Stock Theorique]],"OK","ECART")</f>
        <v>ECART</v>
      </c>
    </row>
    <row r="213" spans="1:8" x14ac:dyDescent="0.25">
      <c r="A213" s="157">
        <v>2</v>
      </c>
      <c r="B213" s="61" t="s">
        <v>197</v>
      </c>
      <c r="C213" s="68">
        <v>1614</v>
      </c>
      <c r="D213" s="112" t="s">
        <v>412</v>
      </c>
      <c r="E213" s="200"/>
      <c r="F213" s="101">
        <f>VLOOKUP(Tableau66[[#This Row],[Références]],Articles[[Références]:[Stocks]],4,0)</f>
        <v>39</v>
      </c>
      <c r="G213" s="12" t="str">
        <f>IF(Tableau66[[#This Row],[Stock physique]]&gt;="","NON","OUI")</f>
        <v>NON</v>
      </c>
      <c r="H213" s="12" t="str">
        <f>IF(Tableau66[[#This Row],[Stock physique]]=Tableau66[[#This Row],[Stock Theorique]],"OK","ECART")</f>
        <v>ECART</v>
      </c>
    </row>
    <row r="214" spans="1:8" x14ac:dyDescent="0.25">
      <c r="A214" s="157">
        <v>2</v>
      </c>
      <c r="B214" s="61" t="s">
        <v>196</v>
      </c>
      <c r="C214" s="68">
        <v>1615</v>
      </c>
      <c r="D214" s="112" t="s">
        <v>412</v>
      </c>
      <c r="E214" s="200"/>
      <c r="F214" s="101">
        <f>VLOOKUP(Tableau66[[#This Row],[Références]],Articles[[Références]:[Stocks]],4,0)</f>
        <v>17</v>
      </c>
      <c r="G214" s="12" t="str">
        <f>IF(Tableau66[[#This Row],[Stock physique]]&gt;="","NON","OUI")</f>
        <v>NON</v>
      </c>
      <c r="H214" s="12" t="str">
        <f>IF(Tableau66[[#This Row],[Stock physique]]=Tableau66[[#This Row],[Stock Theorique]],"OK","ECART")</f>
        <v>ECART</v>
      </c>
    </row>
    <row r="215" spans="1:8" x14ac:dyDescent="0.25">
      <c r="A215" s="157">
        <v>2</v>
      </c>
      <c r="B215" s="61" t="s">
        <v>107</v>
      </c>
      <c r="C215" s="68">
        <v>5678</v>
      </c>
      <c r="D215" s="112" t="s">
        <v>412</v>
      </c>
      <c r="E215" s="200"/>
      <c r="F215" s="101">
        <f>VLOOKUP(Tableau66[[#This Row],[Références]],Articles[[Références]:[Stocks]],4,0)</f>
        <v>360</v>
      </c>
      <c r="G215" s="12" t="str">
        <f>IF(Tableau66[[#This Row],[Stock physique]]&gt;="","NON","OUI")</f>
        <v>NON</v>
      </c>
      <c r="H215" s="12" t="str">
        <f>IF(Tableau66[[#This Row],[Stock physique]]=Tableau66[[#This Row],[Stock Theorique]],"OK","ECART")</f>
        <v>ECART</v>
      </c>
    </row>
    <row r="216" spans="1:8" x14ac:dyDescent="0.25">
      <c r="A216" s="157">
        <v>2</v>
      </c>
      <c r="B216" s="61" t="s">
        <v>106</v>
      </c>
      <c r="C216" s="68">
        <v>5679</v>
      </c>
      <c r="D216" s="112" t="s">
        <v>412</v>
      </c>
      <c r="E216" s="200"/>
      <c r="F216" s="101">
        <f>VLOOKUP(Tableau66[[#This Row],[Références]],Articles[[Références]:[Stocks]],4,0)</f>
        <v>80</v>
      </c>
      <c r="G216" s="12" t="str">
        <f>IF(Tableau66[[#This Row],[Stock physique]]&gt;="","NON","OUI")</f>
        <v>NON</v>
      </c>
      <c r="H216" s="12" t="str">
        <f>IF(Tableau66[[#This Row],[Stock physique]]=Tableau66[[#This Row],[Stock Theorique]],"OK","ECART")</f>
        <v>ECART</v>
      </c>
    </row>
    <row r="217" spans="1:8" x14ac:dyDescent="0.25">
      <c r="A217" s="157">
        <v>2</v>
      </c>
      <c r="B217" s="70" t="s">
        <v>105</v>
      </c>
      <c r="C217" s="65">
        <v>5680</v>
      </c>
      <c r="D217" s="111" t="s">
        <v>412</v>
      </c>
      <c r="E217" s="200"/>
      <c r="F217" s="101">
        <f>VLOOKUP(Tableau66[[#This Row],[Références]],Articles[[Références]:[Stocks]],4,0)</f>
        <v>209</v>
      </c>
      <c r="G217" s="12" t="str">
        <f>IF(Tableau66[[#This Row],[Stock physique]]&gt;="","NON","OUI")</f>
        <v>NON</v>
      </c>
      <c r="H217" s="12" t="str">
        <f>IF(Tableau66[[#This Row],[Stock physique]]=Tableau66[[#This Row],[Stock Theorique]],"OK","ECART")</f>
        <v>ECART</v>
      </c>
    </row>
    <row r="218" spans="1:8" x14ac:dyDescent="0.25">
      <c r="A218" s="157">
        <v>2</v>
      </c>
      <c r="B218" s="61" t="s">
        <v>104</v>
      </c>
      <c r="C218" s="68">
        <v>5681</v>
      </c>
      <c r="D218" s="112" t="s">
        <v>412</v>
      </c>
      <c r="E218" s="200"/>
      <c r="F218" s="101">
        <f>VLOOKUP(Tableau66[[#This Row],[Références]],Articles[[Références]:[Stocks]],4,0)</f>
        <v>253</v>
      </c>
      <c r="G218" s="12" t="str">
        <f>IF(Tableau66[[#This Row],[Stock physique]]&gt;="","NON","OUI")</f>
        <v>NON</v>
      </c>
      <c r="H218" s="12" t="str">
        <f>IF(Tableau66[[#This Row],[Stock physique]]=Tableau66[[#This Row],[Stock Theorique]],"OK","ECART")</f>
        <v>ECART</v>
      </c>
    </row>
    <row r="219" spans="1:8" x14ac:dyDescent="0.25">
      <c r="A219" s="157">
        <v>2</v>
      </c>
      <c r="B219" s="61" t="s">
        <v>29</v>
      </c>
      <c r="C219" s="68">
        <v>9571</v>
      </c>
      <c r="D219" s="112" t="s">
        <v>412</v>
      </c>
      <c r="E219" s="200"/>
      <c r="F219" s="101">
        <f>VLOOKUP(Tableau66[[#This Row],[Références]],Articles[[Références]:[Stocks]],4,0)</f>
        <v>25</v>
      </c>
      <c r="G219" s="12" t="str">
        <f>IF(Tableau66[[#This Row],[Stock physique]]&gt;="","NON","OUI")</f>
        <v>NON</v>
      </c>
      <c r="H219" s="12" t="str">
        <f>IF(Tableau66[[#This Row],[Stock physique]]=Tableau66[[#This Row],[Stock Theorique]],"OK","ECART")</f>
        <v>ECART</v>
      </c>
    </row>
    <row r="220" spans="1:8" x14ac:dyDescent="0.25">
      <c r="A220" s="157">
        <v>2</v>
      </c>
      <c r="B220" s="70" t="s">
        <v>28</v>
      </c>
      <c r="C220" s="65">
        <v>9572</v>
      </c>
      <c r="D220" s="111" t="s">
        <v>412</v>
      </c>
      <c r="E220" s="200"/>
      <c r="F220" s="101">
        <f>VLOOKUP(Tableau66[[#This Row],[Références]],Articles[[Références]:[Stocks]],4,0)</f>
        <v>25</v>
      </c>
      <c r="G220" s="12" t="str">
        <f>IF(Tableau66[[#This Row],[Stock physique]]&gt;="","NON","OUI")</f>
        <v>NON</v>
      </c>
      <c r="H220" s="12" t="str">
        <f>IF(Tableau66[[#This Row],[Stock physique]]=Tableau66[[#This Row],[Stock Theorique]],"OK","ECART")</f>
        <v>ECART</v>
      </c>
    </row>
    <row r="221" spans="1:8" x14ac:dyDescent="0.25">
      <c r="A221" s="157">
        <v>2</v>
      </c>
      <c r="B221" s="61" t="s">
        <v>253</v>
      </c>
      <c r="C221" s="68">
        <v>1303</v>
      </c>
      <c r="D221" s="112" t="s">
        <v>456</v>
      </c>
      <c r="E221" s="200"/>
      <c r="F221" s="101">
        <f>VLOOKUP(Tableau66[[#This Row],[Références]],Articles[[Références]:[Stocks]],4,0)</f>
        <v>1300</v>
      </c>
      <c r="G221" s="12" t="str">
        <f>IF(Tableau66[[#This Row],[Stock physique]]&gt;="","NON","OUI")</f>
        <v>NON</v>
      </c>
      <c r="H221" s="12" t="str">
        <f>IF(Tableau66[[#This Row],[Stock physique]]=Tableau66[[#This Row],[Stock Theorique]],"OK","ECART")</f>
        <v>ECART</v>
      </c>
    </row>
    <row r="222" spans="1:8" x14ac:dyDescent="0.25">
      <c r="A222" s="156">
        <v>2</v>
      </c>
      <c r="B222" s="91" t="s">
        <v>251</v>
      </c>
      <c r="C222" s="68">
        <v>1305</v>
      </c>
      <c r="D222" s="71" t="s">
        <v>456</v>
      </c>
      <c r="E222" s="200"/>
      <c r="F222" s="101">
        <f>VLOOKUP(Tableau66[[#This Row],[Références]],Articles[[Références]:[Stocks]],4,0)</f>
        <v>1000</v>
      </c>
      <c r="G222" s="12" t="str">
        <f>IF(Tableau66[[#This Row],[Stock physique]]&gt;="","NON","OUI")</f>
        <v>NON</v>
      </c>
      <c r="H222" s="12" t="str">
        <f>IF(Tableau66[[#This Row],[Stock physique]]=Tableau66[[#This Row],[Stock Theorique]],"OK","ECART")</f>
        <v>ECART</v>
      </c>
    </row>
    <row r="223" spans="1:8" x14ac:dyDescent="0.25">
      <c r="A223" s="157">
        <v>2</v>
      </c>
      <c r="B223" s="70" t="s">
        <v>249</v>
      </c>
      <c r="C223" s="65">
        <v>1307</v>
      </c>
      <c r="D223" s="111" t="s">
        <v>456</v>
      </c>
      <c r="E223" s="200"/>
      <c r="F223" s="101">
        <f>VLOOKUP(Tableau66[[#This Row],[Références]],Articles[[Références]:[Stocks]],4,0)</f>
        <v>700</v>
      </c>
      <c r="G223" s="12" t="str">
        <f>IF(Tableau66[[#This Row],[Stock physique]]&gt;="","NON","OUI")</f>
        <v>NON</v>
      </c>
      <c r="H223" s="12" t="str">
        <f>IF(Tableau66[[#This Row],[Stock physique]]=Tableau66[[#This Row],[Stock Theorique]],"OK","ECART")</f>
        <v>ECART</v>
      </c>
    </row>
    <row r="224" spans="1:8" x14ac:dyDescent="0.25">
      <c r="A224" s="157">
        <v>2</v>
      </c>
      <c r="B224" s="70" t="s">
        <v>248</v>
      </c>
      <c r="C224" s="65">
        <v>1308</v>
      </c>
      <c r="D224" s="111" t="s">
        <v>456</v>
      </c>
      <c r="E224" s="200"/>
      <c r="F224" s="101">
        <f>VLOOKUP(Tableau66[[#This Row],[Références]],Articles[[Références]:[Stocks]],4,0)</f>
        <v>900</v>
      </c>
      <c r="G224" s="12" t="str">
        <f>IF(Tableau66[[#This Row],[Stock physique]]&gt;="","NON","OUI")</f>
        <v>NON</v>
      </c>
      <c r="H224" s="12" t="str">
        <f>IF(Tableau66[[#This Row],[Stock physique]]=Tableau66[[#This Row],[Stock Theorique]],"OK","ECART")</f>
        <v>ECART</v>
      </c>
    </row>
    <row r="225" spans="1:8" x14ac:dyDescent="0.25">
      <c r="A225" s="157">
        <v>2</v>
      </c>
      <c r="B225" s="70" t="s">
        <v>226</v>
      </c>
      <c r="C225" s="65">
        <v>1573</v>
      </c>
      <c r="D225" s="111" t="s">
        <v>456</v>
      </c>
      <c r="E225" s="200"/>
      <c r="F225" s="101">
        <f>VLOOKUP(Tableau66[[#This Row],[Références]],Articles[[Références]:[Stocks]],4,0)</f>
        <v>150</v>
      </c>
      <c r="G225" s="12" t="str">
        <f>IF(Tableau66[[#This Row],[Stock physique]]&gt;="","NON","OUI")</f>
        <v>NON</v>
      </c>
      <c r="H225" s="12" t="str">
        <f>IF(Tableau66[[#This Row],[Stock physique]]=Tableau66[[#This Row],[Stock Theorique]],"OK","ECART")</f>
        <v>ECART</v>
      </c>
    </row>
    <row r="226" spans="1:8" x14ac:dyDescent="0.25">
      <c r="A226" s="157">
        <v>2</v>
      </c>
      <c r="B226" s="70" t="s">
        <v>224</v>
      </c>
      <c r="C226" s="65">
        <v>1575</v>
      </c>
      <c r="D226" s="111" t="s">
        <v>456</v>
      </c>
      <c r="E226" s="200"/>
      <c r="F226" s="101">
        <f>VLOOKUP(Tableau66[[#This Row],[Références]],Articles[[Références]:[Stocks]],4,0)</f>
        <v>120</v>
      </c>
      <c r="G226" s="12" t="str">
        <f>IF(Tableau66[[#This Row],[Stock physique]]&gt;="","NON","OUI")</f>
        <v>NON</v>
      </c>
      <c r="H226" s="12" t="str">
        <f>IF(Tableau66[[#This Row],[Stock physique]]=Tableau66[[#This Row],[Stock Theorique]],"OK","ECART")</f>
        <v>ECART</v>
      </c>
    </row>
    <row r="227" spans="1:8" x14ac:dyDescent="0.25">
      <c r="A227" s="157">
        <v>2</v>
      </c>
      <c r="B227" s="70" t="s">
        <v>217</v>
      </c>
      <c r="C227" s="65">
        <v>1585</v>
      </c>
      <c r="D227" s="111" t="s">
        <v>456</v>
      </c>
      <c r="E227" s="200"/>
      <c r="F227" s="101">
        <f>VLOOKUP(Tableau66[[#This Row],[Références]],Articles[[Références]:[Stocks]],4,0)</f>
        <v>1300</v>
      </c>
      <c r="G227" s="12" t="str">
        <f>IF(Tableau66[[#This Row],[Stock physique]]&gt;="","NON","OUI")</f>
        <v>NON</v>
      </c>
      <c r="H227" s="12" t="str">
        <f>IF(Tableau66[[#This Row],[Stock physique]]=Tableau66[[#This Row],[Stock Theorique]],"OK","ECART")</f>
        <v>ECART</v>
      </c>
    </row>
    <row r="228" spans="1:8" x14ac:dyDescent="0.25">
      <c r="A228" s="157">
        <v>2</v>
      </c>
      <c r="B228" s="61" t="s">
        <v>213</v>
      </c>
      <c r="C228" s="68">
        <v>1590</v>
      </c>
      <c r="D228" s="112" t="s">
        <v>456</v>
      </c>
      <c r="E228" s="200"/>
      <c r="F228" s="101">
        <f>VLOOKUP(Tableau66[[#This Row],[Références]],Articles[[Références]:[Stocks]],4,0)</f>
        <v>2200</v>
      </c>
      <c r="G228" s="12" t="str">
        <f>IF(Tableau66[[#This Row],[Stock physique]]&gt;="","NON","OUI")</f>
        <v>NON</v>
      </c>
      <c r="H228" s="12" t="str">
        <f>IF(Tableau66[[#This Row],[Stock physique]]=Tableau66[[#This Row],[Stock Theorique]],"OK","ECART")</f>
        <v>ECART</v>
      </c>
    </row>
    <row r="229" spans="1:8" x14ac:dyDescent="0.25">
      <c r="A229" s="156">
        <v>2</v>
      </c>
      <c r="B229" s="61" t="s">
        <v>212</v>
      </c>
      <c r="C229" s="68">
        <v>1591</v>
      </c>
      <c r="D229" s="71" t="s">
        <v>456</v>
      </c>
      <c r="E229" s="200"/>
      <c r="F229" s="101">
        <f>VLOOKUP(Tableau66[[#This Row],[Références]],Articles[[Références]:[Stocks]],4,0)</f>
        <v>1300</v>
      </c>
      <c r="G229" s="12" t="str">
        <f>IF(Tableau66[[#This Row],[Stock physique]]&gt;="","NON","OUI")</f>
        <v>NON</v>
      </c>
      <c r="H229" s="12" t="str">
        <f>IF(Tableau66[[#This Row],[Stock physique]]=Tableau66[[#This Row],[Stock Theorique]],"OK","ECART")</f>
        <v>ECART</v>
      </c>
    </row>
    <row r="230" spans="1:8" x14ac:dyDescent="0.25">
      <c r="A230" s="157">
        <v>2</v>
      </c>
      <c r="B230" s="61" t="s">
        <v>211</v>
      </c>
      <c r="C230" s="68">
        <v>1592</v>
      </c>
      <c r="D230" s="112" t="s">
        <v>456</v>
      </c>
      <c r="E230" s="200"/>
      <c r="F230" s="101">
        <f>VLOOKUP(Tableau66[[#This Row],[Références]],Articles[[Références]:[Stocks]],4,0)</f>
        <v>1100</v>
      </c>
      <c r="G230" s="12" t="str">
        <f>IF(Tableau66[[#This Row],[Stock physique]]&gt;="","NON","OUI")</f>
        <v>NON</v>
      </c>
      <c r="H230" s="12" t="str">
        <f>IF(Tableau66[[#This Row],[Stock physique]]=Tableau66[[#This Row],[Stock Theorique]],"OK","ECART")</f>
        <v>ECART</v>
      </c>
    </row>
    <row r="231" spans="1:8" x14ac:dyDescent="0.25">
      <c r="A231" s="157">
        <v>2</v>
      </c>
      <c r="B231" s="61" t="s">
        <v>210</v>
      </c>
      <c r="C231" s="68">
        <v>1594</v>
      </c>
      <c r="D231" s="112" t="s">
        <v>456</v>
      </c>
      <c r="E231" s="200"/>
      <c r="F231" s="101">
        <f>VLOOKUP(Tableau66[[#This Row],[Références]],Articles[[Références]:[Stocks]],4,0)</f>
        <v>500</v>
      </c>
      <c r="G231" s="12" t="str">
        <f>IF(Tableau66[[#This Row],[Stock physique]]&gt;="","NON","OUI")</f>
        <v>NON</v>
      </c>
      <c r="H231" s="12" t="str">
        <f>IF(Tableau66[[#This Row],[Stock physique]]=Tableau66[[#This Row],[Stock Theorique]],"OK","ECART")</f>
        <v>ECART</v>
      </c>
    </row>
    <row r="232" spans="1:8" x14ac:dyDescent="0.25">
      <c r="A232" s="157">
        <v>2</v>
      </c>
      <c r="B232" s="61" t="s">
        <v>209</v>
      </c>
      <c r="C232" s="68">
        <v>1595</v>
      </c>
      <c r="D232" s="112" t="s">
        <v>456</v>
      </c>
      <c r="E232" s="200"/>
      <c r="F232" s="101">
        <f>VLOOKUP(Tableau66[[#This Row],[Références]],Articles[[Références]:[Stocks]],4,0)</f>
        <v>850</v>
      </c>
      <c r="G232" s="12" t="str">
        <f>IF(Tableau66[[#This Row],[Stock physique]]&gt;="","NON","OUI")</f>
        <v>NON</v>
      </c>
      <c r="H232" s="12" t="str">
        <f>IF(Tableau66[[#This Row],[Stock physique]]=Tableau66[[#This Row],[Stock Theorique]],"OK","ECART")</f>
        <v>ECART</v>
      </c>
    </row>
    <row r="233" spans="1:8" x14ac:dyDescent="0.25">
      <c r="A233" s="156">
        <v>2</v>
      </c>
      <c r="B233" s="61" t="s">
        <v>832</v>
      </c>
      <c r="C233" s="68">
        <v>146</v>
      </c>
      <c r="D233" s="71" t="s">
        <v>452</v>
      </c>
      <c r="E233" s="199"/>
      <c r="F233" s="101">
        <f>VLOOKUP(Tableau66[[#This Row],[Références]],Articles[[Références]:[Stocks]],4,0)</f>
        <v>120</v>
      </c>
      <c r="G233" s="12" t="str">
        <f>IF(Tableau66[[#This Row],[Stock physique]]&gt;="","NON","OUI")</f>
        <v>NON</v>
      </c>
      <c r="H233" s="12" t="str">
        <f>IF(Tableau66[[#This Row],[Stock physique]]=Tableau66[[#This Row],[Stock Theorique]],"OK","ECART")</f>
        <v>ECART</v>
      </c>
    </row>
    <row r="234" spans="1:8" x14ac:dyDescent="0.25">
      <c r="A234" s="157">
        <v>2</v>
      </c>
      <c r="B234" s="61" t="s">
        <v>298</v>
      </c>
      <c r="C234" s="68">
        <v>730</v>
      </c>
      <c r="D234" s="112" t="s">
        <v>452</v>
      </c>
      <c r="E234" s="200"/>
      <c r="F234" s="101">
        <f>VLOOKUP(Tableau66[[#This Row],[Références]],Articles[[Références]:[Stocks]],4,0)</f>
        <v>10</v>
      </c>
      <c r="G234" s="12" t="str">
        <f>IF(Tableau66[[#This Row],[Stock physique]]&gt;="","NON","OUI")</f>
        <v>NON</v>
      </c>
      <c r="H234" s="12" t="str">
        <f>IF(Tableau66[[#This Row],[Stock physique]]=Tableau66[[#This Row],[Stock Theorique]],"OK","ECART")</f>
        <v>ECART</v>
      </c>
    </row>
    <row r="235" spans="1:8" x14ac:dyDescent="0.25">
      <c r="A235" s="157">
        <v>2</v>
      </c>
      <c r="B235" s="70" t="s">
        <v>246</v>
      </c>
      <c r="C235" s="65">
        <v>1380</v>
      </c>
      <c r="D235" s="111" t="s">
        <v>452</v>
      </c>
      <c r="E235" s="200"/>
      <c r="F235" s="101">
        <f>VLOOKUP(Tableau66[[#This Row],[Références]],Articles[[Références]:[Stocks]],4,0)</f>
        <v>3</v>
      </c>
      <c r="G235" s="12" t="str">
        <f>IF(Tableau66[[#This Row],[Stock physique]]&gt;="","NON","OUI")</f>
        <v>NON</v>
      </c>
      <c r="H235" s="12" t="str">
        <f>IF(Tableau66[[#This Row],[Stock physique]]=Tableau66[[#This Row],[Stock Theorique]],"OK","ECART")</f>
        <v>ECART</v>
      </c>
    </row>
    <row r="236" spans="1:8" x14ac:dyDescent="0.25">
      <c r="A236" s="157">
        <v>2</v>
      </c>
      <c r="B236" s="70" t="s">
        <v>192</v>
      </c>
      <c r="C236" s="65">
        <v>1906</v>
      </c>
      <c r="D236" s="111" t="s">
        <v>452</v>
      </c>
      <c r="E236" s="200"/>
      <c r="F236" s="101">
        <f>VLOOKUP(Tableau66[[#This Row],[Références]],Articles[[Références]:[Stocks]],4,0)</f>
        <v>11</v>
      </c>
      <c r="G236" s="12" t="str">
        <f>IF(Tableau66[[#This Row],[Stock physique]]&gt;="","NON","OUI")</f>
        <v>NON</v>
      </c>
      <c r="H236" s="12" t="str">
        <f>IF(Tableau66[[#This Row],[Stock physique]]=Tableau66[[#This Row],[Stock Theorique]],"OK","ECART")</f>
        <v>ECART</v>
      </c>
    </row>
    <row r="237" spans="1:8" x14ac:dyDescent="0.25">
      <c r="A237" s="156">
        <v>2</v>
      </c>
      <c r="B237" s="61" t="s">
        <v>191</v>
      </c>
      <c r="C237" s="68">
        <v>1907</v>
      </c>
      <c r="D237" s="112" t="s">
        <v>452</v>
      </c>
      <c r="E237" s="200"/>
      <c r="F237" s="101">
        <f>VLOOKUP(Tableau66[[#This Row],[Références]],Articles[[Références]:[Stocks]],4,0)</f>
        <v>13</v>
      </c>
      <c r="G237" s="12" t="str">
        <f>IF(Tableau66[[#This Row],[Stock physique]]&gt;="","NON","OUI")</f>
        <v>NON</v>
      </c>
      <c r="H237" s="12" t="str">
        <f>IF(Tableau66[[#This Row],[Stock physique]]=Tableau66[[#This Row],[Stock Theorique]],"OK","ECART")</f>
        <v>ECART</v>
      </c>
    </row>
    <row r="238" spans="1:8" x14ac:dyDescent="0.25">
      <c r="A238" s="156">
        <v>2</v>
      </c>
      <c r="B238" s="61" t="s">
        <v>190</v>
      </c>
      <c r="C238" s="68">
        <v>1908</v>
      </c>
      <c r="D238" s="71" t="s">
        <v>452</v>
      </c>
      <c r="E238" s="200"/>
      <c r="F238" s="101">
        <f>VLOOKUP(Tableau66[[#This Row],[Références]],Articles[[Références]:[Stocks]],4,0)</f>
        <v>34</v>
      </c>
      <c r="G238" s="12" t="str">
        <f>IF(Tableau66[[#This Row],[Stock physique]]&gt;="","NON","OUI")</f>
        <v>NON</v>
      </c>
      <c r="H238" s="12" t="str">
        <f>IF(Tableau66[[#This Row],[Stock physique]]=Tableau66[[#This Row],[Stock Theorique]],"OK","ECART")</f>
        <v>ECART</v>
      </c>
    </row>
    <row r="239" spans="1:8" x14ac:dyDescent="0.25">
      <c r="A239" s="156">
        <v>2</v>
      </c>
      <c r="B239" s="61" t="s">
        <v>123</v>
      </c>
      <c r="C239" s="68">
        <v>4905</v>
      </c>
      <c r="D239" s="71" t="s">
        <v>452</v>
      </c>
      <c r="E239" s="200"/>
      <c r="F239" s="101">
        <f>VLOOKUP(Tableau66[[#This Row],[Références]],Articles[[Références]:[Stocks]],4,0)</f>
        <v>40</v>
      </c>
      <c r="G239" s="12" t="str">
        <f>IF(Tableau66[[#This Row],[Stock physique]]&gt;="","NON","OUI")</f>
        <v>NON</v>
      </c>
      <c r="H239" s="12" t="str">
        <f>IF(Tableau66[[#This Row],[Stock physique]]=Tableau66[[#This Row],[Stock Theorique]],"OK","ECART")</f>
        <v>ECART</v>
      </c>
    </row>
    <row r="240" spans="1:8" x14ac:dyDescent="0.25">
      <c r="A240" s="156">
        <v>2</v>
      </c>
      <c r="B240" s="91" t="s">
        <v>344</v>
      </c>
      <c r="C240" s="68">
        <v>392</v>
      </c>
      <c r="D240" s="71" t="s">
        <v>451</v>
      </c>
      <c r="E240" s="200"/>
      <c r="F240" s="101">
        <f>VLOOKUP(Tableau66[[#This Row],[Références]],Articles[[Références]:[Stocks]],4,0)</f>
        <v>13</v>
      </c>
      <c r="G240" s="12" t="str">
        <f>IF(Tableau66[[#This Row],[Stock physique]]&gt;="","NON","OUI")</f>
        <v>NON</v>
      </c>
      <c r="H240" s="12" t="str">
        <f>IF(Tableau66[[#This Row],[Stock physique]]=Tableau66[[#This Row],[Stock Theorique]],"OK","ECART")</f>
        <v>ECART</v>
      </c>
    </row>
    <row r="241" spans="1:8" x14ac:dyDescent="0.25">
      <c r="A241" s="156">
        <v>2</v>
      </c>
      <c r="B241" s="61" t="s">
        <v>338</v>
      </c>
      <c r="C241" s="68">
        <v>434</v>
      </c>
      <c r="D241" s="71" t="s">
        <v>414</v>
      </c>
      <c r="E241" s="200"/>
      <c r="F241" s="101">
        <f>VLOOKUP(Tableau66[[#This Row],[Références]],Articles[[Références]:[Stocks]],4,0)</f>
        <v>3</v>
      </c>
      <c r="G241" s="12" t="str">
        <f>IF(Tableau66[[#This Row],[Stock physique]]&gt;="","NON","OUI")</f>
        <v>NON</v>
      </c>
      <c r="H241" s="12" t="str">
        <f>IF(Tableau66[[#This Row],[Stock physique]]=Tableau66[[#This Row],[Stock Theorique]],"OK","ECART")</f>
        <v>ECART</v>
      </c>
    </row>
    <row r="242" spans="1:8" x14ac:dyDescent="0.25">
      <c r="A242" s="156">
        <v>2</v>
      </c>
      <c r="B242" s="61" t="s">
        <v>186</v>
      </c>
      <c r="C242" s="68">
        <v>2018</v>
      </c>
      <c r="D242" s="71" t="s">
        <v>414</v>
      </c>
      <c r="E242" s="200"/>
      <c r="F242" s="101">
        <f>VLOOKUP(Tableau66[[#This Row],[Références]],Articles[[Références]:[Stocks]],4,0)</f>
        <v>6</v>
      </c>
      <c r="G242" s="12" t="str">
        <f>IF(Tableau66[[#This Row],[Stock physique]]&gt;="","NON","OUI")</f>
        <v>NON</v>
      </c>
      <c r="H242" s="12" t="str">
        <f>IF(Tableau66[[#This Row],[Stock physique]]=Tableau66[[#This Row],[Stock Theorique]],"OK","ECART")</f>
        <v>ECART</v>
      </c>
    </row>
    <row r="243" spans="1:8" x14ac:dyDescent="0.25">
      <c r="A243" s="156">
        <v>2</v>
      </c>
      <c r="B243" s="61" t="s">
        <v>250</v>
      </c>
      <c r="C243" s="68">
        <v>1306</v>
      </c>
      <c r="D243" s="71" t="s">
        <v>414</v>
      </c>
      <c r="E243" s="200"/>
      <c r="F243" s="101">
        <f>VLOOKUP(Tableau66[[#This Row],[Références]],Articles[[Références]:[Stocks]],4,0)</f>
        <v>800</v>
      </c>
      <c r="G243" s="12" t="str">
        <f>IF(Tableau66[[#This Row],[Stock physique]]&gt;="","NON","OUI")</f>
        <v>NON</v>
      </c>
      <c r="H243" s="12" t="str">
        <f>IF(Tableau66[[#This Row],[Stock physique]]=Tableau66[[#This Row],[Stock Theorique]],"OK","ECART")</f>
        <v>ECART</v>
      </c>
    </row>
    <row r="244" spans="1:8" x14ac:dyDescent="0.25">
      <c r="A244" s="156">
        <v>2</v>
      </c>
      <c r="B244" s="61" t="s">
        <v>216</v>
      </c>
      <c r="C244" s="68">
        <v>1586</v>
      </c>
      <c r="D244" s="71" t="s">
        <v>414</v>
      </c>
      <c r="E244" s="200"/>
      <c r="F244" s="101">
        <f>VLOOKUP(Tableau66[[#This Row],[Références]],Articles[[Références]:[Stocks]],4,0)</f>
        <v>1000</v>
      </c>
      <c r="G244" s="12" t="str">
        <f>IF(Tableau66[[#This Row],[Stock physique]]&gt;="","NON","OUI")</f>
        <v>NON</v>
      </c>
      <c r="H244" s="12" t="str">
        <f>IF(Tableau66[[#This Row],[Stock physique]]=Tableau66[[#This Row],[Stock Theorique]],"OK","ECART")</f>
        <v>ECART</v>
      </c>
    </row>
    <row r="245" spans="1:8" x14ac:dyDescent="0.25">
      <c r="A245" s="156">
        <v>2</v>
      </c>
      <c r="B245" s="61" t="s">
        <v>271</v>
      </c>
      <c r="C245" s="68">
        <v>976</v>
      </c>
      <c r="D245" s="71" t="s">
        <v>457</v>
      </c>
      <c r="E245" s="200"/>
      <c r="F245" s="101">
        <f>VLOOKUP(Tableau66[[#This Row],[Références]],Articles[[Références]:[Stocks]],4,0)</f>
        <v>13</v>
      </c>
      <c r="G245" s="12" t="str">
        <f>IF(Tableau66[[#This Row],[Stock physique]]&gt;="","NON","OUI")</f>
        <v>NON</v>
      </c>
      <c r="H245" s="12" t="str">
        <f>IF(Tableau66[[#This Row],[Stock physique]]=Tableau66[[#This Row],[Stock Theorique]],"OK","ECART")</f>
        <v>ECART</v>
      </c>
    </row>
    <row r="246" spans="1:8" x14ac:dyDescent="0.25">
      <c r="A246" s="156">
        <v>2</v>
      </c>
      <c r="B246" s="61" t="s">
        <v>252</v>
      </c>
      <c r="C246" s="68">
        <v>1304</v>
      </c>
      <c r="D246" s="71" t="s">
        <v>457</v>
      </c>
      <c r="E246" s="200"/>
      <c r="F246" s="101">
        <f>VLOOKUP(Tableau66[[#This Row],[Références]],Articles[[Références]:[Stocks]],4,0)</f>
        <v>830</v>
      </c>
      <c r="G246" s="12" t="str">
        <f>IF(Tableau66[[#This Row],[Stock physique]]&gt;="","NON","OUI")</f>
        <v>NON</v>
      </c>
      <c r="H246" s="12" t="str">
        <f>IF(Tableau66[[#This Row],[Stock physique]]=Tableau66[[#This Row],[Stock Theorique]],"OK","ECART")</f>
        <v>ECART</v>
      </c>
    </row>
    <row r="247" spans="1:8" x14ac:dyDescent="0.25">
      <c r="A247" s="156">
        <v>2</v>
      </c>
      <c r="B247" s="61" t="s">
        <v>228</v>
      </c>
      <c r="C247" s="68">
        <v>1571</v>
      </c>
      <c r="D247" s="71" t="s">
        <v>457</v>
      </c>
      <c r="E247" s="200"/>
      <c r="F247" s="101">
        <f>VLOOKUP(Tableau66[[#This Row],[Références]],Articles[[Références]:[Stocks]],4,0)</f>
        <v>50</v>
      </c>
      <c r="G247" s="12" t="str">
        <f>IF(Tableau66[[#This Row],[Stock physique]]&gt;="","NON","OUI")</f>
        <v>NON</v>
      </c>
      <c r="H247" s="12" t="str">
        <f>IF(Tableau66[[#This Row],[Stock physique]]=Tableau66[[#This Row],[Stock Theorique]],"OK","ECART")</f>
        <v>ECART</v>
      </c>
    </row>
    <row r="248" spans="1:8" x14ac:dyDescent="0.25">
      <c r="A248" s="156">
        <v>2</v>
      </c>
      <c r="B248" s="61" t="s">
        <v>227</v>
      </c>
      <c r="C248" s="68">
        <v>1572</v>
      </c>
      <c r="D248" s="71" t="s">
        <v>457</v>
      </c>
      <c r="E248" s="200"/>
      <c r="F248" s="101">
        <f>VLOOKUP(Tableau66[[#This Row],[Références]],Articles[[Références]:[Stocks]],4,0)</f>
        <v>70</v>
      </c>
      <c r="G248" s="12" t="str">
        <f>IF(Tableau66[[#This Row],[Stock physique]]&gt;="","NON","OUI")</f>
        <v>NON</v>
      </c>
      <c r="H248" s="12" t="str">
        <f>IF(Tableau66[[#This Row],[Stock physique]]=Tableau66[[#This Row],[Stock Theorique]],"OK","ECART")</f>
        <v>ECART</v>
      </c>
    </row>
    <row r="249" spans="1:8" x14ac:dyDescent="0.25">
      <c r="A249" s="156">
        <v>2</v>
      </c>
      <c r="B249" s="61" t="s">
        <v>223</v>
      </c>
      <c r="C249" s="68">
        <v>1576</v>
      </c>
      <c r="D249" s="71" t="s">
        <v>457</v>
      </c>
      <c r="E249" s="200"/>
      <c r="F249" s="101">
        <f>VLOOKUP(Tableau66[[#This Row],[Références]],Articles[[Références]:[Stocks]],4,0)</f>
        <v>50</v>
      </c>
      <c r="G249" s="12" t="str">
        <f>IF(Tableau66[[#This Row],[Stock physique]]&gt;="","NON","OUI")</f>
        <v>NON</v>
      </c>
      <c r="H249" s="12" t="str">
        <f>IF(Tableau66[[#This Row],[Stock physique]]=Tableau66[[#This Row],[Stock Theorique]],"OK","ECART")</f>
        <v>ECART</v>
      </c>
    </row>
    <row r="250" spans="1:8" x14ac:dyDescent="0.25">
      <c r="A250" s="156">
        <v>2</v>
      </c>
      <c r="B250" s="61" t="s">
        <v>220</v>
      </c>
      <c r="C250" s="68">
        <v>1579</v>
      </c>
      <c r="D250" s="71" t="s">
        <v>457</v>
      </c>
      <c r="E250" s="200"/>
      <c r="F250" s="101">
        <f>VLOOKUP(Tableau66[[#This Row],[Références]],Articles[[Références]:[Stocks]],4,0)</f>
        <v>21</v>
      </c>
      <c r="G250" s="12" t="str">
        <f>IF(Tableau66[[#This Row],[Stock physique]]&gt;="","NON","OUI")</f>
        <v>NON</v>
      </c>
      <c r="H250" s="12" t="str">
        <f>IF(Tableau66[[#This Row],[Stock physique]]=Tableau66[[#This Row],[Stock Theorique]],"OK","ECART")</f>
        <v>ECART</v>
      </c>
    </row>
    <row r="251" spans="1:8" x14ac:dyDescent="0.25">
      <c r="A251" s="156">
        <v>2</v>
      </c>
      <c r="B251" s="61" t="s">
        <v>219</v>
      </c>
      <c r="C251" s="68">
        <v>1583</v>
      </c>
      <c r="D251" s="71" t="s">
        <v>457</v>
      </c>
      <c r="E251" s="200"/>
      <c r="F251" s="101">
        <f>VLOOKUP(Tableau66[[#This Row],[Références]],Articles[[Références]:[Stocks]],4,0)</f>
        <v>1500</v>
      </c>
      <c r="G251" s="12" t="str">
        <f>IF(Tableau66[[#This Row],[Stock physique]]&gt;="","NON","OUI")</f>
        <v>NON</v>
      </c>
      <c r="H251" s="12" t="str">
        <f>IF(Tableau66[[#This Row],[Stock physique]]=Tableau66[[#This Row],[Stock Theorique]],"OK","ECART")</f>
        <v>ECART</v>
      </c>
    </row>
    <row r="252" spans="1:8" x14ac:dyDescent="0.25">
      <c r="A252" s="156">
        <v>2</v>
      </c>
      <c r="B252" s="61" t="s">
        <v>214</v>
      </c>
      <c r="C252" s="68">
        <v>1589</v>
      </c>
      <c r="D252" s="71" t="s">
        <v>457</v>
      </c>
      <c r="E252" s="200"/>
      <c r="F252" s="101">
        <f>VLOOKUP(Tableau66[[#This Row],[Références]],Articles[[Références]:[Stocks]],4,0)</f>
        <v>900</v>
      </c>
      <c r="G252" s="12" t="str">
        <f>IF(Tableau66[[#This Row],[Stock physique]]&gt;="","NON","OUI")</f>
        <v>NON</v>
      </c>
      <c r="H252" s="12" t="str">
        <f>IF(Tableau66[[#This Row],[Stock physique]]=Tableau66[[#This Row],[Stock Theorique]],"OK","ECART")</f>
        <v>ECART</v>
      </c>
    </row>
    <row r="253" spans="1:8" x14ac:dyDescent="0.25">
      <c r="A253" s="157">
        <v>2</v>
      </c>
      <c r="B253" s="61" t="s">
        <v>206</v>
      </c>
      <c r="C253" s="68">
        <v>1598</v>
      </c>
      <c r="D253" s="112" t="s">
        <v>457</v>
      </c>
      <c r="E253" s="200"/>
      <c r="F253" s="101">
        <f>VLOOKUP(Tableau66[[#This Row],[Références]],Articles[[Références]:[Stocks]],4,0)</f>
        <v>200</v>
      </c>
      <c r="G253" s="12" t="str">
        <f>IF(Tableau66[[#This Row],[Stock physique]]&gt;="","NON","OUI")</f>
        <v>NON</v>
      </c>
      <c r="H253" s="12" t="str">
        <f>IF(Tableau66[[#This Row],[Stock physique]]=Tableau66[[#This Row],[Stock Theorique]],"OK","ECART")</f>
        <v>ECART</v>
      </c>
    </row>
    <row r="254" spans="1:8" x14ac:dyDescent="0.25">
      <c r="A254" s="157">
        <v>2</v>
      </c>
      <c r="B254" s="70" t="s">
        <v>201</v>
      </c>
      <c r="C254" s="65">
        <v>1604</v>
      </c>
      <c r="D254" s="111" t="s">
        <v>457</v>
      </c>
      <c r="E254" s="200"/>
      <c r="F254" s="101">
        <f>VLOOKUP(Tableau66[[#This Row],[Références]],Articles[[Références]:[Stocks]],4,0)</f>
        <v>50</v>
      </c>
      <c r="G254" s="12" t="str">
        <f>IF(Tableau66[[#This Row],[Stock physique]]&gt;="","NON","OUI")</f>
        <v>NON</v>
      </c>
      <c r="H254" s="12" t="str">
        <f>IF(Tableau66[[#This Row],[Stock physique]]=Tableau66[[#This Row],[Stock Theorique]],"OK","ECART")</f>
        <v>ECART</v>
      </c>
    </row>
    <row r="255" spans="1:8" x14ac:dyDescent="0.25">
      <c r="A255" s="157">
        <v>2</v>
      </c>
      <c r="B255" s="61" t="s">
        <v>167</v>
      </c>
      <c r="C255" s="68">
        <v>2247</v>
      </c>
      <c r="D255" s="112" t="s">
        <v>457</v>
      </c>
      <c r="E255" s="200"/>
      <c r="F255" s="101">
        <f>VLOOKUP(Tableau66[[#This Row],[Références]],Articles[[Références]:[Stocks]],4,0)</f>
        <v>2</v>
      </c>
      <c r="G255" s="12" t="str">
        <f>IF(Tableau66[[#This Row],[Stock physique]]&gt;="","NON","OUI")</f>
        <v>NON</v>
      </c>
      <c r="H255" s="12" t="str">
        <f>IF(Tableau66[[#This Row],[Stock physique]]=Tableau66[[#This Row],[Stock Theorique]],"OK","ECART")</f>
        <v>ECART</v>
      </c>
    </row>
    <row r="256" spans="1:8" x14ac:dyDescent="0.25">
      <c r="A256" s="158">
        <v>3</v>
      </c>
      <c r="B256" s="61" t="s">
        <v>833</v>
      </c>
      <c r="C256" s="68">
        <v>3638</v>
      </c>
      <c r="D256" s="112" t="s">
        <v>423</v>
      </c>
      <c r="E256" s="199"/>
      <c r="F256" s="101">
        <f>VLOOKUP(Tableau66[[#This Row],[Références]],Articles[[Références]:[Stocks]],4,0)</f>
        <v>31</v>
      </c>
      <c r="G256" s="12" t="str">
        <f>IF(Tableau66[[#This Row],[Stock physique]]&gt;="","NON","OUI")</f>
        <v>NON</v>
      </c>
      <c r="H256" s="12" t="str">
        <f>IF(Tableau66[[#This Row],[Stock physique]]=Tableau66[[#This Row],[Stock Theorique]],"OK","ECART")</f>
        <v>ECART</v>
      </c>
    </row>
    <row r="257" spans="1:8" x14ac:dyDescent="0.25">
      <c r="A257" s="158">
        <v>3</v>
      </c>
      <c r="B257" s="152" t="s">
        <v>894</v>
      </c>
      <c r="C257" s="68">
        <v>10710</v>
      </c>
      <c r="D257" s="112" t="s">
        <v>620</v>
      </c>
      <c r="E257" s="199"/>
      <c r="F257" s="101">
        <f>VLOOKUP(Tableau66[[#This Row],[Références]],Articles[[Références]:[Stocks]],4,0)</f>
        <v>20</v>
      </c>
      <c r="G257" s="12" t="str">
        <f>IF(Tableau66[[#This Row],[Stock physique]]&gt;="","NON","OUI")</f>
        <v>NON</v>
      </c>
      <c r="H257" s="12" t="str">
        <f>IF(Tableau66[[#This Row],[Stock physique]]=Tableau66[[#This Row],[Stock Theorique]],"OK","ECART")</f>
        <v>ECART</v>
      </c>
    </row>
    <row r="258" spans="1:8" x14ac:dyDescent="0.25">
      <c r="A258" s="159">
        <v>3</v>
      </c>
      <c r="B258" s="188" t="s">
        <v>1028</v>
      </c>
      <c r="C258" s="68">
        <v>11153</v>
      </c>
      <c r="D258" s="71" t="s">
        <v>408</v>
      </c>
      <c r="E258" s="199"/>
      <c r="F258" s="101">
        <f>VLOOKUP(Tableau66[[#This Row],[Références]],Articles[[Références]:[Stocks]],4,0)</f>
        <v>5</v>
      </c>
      <c r="G258" s="12" t="str">
        <f>IF(Tableau66[[#This Row],[Stock physique]]&gt;="","NON","OUI")</f>
        <v>NON</v>
      </c>
      <c r="H258" s="12" t="str">
        <f>IF(Tableau66[[#This Row],[Stock physique]]=Tableau66[[#This Row],[Stock Theorique]],"OK","ECART")</f>
        <v>ECART</v>
      </c>
    </row>
    <row r="259" spans="1:8" x14ac:dyDescent="0.25">
      <c r="A259" s="158">
        <v>3</v>
      </c>
      <c r="B259" s="70" t="s">
        <v>233</v>
      </c>
      <c r="C259" s="65">
        <v>1469</v>
      </c>
      <c r="D259" s="112" t="s">
        <v>408</v>
      </c>
      <c r="E259" s="200"/>
      <c r="F259" s="101">
        <f>VLOOKUP(Tableau66[[#This Row],[Références]],Articles[[Références]:[Stocks]],4,0)</f>
        <v>21</v>
      </c>
      <c r="G259" s="12" t="str">
        <f>IF(Tableau66[[#This Row],[Stock physique]]&gt;="","NON","OUI")</f>
        <v>NON</v>
      </c>
      <c r="H259" s="12" t="str">
        <f>IF(Tableau66[[#This Row],[Stock physique]]=Tableau66[[#This Row],[Stock Theorique]],"OK","ECART")</f>
        <v>ECART</v>
      </c>
    </row>
    <row r="260" spans="1:8" x14ac:dyDescent="0.25">
      <c r="A260" s="159">
        <v>3</v>
      </c>
      <c r="B260" s="61" t="s">
        <v>114</v>
      </c>
      <c r="C260" s="68">
        <v>5016</v>
      </c>
      <c r="D260" s="71" t="s">
        <v>408</v>
      </c>
      <c r="E260" s="200"/>
      <c r="F260" s="101">
        <f>VLOOKUP(Tableau66[[#This Row],[Références]],Articles[[Références]:[Stocks]],4,0)</f>
        <v>300</v>
      </c>
      <c r="G260" s="12" t="str">
        <f>IF(Tableau66[[#This Row],[Stock physique]]&gt;="","NON","OUI")</f>
        <v>NON</v>
      </c>
      <c r="H260" s="12" t="str">
        <f>IF(Tableau66[[#This Row],[Stock physique]]=Tableau66[[#This Row],[Stock Theorique]],"OK","ECART")</f>
        <v>ECART</v>
      </c>
    </row>
    <row r="261" spans="1:8" x14ac:dyDescent="0.25">
      <c r="A261" s="158">
        <v>3</v>
      </c>
      <c r="B261" s="61" t="s">
        <v>892</v>
      </c>
      <c r="C261" s="68">
        <v>10711</v>
      </c>
      <c r="D261" s="112" t="s">
        <v>408</v>
      </c>
      <c r="E261" s="199"/>
      <c r="F261" s="101">
        <f>VLOOKUP(Tableau66[[#This Row],[Références]],Articles[[Références]:[Stocks]],4,0)</f>
        <v>1</v>
      </c>
      <c r="G261" s="12" t="str">
        <f>IF(Tableau66[[#This Row],[Stock physique]]&gt;="","NON","OUI")</f>
        <v>NON</v>
      </c>
      <c r="H261" s="12" t="str">
        <f>IF(Tableau66[[#This Row],[Stock physique]]=Tableau66[[#This Row],[Stock Theorique]],"OK","ECART")</f>
        <v>ECART</v>
      </c>
    </row>
    <row r="262" spans="1:8" x14ac:dyDescent="0.25">
      <c r="A262" s="158">
        <v>3</v>
      </c>
      <c r="B262" s="61" t="s">
        <v>41</v>
      </c>
      <c r="C262" s="68">
        <v>8957</v>
      </c>
      <c r="D262" s="112" t="s">
        <v>574</v>
      </c>
      <c r="E262" s="200"/>
      <c r="F262" s="101">
        <f>VLOOKUP(Tableau66[[#This Row],[Références]],Articles[[Références]:[Stocks]],4,0)</f>
        <v>5</v>
      </c>
      <c r="G262" s="12" t="str">
        <f>IF(Tableau66[[#This Row],[Stock physique]]&gt;="","NON","OUI")</f>
        <v>NON</v>
      </c>
      <c r="H262" s="12" t="str">
        <f>IF(Tableau66[[#This Row],[Stock physique]]=Tableau66[[#This Row],[Stock Theorique]],"OK","ECART")</f>
        <v>ECART</v>
      </c>
    </row>
    <row r="263" spans="1:8" x14ac:dyDescent="0.25">
      <c r="A263" s="158">
        <v>3</v>
      </c>
      <c r="B263" s="70" t="s">
        <v>339</v>
      </c>
      <c r="C263" s="65">
        <v>433</v>
      </c>
      <c r="D263" s="111" t="s">
        <v>437</v>
      </c>
      <c r="E263" s="200"/>
      <c r="F263" s="101">
        <f>VLOOKUP(Tableau66[[#This Row],[Références]],Articles[[Références]:[Stocks]],4,0)</f>
        <v>9</v>
      </c>
      <c r="G263" s="12" t="str">
        <f>IF(Tableau66[[#This Row],[Stock physique]]&gt;="","NON","OUI")</f>
        <v>NON</v>
      </c>
      <c r="H263" s="12" t="str">
        <f>IF(Tableau66[[#This Row],[Stock physique]]=Tableau66[[#This Row],[Stock Theorique]],"OK","ECART")</f>
        <v>ECART</v>
      </c>
    </row>
    <row r="264" spans="1:8" x14ac:dyDescent="0.25">
      <c r="A264" s="158">
        <v>3</v>
      </c>
      <c r="B264" s="70" t="s">
        <v>918</v>
      </c>
      <c r="C264" s="65">
        <v>7907</v>
      </c>
      <c r="D264" s="111" t="s">
        <v>437</v>
      </c>
      <c r="E264" s="199"/>
      <c r="F264" s="101">
        <f>VLOOKUP(Tableau66[[#This Row],[Références]],Articles[[Références]:[Stocks]],4,0)</f>
        <v>4</v>
      </c>
      <c r="G264" s="12" t="str">
        <f>IF(Tableau66[[#This Row],[Stock physique]]&gt;="","NON","OUI")</f>
        <v>NON</v>
      </c>
      <c r="H264" s="12" t="str">
        <f>IF(Tableau66[[#This Row],[Stock physique]]=Tableau66[[#This Row],[Stock Theorique]],"OK","ECART")</f>
        <v>ECART</v>
      </c>
    </row>
    <row r="265" spans="1:8" x14ac:dyDescent="0.25">
      <c r="A265" s="159">
        <v>3</v>
      </c>
      <c r="B265" s="61" t="s">
        <v>919</v>
      </c>
      <c r="C265" s="68">
        <v>7908</v>
      </c>
      <c r="D265" s="71" t="s">
        <v>437</v>
      </c>
      <c r="E265" s="199"/>
      <c r="F265" s="101">
        <f>VLOOKUP(Tableau66[[#This Row],[Références]],Articles[[Références]:[Stocks]],4,0)</f>
        <v>4</v>
      </c>
      <c r="G265" s="12" t="str">
        <f>IF(Tableau66[[#This Row],[Stock physique]]&gt;="","NON","OUI")</f>
        <v>NON</v>
      </c>
      <c r="H265" s="12" t="str">
        <f>IF(Tableau66[[#This Row],[Stock physique]]=Tableau66[[#This Row],[Stock Theorique]],"OK","ECART")</f>
        <v>ECART</v>
      </c>
    </row>
    <row r="266" spans="1:8" x14ac:dyDescent="0.25">
      <c r="A266" s="159">
        <v>3</v>
      </c>
      <c r="B266" s="61" t="s">
        <v>920</v>
      </c>
      <c r="C266" s="68">
        <v>8054</v>
      </c>
      <c r="D266" s="71" t="s">
        <v>437</v>
      </c>
      <c r="E266" s="199"/>
      <c r="F266" s="101">
        <f>VLOOKUP(Tableau66[[#This Row],[Références]],Articles[[Références]:[Stocks]],4,0)</f>
        <v>5</v>
      </c>
      <c r="G266" s="12" t="str">
        <f>IF(Tableau66[[#This Row],[Stock physique]]&gt;="","NON","OUI")</f>
        <v>NON</v>
      </c>
      <c r="H266" s="12" t="str">
        <f>IF(Tableau66[[#This Row],[Stock physique]]=Tableau66[[#This Row],[Stock Theorique]],"OK","ECART")</f>
        <v>ECART</v>
      </c>
    </row>
    <row r="267" spans="1:8" x14ac:dyDescent="0.25">
      <c r="A267" s="158">
        <v>3</v>
      </c>
      <c r="B267" s="61" t="s">
        <v>910</v>
      </c>
      <c r="C267" s="68">
        <v>8055</v>
      </c>
      <c r="D267" s="112" t="s">
        <v>437</v>
      </c>
      <c r="E267" s="199"/>
      <c r="F267" s="101">
        <f>VLOOKUP(Tableau66[[#This Row],[Références]],Articles[[Références]:[Stocks]],4,0)</f>
        <v>4</v>
      </c>
      <c r="G267" s="12" t="str">
        <f>IF(Tableau66[[#This Row],[Stock physique]]&gt;="","NON","OUI")</f>
        <v>NON</v>
      </c>
      <c r="H267" s="12" t="str">
        <f>IF(Tableau66[[#This Row],[Stock physique]]=Tableau66[[#This Row],[Stock Theorique]],"OK","ECART")</f>
        <v>ECART</v>
      </c>
    </row>
    <row r="268" spans="1:8" x14ac:dyDescent="0.25">
      <c r="A268" s="158">
        <v>3</v>
      </c>
      <c r="B268" s="61" t="s">
        <v>909</v>
      </c>
      <c r="C268" s="68">
        <v>8061</v>
      </c>
      <c r="D268" s="112" t="s">
        <v>437</v>
      </c>
      <c r="E268" s="199"/>
      <c r="F268" s="101">
        <f>VLOOKUP(Tableau66[[#This Row],[Références]],Articles[[Références]:[Stocks]],4,0)</f>
        <v>2</v>
      </c>
      <c r="G268" s="12" t="str">
        <f>IF(Tableau66[[#This Row],[Stock physique]]&gt;="","NON","OUI")</f>
        <v>NON</v>
      </c>
      <c r="H268" s="12" t="str">
        <f>IF(Tableau66[[#This Row],[Stock physique]]=Tableau66[[#This Row],[Stock Theorique]],"OK","ECART")</f>
        <v>ECART</v>
      </c>
    </row>
    <row r="269" spans="1:8" x14ac:dyDescent="0.25">
      <c r="A269" s="158">
        <v>3</v>
      </c>
      <c r="B269" s="61" t="s">
        <v>914</v>
      </c>
      <c r="C269" s="68">
        <v>8062</v>
      </c>
      <c r="D269" s="112" t="s">
        <v>437</v>
      </c>
      <c r="E269" s="199"/>
      <c r="F269" s="101">
        <f>VLOOKUP(Tableau66[[#This Row],[Références]],Articles[[Références]:[Stocks]],4,0)</f>
        <v>4</v>
      </c>
      <c r="G269" s="12" t="str">
        <f>IF(Tableau66[[#This Row],[Stock physique]]&gt;="","NON","OUI")</f>
        <v>NON</v>
      </c>
      <c r="H269" s="12" t="str">
        <f>IF(Tableau66[[#This Row],[Stock physique]]=Tableau66[[#This Row],[Stock Theorique]],"OK","ECART")</f>
        <v>ECART</v>
      </c>
    </row>
    <row r="270" spans="1:8" x14ac:dyDescent="0.25">
      <c r="A270" s="158">
        <v>3</v>
      </c>
      <c r="B270" s="61" t="s">
        <v>921</v>
      </c>
      <c r="C270" s="68">
        <v>8063</v>
      </c>
      <c r="D270" s="112" t="s">
        <v>437</v>
      </c>
      <c r="E270" s="199"/>
      <c r="F270" s="101">
        <f>VLOOKUP(Tableau66[[#This Row],[Références]],Articles[[Références]:[Stocks]],4,0)</f>
        <v>3</v>
      </c>
      <c r="G270" s="12" t="str">
        <f>IF(Tableau66[[#This Row],[Stock physique]]&gt;="","NON","OUI")</f>
        <v>NON</v>
      </c>
      <c r="H270" s="12" t="str">
        <f>IF(Tableau66[[#This Row],[Stock physique]]=Tableau66[[#This Row],[Stock Theorique]],"OK","ECART")</f>
        <v>ECART</v>
      </c>
    </row>
    <row r="271" spans="1:8" x14ac:dyDescent="0.25">
      <c r="A271" s="158">
        <v>3</v>
      </c>
      <c r="B271" s="70" t="s">
        <v>70</v>
      </c>
      <c r="C271" s="65">
        <v>8166</v>
      </c>
      <c r="D271" s="111" t="s">
        <v>437</v>
      </c>
      <c r="E271" s="200"/>
      <c r="F271" s="101">
        <f>VLOOKUP(Tableau66[[#This Row],[Références]],Articles[[Références]:[Stocks]],4,0)</f>
        <v>1</v>
      </c>
      <c r="G271" s="12" t="str">
        <f>IF(Tableau66[[#This Row],[Stock physique]]&gt;="","NON","OUI")</f>
        <v>NON</v>
      </c>
      <c r="H271" s="12" t="str">
        <f>IF(Tableau66[[#This Row],[Stock physique]]=Tableau66[[#This Row],[Stock Theorique]],"OK","ECART")</f>
        <v>ECART</v>
      </c>
    </row>
    <row r="272" spans="1:8" x14ac:dyDescent="0.25">
      <c r="A272" s="158">
        <v>3</v>
      </c>
      <c r="B272" s="70" t="s">
        <v>912</v>
      </c>
      <c r="C272" s="65">
        <v>8506</v>
      </c>
      <c r="D272" s="111" t="s">
        <v>437</v>
      </c>
      <c r="E272" s="199"/>
      <c r="F272" s="101">
        <f>VLOOKUP(Tableau66[[#This Row],[Références]],Articles[[Références]:[Stocks]],4,0)</f>
        <v>4</v>
      </c>
      <c r="G272" s="12" t="str">
        <f>IF(Tableau66[[#This Row],[Stock physique]]&gt;="","NON","OUI")</f>
        <v>NON</v>
      </c>
      <c r="H272" s="12" t="str">
        <f>IF(Tableau66[[#This Row],[Stock physique]]=Tableau66[[#This Row],[Stock Theorique]],"OK","ECART")</f>
        <v>ECART</v>
      </c>
    </row>
    <row r="273" spans="1:8" x14ac:dyDescent="0.25">
      <c r="A273" s="159">
        <v>3</v>
      </c>
      <c r="B273" s="61" t="s">
        <v>917</v>
      </c>
      <c r="C273" s="68">
        <v>8507</v>
      </c>
      <c r="D273" s="71" t="s">
        <v>437</v>
      </c>
      <c r="E273" s="199"/>
      <c r="F273" s="101">
        <f>VLOOKUP(Tableau66[[#This Row],[Références]],Articles[[Références]:[Stocks]],4,0)</f>
        <v>4</v>
      </c>
      <c r="G273" s="12" t="str">
        <f>IF(Tableau66[[#This Row],[Stock physique]]&gt;="","NON","OUI")</f>
        <v>NON</v>
      </c>
      <c r="H273" s="12" t="str">
        <f>IF(Tableau66[[#This Row],[Stock physique]]=Tableau66[[#This Row],[Stock Theorique]],"OK","ECART")</f>
        <v>ECART</v>
      </c>
    </row>
    <row r="274" spans="1:8" x14ac:dyDescent="0.25">
      <c r="A274" s="159">
        <v>3</v>
      </c>
      <c r="B274" s="61" t="s">
        <v>916</v>
      </c>
      <c r="C274" s="68">
        <v>8508</v>
      </c>
      <c r="D274" s="71" t="s">
        <v>437</v>
      </c>
      <c r="E274" s="199"/>
      <c r="F274" s="101">
        <f>VLOOKUP(Tableau66[[#This Row],[Références]],Articles[[Références]:[Stocks]],4,0)</f>
        <v>4</v>
      </c>
      <c r="G274" s="12" t="str">
        <f>IF(Tableau66[[#This Row],[Stock physique]]&gt;="","NON","OUI")</f>
        <v>NON</v>
      </c>
      <c r="H274" s="12" t="str">
        <f>IF(Tableau66[[#This Row],[Stock physique]]=Tableau66[[#This Row],[Stock Theorique]],"OK","ECART")</f>
        <v>ECART</v>
      </c>
    </row>
    <row r="275" spans="1:8" x14ac:dyDescent="0.25">
      <c r="A275" s="158">
        <v>3</v>
      </c>
      <c r="B275" s="70" t="s">
        <v>911</v>
      </c>
      <c r="C275" s="65">
        <v>8509</v>
      </c>
      <c r="D275" s="111" t="s">
        <v>437</v>
      </c>
      <c r="E275" s="199"/>
      <c r="F275" s="101">
        <f>VLOOKUP(Tableau66[[#This Row],[Références]],Articles[[Références]:[Stocks]],4,0)</f>
        <v>6</v>
      </c>
      <c r="G275" s="12" t="str">
        <f>IF(Tableau66[[#This Row],[Stock physique]]&gt;="","NON","OUI")</f>
        <v>NON</v>
      </c>
      <c r="H275" s="12" t="str">
        <f>IF(Tableau66[[#This Row],[Stock physique]]=Tableau66[[#This Row],[Stock Theorique]],"OK","ECART")</f>
        <v>ECART</v>
      </c>
    </row>
    <row r="276" spans="1:8" x14ac:dyDescent="0.25">
      <c r="A276" s="158">
        <v>3</v>
      </c>
      <c r="B276" s="70" t="s">
        <v>981</v>
      </c>
      <c r="C276" s="65">
        <v>8555</v>
      </c>
      <c r="D276" s="111" t="s">
        <v>437</v>
      </c>
      <c r="E276" s="199"/>
      <c r="F276" s="101">
        <f>VLOOKUP(Tableau66[[#This Row],[Références]],Articles[[Références]:[Stocks]],4,0)</f>
        <v>4</v>
      </c>
      <c r="G276" s="12" t="str">
        <f>IF(Tableau66[[#This Row],[Stock physique]]&gt;="","NON","OUI")</f>
        <v>NON</v>
      </c>
      <c r="H276" s="12" t="str">
        <f>IF(Tableau66[[#This Row],[Stock physique]]=Tableau66[[#This Row],[Stock Theorique]],"OK","ECART")</f>
        <v>ECART</v>
      </c>
    </row>
    <row r="277" spans="1:8" x14ac:dyDescent="0.25">
      <c r="A277" s="158">
        <v>3</v>
      </c>
      <c r="B277" s="70" t="s">
        <v>915</v>
      </c>
      <c r="C277" s="65">
        <v>9695</v>
      </c>
      <c r="D277" s="111" t="s">
        <v>437</v>
      </c>
      <c r="E277" s="199"/>
      <c r="F277" s="101">
        <f>VLOOKUP(Tableau66[[#This Row],[Références]],Articles[[Références]:[Stocks]],4,0)</f>
        <v>6</v>
      </c>
      <c r="G277" s="12" t="str">
        <f>IF(Tableau66[[#This Row],[Stock physique]]&gt;="","NON","OUI")</f>
        <v>NON</v>
      </c>
      <c r="H277" s="12" t="str">
        <f>IF(Tableau66[[#This Row],[Stock physique]]=Tableau66[[#This Row],[Stock Theorique]],"OK","ECART")</f>
        <v>ECART</v>
      </c>
    </row>
    <row r="278" spans="1:8" x14ac:dyDescent="0.25">
      <c r="A278" s="158">
        <v>3</v>
      </c>
      <c r="B278" s="61" t="s">
        <v>913</v>
      </c>
      <c r="C278" s="68">
        <v>10094</v>
      </c>
      <c r="D278" s="112" t="s">
        <v>437</v>
      </c>
      <c r="E278" s="199"/>
      <c r="F278" s="101">
        <f>VLOOKUP(Tableau66[[#This Row],[Références]],Articles[[Références]:[Stocks]],4,0)</f>
        <v>5</v>
      </c>
      <c r="G278" s="12" t="str">
        <f>IF(Tableau66[[#This Row],[Stock physique]]&gt;="","NON","OUI")</f>
        <v>NON</v>
      </c>
      <c r="H278" s="12" t="str">
        <f>IF(Tableau66[[#This Row],[Stock physique]]=Tableau66[[#This Row],[Stock Theorique]],"OK","ECART")</f>
        <v>ECART</v>
      </c>
    </row>
    <row r="279" spans="1:8" x14ac:dyDescent="0.25">
      <c r="A279" s="159">
        <v>3</v>
      </c>
      <c r="B279" s="61" t="s">
        <v>970</v>
      </c>
      <c r="C279" s="68">
        <v>10361</v>
      </c>
      <c r="D279" s="71" t="s">
        <v>437</v>
      </c>
      <c r="E279" s="200"/>
      <c r="F279" s="101">
        <f>VLOOKUP(Tableau66[[#This Row],[Références]],Articles[[Références]:[Stocks]],4,0)</f>
        <v>89</v>
      </c>
      <c r="G279" s="12" t="str">
        <f>IF(Tableau66[[#This Row],[Stock physique]]&gt;="","NON","OUI")</f>
        <v>NON</v>
      </c>
      <c r="H279" s="12" t="str">
        <f>IF(Tableau66[[#This Row],[Stock physique]]=Tableau66[[#This Row],[Stock Theorique]],"OK","ECART")</f>
        <v>ECART</v>
      </c>
    </row>
    <row r="280" spans="1:8" x14ac:dyDescent="0.25">
      <c r="A280" s="158">
        <v>3</v>
      </c>
      <c r="B280" s="61" t="s">
        <v>241</v>
      </c>
      <c r="C280" s="68">
        <v>1435</v>
      </c>
      <c r="D280" s="112" t="s">
        <v>415</v>
      </c>
      <c r="E280" s="200"/>
      <c r="F280" s="101">
        <f>VLOOKUP(Tableau66[[#This Row],[Références]],Articles[[Références]:[Stocks]],4,0)</f>
        <v>23</v>
      </c>
      <c r="G280" s="12" t="str">
        <f>IF(Tableau66[[#This Row],[Stock physique]]&gt;="","NON","OUI")</f>
        <v>NON</v>
      </c>
      <c r="H280" s="12" t="str">
        <f>IF(Tableau66[[#This Row],[Stock physique]]=Tableau66[[#This Row],[Stock Theorique]],"OK","ECART")</f>
        <v>ECART</v>
      </c>
    </row>
    <row r="281" spans="1:8" x14ac:dyDescent="0.25">
      <c r="A281" s="158">
        <v>3</v>
      </c>
      <c r="B281" s="61" t="s">
        <v>235</v>
      </c>
      <c r="C281" s="68">
        <v>1465</v>
      </c>
      <c r="D281" s="112" t="s">
        <v>415</v>
      </c>
      <c r="E281" s="200"/>
      <c r="F281" s="101">
        <f>VLOOKUP(Tableau66[[#This Row],[Références]],Articles[[Références]:[Stocks]],4,0)</f>
        <v>4</v>
      </c>
      <c r="G281" s="12" t="str">
        <f>IF(Tableau66[[#This Row],[Stock physique]]&gt;="","NON","OUI")</f>
        <v>NON</v>
      </c>
      <c r="H281" s="12" t="str">
        <f>IF(Tableau66[[#This Row],[Stock physique]]=Tableau66[[#This Row],[Stock Theorique]],"OK","ECART")</f>
        <v>ECART</v>
      </c>
    </row>
    <row r="282" spans="1:8" x14ac:dyDescent="0.25">
      <c r="A282" s="158">
        <v>3</v>
      </c>
      <c r="B282" s="70" t="s">
        <v>350</v>
      </c>
      <c r="C282" s="65">
        <v>309</v>
      </c>
      <c r="D282" s="111" t="s">
        <v>454</v>
      </c>
      <c r="E282" s="200"/>
      <c r="F282" s="101">
        <f>VLOOKUP(Tableau66[[#This Row],[Références]],Articles[[Références]:[Stocks]],4,0)</f>
        <v>6</v>
      </c>
      <c r="G282" s="12" t="str">
        <f>IF(Tableau66[[#This Row],[Stock physique]]&gt;="","NON","OUI")</f>
        <v>NON</v>
      </c>
      <c r="H282" s="12" t="str">
        <f>IF(Tableau66[[#This Row],[Stock physique]]=Tableau66[[#This Row],[Stock Theorique]],"OK","ECART")</f>
        <v>ECART</v>
      </c>
    </row>
    <row r="283" spans="1:8" x14ac:dyDescent="0.25">
      <c r="A283" s="158">
        <v>3</v>
      </c>
      <c r="B283" s="70" t="s">
        <v>329</v>
      </c>
      <c r="C283" s="65">
        <v>527</v>
      </c>
      <c r="D283" s="111" t="s">
        <v>454</v>
      </c>
      <c r="E283" s="199"/>
      <c r="F283" s="101">
        <f>VLOOKUP(Tableau66[[#This Row],[Références]],Articles[[Références]:[Stocks]],4,0)</f>
        <v>7</v>
      </c>
      <c r="G283" s="12" t="str">
        <f>IF(Tableau66[[#This Row],[Stock physique]]&gt;="","NON","OUI")</f>
        <v>NON</v>
      </c>
      <c r="H283" s="12" t="str">
        <f>IF(Tableau66[[#This Row],[Stock physique]]=Tableau66[[#This Row],[Stock Theorique]],"OK","ECART")</f>
        <v>ECART</v>
      </c>
    </row>
    <row r="284" spans="1:8" x14ac:dyDescent="0.25">
      <c r="A284" s="159">
        <v>3</v>
      </c>
      <c r="B284" s="61" t="s">
        <v>261</v>
      </c>
      <c r="C284" s="68">
        <v>1007</v>
      </c>
      <c r="D284" s="71" t="s">
        <v>454</v>
      </c>
      <c r="E284" s="200"/>
      <c r="F284" s="101">
        <f>VLOOKUP(Tableau66[[#This Row],[Références]],Articles[[Références]:[Stocks]],4,0)</f>
        <v>11</v>
      </c>
      <c r="G284" s="12" t="str">
        <f>IF(Tableau66[[#This Row],[Stock physique]]&gt;="","NON","OUI")</f>
        <v>NON</v>
      </c>
      <c r="H284" s="12" t="str">
        <f>IF(Tableau66[[#This Row],[Stock physique]]=Tableau66[[#This Row],[Stock Theorique]],"OK","ECART")</f>
        <v>ECART</v>
      </c>
    </row>
    <row r="285" spans="1:8" x14ac:dyDescent="0.25">
      <c r="A285" s="158">
        <v>3</v>
      </c>
      <c r="B285" s="61" t="s">
        <v>835</v>
      </c>
      <c r="C285" s="68">
        <v>10057</v>
      </c>
      <c r="D285" s="112" t="s">
        <v>454</v>
      </c>
      <c r="E285" s="199"/>
      <c r="F285" s="101">
        <f>VLOOKUP(Tableau66[[#This Row],[Références]],Articles[[Références]:[Stocks]],4,0)</f>
        <v>6</v>
      </c>
      <c r="G285" s="12" t="str">
        <f>IF(Tableau66[[#This Row],[Stock physique]]&gt;="","NON","OUI")</f>
        <v>NON</v>
      </c>
      <c r="H285" s="12" t="str">
        <f>IF(Tableau66[[#This Row],[Stock physique]]=Tableau66[[#This Row],[Stock Theorique]],"OK","ECART")</f>
        <v>ECART</v>
      </c>
    </row>
    <row r="286" spans="1:8" x14ac:dyDescent="0.25">
      <c r="A286" s="158">
        <v>3</v>
      </c>
      <c r="B286" s="61" t="s">
        <v>836</v>
      </c>
      <c r="C286" s="68">
        <v>155</v>
      </c>
      <c r="D286" s="112" t="s">
        <v>441</v>
      </c>
      <c r="E286" s="199"/>
      <c r="F286" s="101">
        <f>VLOOKUP(Tableau66[[#This Row],[Références]],Articles[[Références]:[Stocks]],4,0)</f>
        <v>6</v>
      </c>
      <c r="G286" s="12" t="str">
        <f>IF(Tableau66[[#This Row],[Stock physique]]&gt;="","NON","OUI")</f>
        <v>NON</v>
      </c>
      <c r="H286" s="12" t="str">
        <f>IF(Tableau66[[#This Row],[Stock physique]]=Tableau66[[#This Row],[Stock Theorique]],"OK","ECART")</f>
        <v>ECART</v>
      </c>
    </row>
    <row r="287" spans="1:8" x14ac:dyDescent="0.25">
      <c r="A287" s="159">
        <v>3</v>
      </c>
      <c r="B287" s="61" t="s">
        <v>311</v>
      </c>
      <c r="C287" s="68">
        <v>676</v>
      </c>
      <c r="D287" s="71" t="s">
        <v>441</v>
      </c>
      <c r="E287" s="200"/>
      <c r="F287" s="101">
        <f>VLOOKUP(Tableau66[[#This Row],[Références]],Articles[[Références]:[Stocks]],4,0)</f>
        <v>141</v>
      </c>
      <c r="G287" s="12" t="str">
        <f>IF(Tableau66[[#This Row],[Stock physique]]&gt;="","NON","OUI")</f>
        <v>NON</v>
      </c>
      <c r="H287" s="12" t="str">
        <f>IF(Tableau66[[#This Row],[Stock physique]]=Tableau66[[#This Row],[Stock Theorique]],"OK","ECART")</f>
        <v>ECART</v>
      </c>
    </row>
    <row r="288" spans="1:8" x14ac:dyDescent="0.25">
      <c r="A288" s="159">
        <v>3</v>
      </c>
      <c r="B288" s="61" t="s">
        <v>310</v>
      </c>
      <c r="C288" s="68">
        <v>678</v>
      </c>
      <c r="D288" s="71" t="s">
        <v>441</v>
      </c>
      <c r="E288" s="200"/>
      <c r="F288" s="101">
        <f>VLOOKUP(Tableau66[[#This Row],[Références]],Articles[[Références]:[Stocks]],4,0)</f>
        <v>35</v>
      </c>
      <c r="G288" s="12" t="str">
        <f>IF(Tableau66[[#This Row],[Stock physique]]&gt;="","NON","OUI")</f>
        <v>NON</v>
      </c>
      <c r="H288" s="12" t="str">
        <f>IF(Tableau66[[#This Row],[Stock physique]]=Tableau66[[#This Row],[Stock Theorique]],"OK","ECART")</f>
        <v>ECART</v>
      </c>
    </row>
    <row r="289" spans="1:8" x14ac:dyDescent="0.25">
      <c r="A289" s="158">
        <v>3</v>
      </c>
      <c r="B289" s="70" t="s">
        <v>309</v>
      </c>
      <c r="C289" s="65">
        <v>680</v>
      </c>
      <c r="D289" s="111" t="s">
        <v>441</v>
      </c>
      <c r="E289" s="200"/>
      <c r="F289" s="101">
        <f>VLOOKUP(Tableau66[[#This Row],[Références]],Articles[[Références]:[Stocks]],4,0)</f>
        <v>40</v>
      </c>
      <c r="G289" s="12" t="str">
        <f>IF(Tableau66[[#This Row],[Stock physique]]&gt;="","NON","OUI")</f>
        <v>NON</v>
      </c>
      <c r="H289" s="12" t="str">
        <f>IF(Tableau66[[#This Row],[Stock physique]]=Tableau66[[#This Row],[Stock Theorique]],"OK","ECART")</f>
        <v>ECART</v>
      </c>
    </row>
    <row r="290" spans="1:8" x14ac:dyDescent="0.25">
      <c r="A290" s="159">
        <v>3</v>
      </c>
      <c r="B290" s="61" t="s">
        <v>308</v>
      </c>
      <c r="C290" s="68">
        <v>681</v>
      </c>
      <c r="D290" s="71" t="s">
        <v>441</v>
      </c>
      <c r="E290" s="200"/>
      <c r="F290" s="101">
        <f>VLOOKUP(Tableau66[[#This Row],[Références]],Articles[[Références]:[Stocks]],4,0)</f>
        <v>42</v>
      </c>
      <c r="G290" s="12" t="str">
        <f>IF(Tableau66[[#This Row],[Stock physique]]&gt;="","NON","OUI")</f>
        <v>NON</v>
      </c>
      <c r="H290" s="12" t="str">
        <f>IF(Tableau66[[#This Row],[Stock physique]]=Tableau66[[#This Row],[Stock Theorique]],"OK","ECART")</f>
        <v>ECART</v>
      </c>
    </row>
    <row r="291" spans="1:8" x14ac:dyDescent="0.25">
      <c r="A291" s="158">
        <v>3</v>
      </c>
      <c r="B291" s="61" t="s">
        <v>307</v>
      </c>
      <c r="C291" s="68">
        <v>693</v>
      </c>
      <c r="D291" s="112" t="s">
        <v>441</v>
      </c>
      <c r="E291" s="200"/>
      <c r="F291" s="101">
        <f>VLOOKUP(Tableau66[[#This Row],[Références]],Articles[[Références]:[Stocks]],4,0)</f>
        <v>76</v>
      </c>
      <c r="G291" s="12" t="str">
        <f>IF(Tableau66[[#This Row],[Stock physique]]&gt;="","NON","OUI")</f>
        <v>NON</v>
      </c>
      <c r="H291" s="12" t="str">
        <f>IF(Tableau66[[#This Row],[Stock physique]]=Tableau66[[#This Row],[Stock Theorique]],"OK","ECART")</f>
        <v>ECART</v>
      </c>
    </row>
    <row r="292" spans="1:8" x14ac:dyDescent="0.25">
      <c r="A292" s="158">
        <v>3</v>
      </c>
      <c r="B292" s="61" t="s">
        <v>305</v>
      </c>
      <c r="C292" s="68">
        <v>705</v>
      </c>
      <c r="D292" s="112" t="s">
        <v>441</v>
      </c>
      <c r="E292" s="200"/>
      <c r="F292" s="101">
        <f>VLOOKUP(Tableau66[[#This Row],[Références]],Articles[[Références]:[Stocks]],4,0)</f>
        <v>34</v>
      </c>
      <c r="G292" s="12" t="str">
        <f>IF(Tableau66[[#This Row],[Stock physique]]&gt;="","NON","OUI")</f>
        <v>NON</v>
      </c>
      <c r="H292" s="12" t="str">
        <f>IF(Tableau66[[#This Row],[Stock physique]]=Tableau66[[#This Row],[Stock Theorique]],"OK","ECART")</f>
        <v>ECART</v>
      </c>
    </row>
    <row r="293" spans="1:8" x14ac:dyDescent="0.25">
      <c r="A293" s="158">
        <v>3</v>
      </c>
      <c r="B293" s="61" t="s">
        <v>279</v>
      </c>
      <c r="C293" s="68">
        <v>916</v>
      </c>
      <c r="D293" s="112" t="s">
        <v>441</v>
      </c>
      <c r="E293" s="200"/>
      <c r="F293" s="101">
        <f>VLOOKUP(Tableau66[[#This Row],[Références]],Articles[[Références]:[Stocks]],4,0)</f>
        <v>13</v>
      </c>
      <c r="G293" s="12" t="str">
        <f>IF(Tableau66[[#This Row],[Stock physique]]&gt;="","NON","OUI")</f>
        <v>NON</v>
      </c>
      <c r="H293" s="12" t="str">
        <f>IF(Tableau66[[#This Row],[Stock physique]]=Tableau66[[#This Row],[Stock Theorique]],"OK","ECART")</f>
        <v>ECART</v>
      </c>
    </row>
    <row r="294" spans="1:8" x14ac:dyDescent="0.25">
      <c r="A294" s="158">
        <v>3</v>
      </c>
      <c r="B294" s="70" t="s">
        <v>842</v>
      </c>
      <c r="C294" s="65">
        <v>1610</v>
      </c>
      <c r="D294" s="111" t="s">
        <v>441</v>
      </c>
      <c r="E294" s="199"/>
      <c r="F294" s="101">
        <f>VLOOKUP(Tableau66[[#This Row],[Références]],Articles[[Références]:[Stocks]],4,0)</f>
        <v>108</v>
      </c>
      <c r="G294" s="12" t="str">
        <f>IF(Tableau66[[#This Row],[Stock physique]]&gt;="","NON","OUI")</f>
        <v>NON</v>
      </c>
      <c r="H294" s="12" t="str">
        <f>IF(Tableau66[[#This Row],[Stock physique]]=Tableau66[[#This Row],[Stock Theorique]],"OK","ECART")</f>
        <v>ECART</v>
      </c>
    </row>
    <row r="295" spans="1:8" x14ac:dyDescent="0.25">
      <c r="A295" s="159">
        <v>3</v>
      </c>
      <c r="B295" s="61" t="s">
        <v>839</v>
      </c>
      <c r="C295" s="68">
        <v>4787</v>
      </c>
      <c r="D295" s="169" t="s">
        <v>441</v>
      </c>
      <c r="E295" s="199"/>
      <c r="F295" s="101">
        <f>VLOOKUP(Tableau66[[#This Row],[Références]],Articles[[Références]:[Stocks]],4,0)</f>
        <v>4</v>
      </c>
      <c r="G295" s="12" t="str">
        <f>IF(Tableau66[[#This Row],[Stock physique]]&gt;="","NON","OUI")</f>
        <v>NON</v>
      </c>
      <c r="H295" s="12" t="str">
        <f>IF(Tableau66[[#This Row],[Stock physique]]=Tableau66[[#This Row],[Stock Theorique]],"OK","ECART")</f>
        <v>ECART</v>
      </c>
    </row>
    <row r="296" spans="1:8" x14ac:dyDescent="0.25">
      <c r="A296" s="159">
        <v>3</v>
      </c>
      <c r="B296" s="61" t="s">
        <v>124</v>
      </c>
      <c r="C296" s="68">
        <v>4892</v>
      </c>
      <c r="D296" s="71" t="s">
        <v>441</v>
      </c>
      <c r="E296" s="200"/>
      <c r="F296" s="101">
        <f>VLOOKUP(Tableau66[[#This Row],[Références]],Articles[[Références]:[Stocks]],4,0)</f>
        <v>13</v>
      </c>
      <c r="G296" s="12" t="str">
        <f>IF(Tableau66[[#This Row],[Stock physique]]&gt;="","NON","OUI")</f>
        <v>NON</v>
      </c>
      <c r="H296" s="12" t="str">
        <f>IF(Tableau66[[#This Row],[Stock physique]]=Tableau66[[#This Row],[Stock Theorique]],"OK","ECART")</f>
        <v>ECART</v>
      </c>
    </row>
    <row r="297" spans="1:8" x14ac:dyDescent="0.25">
      <c r="A297" s="158">
        <v>3</v>
      </c>
      <c r="B297" s="61" t="s">
        <v>840</v>
      </c>
      <c r="C297" s="68">
        <v>4893</v>
      </c>
      <c r="D297" s="112" t="s">
        <v>441</v>
      </c>
      <c r="E297" s="199"/>
      <c r="F297" s="101">
        <f>VLOOKUP(Tableau66[[#This Row],[Références]],Articles[[Références]:[Stocks]],4,0)</f>
        <v>6</v>
      </c>
      <c r="G297" s="12" t="str">
        <f>IF(Tableau66[[#This Row],[Stock physique]]&gt;="","NON","OUI")</f>
        <v>NON</v>
      </c>
      <c r="H297" s="12" t="str">
        <f>IF(Tableau66[[#This Row],[Stock physique]]=Tableau66[[#This Row],[Stock Theorique]],"OK","ECART")</f>
        <v>ECART</v>
      </c>
    </row>
    <row r="298" spans="1:8" x14ac:dyDescent="0.25">
      <c r="A298" s="158">
        <v>3</v>
      </c>
      <c r="B298" s="70" t="s">
        <v>841</v>
      </c>
      <c r="C298" s="65">
        <v>4894</v>
      </c>
      <c r="D298" s="111" t="s">
        <v>441</v>
      </c>
      <c r="E298" s="199"/>
      <c r="F298" s="101">
        <f>VLOOKUP(Tableau66[[#This Row],[Références]],Articles[[Références]:[Stocks]],4,0)</f>
        <v>20</v>
      </c>
      <c r="G298" s="12" t="str">
        <f>IF(Tableau66[[#This Row],[Stock physique]]&gt;="","NON","OUI")</f>
        <v>NON</v>
      </c>
      <c r="H298" s="12" t="str">
        <f>IF(Tableau66[[#This Row],[Stock physique]]=Tableau66[[#This Row],[Stock Theorique]],"OK","ECART")</f>
        <v>ECART</v>
      </c>
    </row>
    <row r="299" spans="1:8" x14ac:dyDescent="0.25">
      <c r="A299" s="159">
        <v>3</v>
      </c>
      <c r="B299" s="91" t="s">
        <v>113</v>
      </c>
      <c r="C299" s="68">
        <v>5064</v>
      </c>
      <c r="D299" s="71" t="s">
        <v>441</v>
      </c>
      <c r="E299" s="200"/>
      <c r="F299" s="101">
        <f>VLOOKUP(Tableau66[[#This Row],[Références]],Articles[[Références]:[Stocks]],4,0)</f>
        <v>34</v>
      </c>
      <c r="G299" s="12" t="str">
        <f>IF(Tableau66[[#This Row],[Stock physique]]&gt;="","NON","OUI")</f>
        <v>NON</v>
      </c>
      <c r="H299" s="12" t="str">
        <f>IF(Tableau66[[#This Row],[Stock physique]]=Tableau66[[#This Row],[Stock Theorique]],"OK","ECART")</f>
        <v>ECART</v>
      </c>
    </row>
    <row r="300" spans="1:8" x14ac:dyDescent="0.25">
      <c r="A300" s="159">
        <v>3</v>
      </c>
      <c r="B300" s="61" t="s">
        <v>79</v>
      </c>
      <c r="C300" s="68">
        <v>7976</v>
      </c>
      <c r="D300" s="71" t="s">
        <v>441</v>
      </c>
      <c r="E300" s="200"/>
      <c r="F300" s="101">
        <f>VLOOKUP(Tableau66[[#This Row],[Références]],Articles[[Références]:[Stocks]],4,0)</f>
        <v>30</v>
      </c>
      <c r="G300" s="12" t="str">
        <f>IF(Tableau66[[#This Row],[Stock physique]]&gt;="","NON","OUI")</f>
        <v>NON</v>
      </c>
      <c r="H300" s="12" t="str">
        <f>IF(Tableau66[[#This Row],[Stock physique]]=Tableau66[[#This Row],[Stock Theorique]],"OK","ECART")</f>
        <v>ECART</v>
      </c>
    </row>
    <row r="301" spans="1:8" x14ac:dyDescent="0.25">
      <c r="A301" s="158">
        <v>3</v>
      </c>
      <c r="B301" s="70" t="s">
        <v>78</v>
      </c>
      <c r="C301" s="65">
        <v>7977</v>
      </c>
      <c r="D301" s="111" t="s">
        <v>441</v>
      </c>
      <c r="E301" s="200"/>
      <c r="F301" s="101">
        <f>VLOOKUP(Tableau66[[#This Row],[Références]],Articles[[Références]:[Stocks]],4,0)</f>
        <v>28</v>
      </c>
      <c r="G301" s="12" t="str">
        <f>IF(Tableau66[[#This Row],[Stock physique]]&gt;="","NON","OUI")</f>
        <v>NON</v>
      </c>
      <c r="H301" s="12" t="str">
        <f>IF(Tableau66[[#This Row],[Stock physique]]=Tableau66[[#This Row],[Stock Theorique]],"OK","ECART")</f>
        <v>ECART</v>
      </c>
    </row>
    <row r="302" spans="1:8" x14ac:dyDescent="0.25">
      <c r="A302" s="158">
        <v>3</v>
      </c>
      <c r="B302" s="61" t="s">
        <v>77</v>
      </c>
      <c r="C302" s="68">
        <v>7978</v>
      </c>
      <c r="D302" s="112" t="s">
        <v>441</v>
      </c>
      <c r="E302" s="200"/>
      <c r="F302" s="101">
        <f>VLOOKUP(Tableau66[[#This Row],[Références]],Articles[[Références]:[Stocks]],4,0)</f>
        <v>27</v>
      </c>
      <c r="G302" s="12" t="str">
        <f>IF(Tableau66[[#This Row],[Stock physique]]&gt;="","NON","OUI")</f>
        <v>NON</v>
      </c>
      <c r="H302" s="12" t="str">
        <f>IF(Tableau66[[#This Row],[Stock physique]]=Tableau66[[#This Row],[Stock Theorique]],"OK","ECART")</f>
        <v>ECART</v>
      </c>
    </row>
    <row r="303" spans="1:8" x14ac:dyDescent="0.25">
      <c r="A303" s="158">
        <v>3</v>
      </c>
      <c r="B303" s="70" t="s">
        <v>76</v>
      </c>
      <c r="C303" s="65">
        <v>7979</v>
      </c>
      <c r="D303" s="111" t="s">
        <v>441</v>
      </c>
      <c r="E303" s="200"/>
      <c r="F303" s="101">
        <f>VLOOKUP(Tableau66[[#This Row],[Références]],Articles[[Références]:[Stocks]],4,0)</f>
        <v>23</v>
      </c>
      <c r="G303" s="12" t="str">
        <f>IF(Tableau66[[#This Row],[Stock physique]]&gt;="","NON","OUI")</f>
        <v>NON</v>
      </c>
      <c r="H303" s="12" t="str">
        <f>IF(Tableau66[[#This Row],[Stock physique]]=Tableau66[[#This Row],[Stock Theorique]],"OK","ECART")</f>
        <v>ECART</v>
      </c>
    </row>
    <row r="304" spans="1:8" x14ac:dyDescent="0.25">
      <c r="A304" s="159">
        <v>3</v>
      </c>
      <c r="B304" s="61" t="s">
        <v>68</v>
      </c>
      <c r="C304" s="68">
        <v>8314</v>
      </c>
      <c r="D304" s="71" t="s">
        <v>441</v>
      </c>
      <c r="E304" s="200"/>
      <c r="F304" s="101">
        <f>VLOOKUP(Tableau66[[#This Row],[Références]],Articles[[Références]:[Stocks]],4,0)</f>
        <v>72</v>
      </c>
      <c r="G304" s="12" t="str">
        <f>IF(Tableau66[[#This Row],[Stock physique]]&gt;="","NON","OUI")</f>
        <v>NON</v>
      </c>
      <c r="H304" s="12" t="str">
        <f>IF(Tableau66[[#This Row],[Stock physique]]=Tableau66[[#This Row],[Stock Theorique]],"OK","ECART")</f>
        <v>ECART</v>
      </c>
    </row>
    <row r="305" spans="1:8" x14ac:dyDescent="0.25">
      <c r="A305" s="159">
        <v>3</v>
      </c>
      <c r="B305" s="61" t="s">
        <v>40</v>
      </c>
      <c r="C305" s="68">
        <v>8986</v>
      </c>
      <c r="D305" s="71" t="s">
        <v>441</v>
      </c>
      <c r="E305" s="200"/>
      <c r="F305" s="101">
        <f>VLOOKUP(Tableau66[[#This Row],[Références]],Articles[[Références]:[Stocks]],4,0)</f>
        <v>76</v>
      </c>
      <c r="G305" s="12" t="str">
        <f>IF(Tableau66[[#This Row],[Stock physique]]&gt;="","NON","OUI")</f>
        <v>NON</v>
      </c>
      <c r="H305" s="12" t="str">
        <f>IF(Tableau66[[#This Row],[Stock physique]]=Tableau66[[#This Row],[Stock Theorique]],"OK","ECART")</f>
        <v>ECART</v>
      </c>
    </row>
    <row r="306" spans="1:8" x14ac:dyDescent="0.25">
      <c r="A306" s="158">
        <v>3</v>
      </c>
      <c r="B306" s="70" t="s">
        <v>35</v>
      </c>
      <c r="C306" s="65">
        <v>9337</v>
      </c>
      <c r="D306" s="111" t="s">
        <v>441</v>
      </c>
      <c r="E306" s="200"/>
      <c r="F306" s="101">
        <f>VLOOKUP(Tableau66[[#This Row],[Références]],Articles[[Références]:[Stocks]],4,0)</f>
        <v>17</v>
      </c>
      <c r="G306" s="12" t="str">
        <f>IF(Tableau66[[#This Row],[Stock physique]]&gt;="","NON","OUI")</f>
        <v>NON</v>
      </c>
      <c r="H306" s="12" t="str">
        <f>IF(Tableau66[[#This Row],[Stock physique]]=Tableau66[[#This Row],[Stock Theorique]],"OK","ECART")</f>
        <v>ECART</v>
      </c>
    </row>
    <row r="307" spans="1:8" x14ac:dyDescent="0.25">
      <c r="A307" s="158">
        <v>3</v>
      </c>
      <c r="B307" s="70" t="s">
        <v>32</v>
      </c>
      <c r="C307" s="65">
        <v>9491</v>
      </c>
      <c r="D307" s="111" t="s">
        <v>441</v>
      </c>
      <c r="E307" s="200"/>
      <c r="F307" s="101">
        <f>VLOOKUP(Tableau66[[#This Row],[Références]],Articles[[Références]:[Stocks]],4,0)</f>
        <v>21</v>
      </c>
      <c r="G307" s="12" t="str">
        <f>IF(Tableau66[[#This Row],[Stock physique]]&gt;="","NON","OUI")</f>
        <v>NON</v>
      </c>
      <c r="H307" s="12" t="str">
        <f>IF(Tableau66[[#This Row],[Stock physique]]=Tableau66[[#This Row],[Stock Theorique]],"OK","ECART")</f>
        <v>ECART</v>
      </c>
    </row>
    <row r="308" spans="1:8" x14ac:dyDescent="0.25">
      <c r="A308" s="159">
        <v>3</v>
      </c>
      <c r="B308" s="61" t="s">
        <v>959</v>
      </c>
      <c r="C308" s="68">
        <v>10742</v>
      </c>
      <c r="D308" s="71" t="s">
        <v>441</v>
      </c>
      <c r="E308" s="199"/>
      <c r="F308" s="101">
        <f>VLOOKUP(Tableau66[[#This Row],[Références]],Articles[[Références]:[Stocks]],4,0)</f>
        <v>6</v>
      </c>
      <c r="G308" s="12" t="str">
        <f>IF(Tableau66[[#This Row],[Stock physique]]&gt;="","NON","OUI")</f>
        <v>NON</v>
      </c>
      <c r="H308" s="12" t="str">
        <f>IF(Tableau66[[#This Row],[Stock physique]]=Tableau66[[#This Row],[Stock Theorique]],"OK","ECART")</f>
        <v>ECART</v>
      </c>
    </row>
    <row r="309" spans="1:8" x14ac:dyDescent="0.25">
      <c r="A309" s="159">
        <v>3</v>
      </c>
      <c r="B309" s="61" t="s">
        <v>149</v>
      </c>
      <c r="C309" s="68">
        <v>4275</v>
      </c>
      <c r="D309" s="71" t="s">
        <v>461</v>
      </c>
      <c r="E309" s="200"/>
      <c r="F309" s="101">
        <f>VLOOKUP(Tableau66[[#This Row],[Références]],Articles[[Références]:[Stocks]],4,0)</f>
        <v>16</v>
      </c>
      <c r="G309" s="12" t="str">
        <f>IF(Tableau66[[#This Row],[Stock physique]]&gt;="","NON","OUI")</f>
        <v>NON</v>
      </c>
      <c r="H309" s="12" t="str">
        <f>IF(Tableau66[[#This Row],[Stock physique]]=Tableau66[[#This Row],[Stock Theorique]],"OK","ECART")</f>
        <v>ECART</v>
      </c>
    </row>
    <row r="310" spans="1:8" x14ac:dyDescent="0.25">
      <c r="A310" s="159">
        <v>3</v>
      </c>
      <c r="B310" s="61" t="s">
        <v>148</v>
      </c>
      <c r="C310" s="68">
        <v>4277</v>
      </c>
      <c r="D310" s="71" t="s">
        <v>461</v>
      </c>
      <c r="E310" s="200"/>
      <c r="F310" s="101">
        <f>VLOOKUP(Tableau66[[#This Row],[Références]],Articles[[Références]:[Stocks]],4,0)</f>
        <v>24</v>
      </c>
      <c r="G310" s="12" t="str">
        <f>IF(Tableau66[[#This Row],[Stock physique]]&gt;="","NON","OUI")</f>
        <v>NON</v>
      </c>
      <c r="H310" s="12" t="str">
        <f>IF(Tableau66[[#This Row],[Stock physique]]=Tableau66[[#This Row],[Stock Theorique]],"OK","ECART")</f>
        <v>ECART</v>
      </c>
    </row>
    <row r="311" spans="1:8" x14ac:dyDescent="0.25">
      <c r="A311" s="159">
        <v>3</v>
      </c>
      <c r="B311" s="61" t="s">
        <v>147</v>
      </c>
      <c r="C311" s="68">
        <v>4278</v>
      </c>
      <c r="D311" s="71" t="s">
        <v>461</v>
      </c>
      <c r="E311" s="200"/>
      <c r="F311" s="101">
        <f>VLOOKUP(Tableau66[[#This Row],[Références]],Articles[[Références]:[Stocks]],4,0)</f>
        <v>44</v>
      </c>
      <c r="G311" s="12" t="str">
        <f>IF(Tableau66[[#This Row],[Stock physique]]&gt;="","NON","OUI")</f>
        <v>NON</v>
      </c>
      <c r="H311" s="12" t="str">
        <f>IF(Tableau66[[#This Row],[Stock physique]]=Tableau66[[#This Row],[Stock Theorique]],"OK","ECART")</f>
        <v>ECART</v>
      </c>
    </row>
    <row r="312" spans="1:8" x14ac:dyDescent="0.25">
      <c r="A312" s="158">
        <v>3</v>
      </c>
      <c r="B312" s="70" t="s">
        <v>262</v>
      </c>
      <c r="C312" s="65">
        <v>1006</v>
      </c>
      <c r="D312" s="111" t="s">
        <v>461</v>
      </c>
      <c r="E312" s="200"/>
      <c r="F312" s="101">
        <f>VLOOKUP(Tableau66[[#This Row],[Références]],Articles[[Références]:[Stocks]],4,0)</f>
        <v>7</v>
      </c>
      <c r="G312" s="12" t="str">
        <f>IF(Tableau66[[#This Row],[Stock physique]]&gt;="","NON","OUI")</f>
        <v>NON</v>
      </c>
      <c r="H312" s="12" t="str">
        <f>IF(Tableau66[[#This Row],[Stock physique]]=Tableau66[[#This Row],[Stock Theorique]],"OK","ECART")</f>
        <v>ECART</v>
      </c>
    </row>
    <row r="313" spans="1:8" x14ac:dyDescent="0.25">
      <c r="A313" s="158">
        <v>3</v>
      </c>
      <c r="B313" s="70" t="s">
        <v>834</v>
      </c>
      <c r="C313" s="65">
        <v>1458</v>
      </c>
      <c r="D313" s="111" t="s">
        <v>461</v>
      </c>
      <c r="E313" s="199"/>
      <c r="F313" s="101">
        <f>VLOOKUP(Tableau66[[#This Row],[Références]],Articles[[Références]:[Stocks]],4,0)</f>
        <v>1</v>
      </c>
      <c r="G313" s="12" t="str">
        <f>IF(Tableau66[[#This Row],[Stock physique]]&gt;="","NON","OUI")</f>
        <v>NON</v>
      </c>
      <c r="H313" s="12" t="str">
        <f>IF(Tableau66[[#This Row],[Stock physique]]=Tableau66[[#This Row],[Stock Theorique]],"OK","ECART")</f>
        <v>ECART</v>
      </c>
    </row>
    <row r="314" spans="1:8" x14ac:dyDescent="0.25">
      <c r="A314" s="158">
        <v>3</v>
      </c>
      <c r="B314" s="61" t="s">
        <v>146</v>
      </c>
      <c r="C314" s="68">
        <v>4280</v>
      </c>
      <c r="D314" s="112" t="s">
        <v>461</v>
      </c>
      <c r="E314" s="200"/>
      <c r="F314" s="101">
        <f>VLOOKUP(Tableau66[[#This Row],[Références]],Articles[[Références]:[Stocks]],4,0)</f>
        <v>14</v>
      </c>
      <c r="G314" s="12" t="str">
        <f>IF(Tableau66[[#This Row],[Stock physique]]&gt;="","NON","OUI")</f>
        <v>NON</v>
      </c>
      <c r="H314" s="12" t="str">
        <f>IF(Tableau66[[#This Row],[Stock physique]]=Tableau66[[#This Row],[Stock Theorique]],"OK","ECART")</f>
        <v>ECART</v>
      </c>
    </row>
    <row r="315" spans="1:8" x14ac:dyDescent="0.25">
      <c r="A315" s="158">
        <v>3</v>
      </c>
      <c r="B315" s="61" t="s">
        <v>145</v>
      </c>
      <c r="C315" s="68">
        <v>4330</v>
      </c>
      <c r="D315" s="112" t="s">
        <v>461</v>
      </c>
      <c r="E315" s="200"/>
      <c r="F315" s="101">
        <f>VLOOKUP(Tableau66[[#This Row],[Références]],Articles[[Références]:[Stocks]],4,0)</f>
        <v>20</v>
      </c>
      <c r="G315" s="12" t="str">
        <f>IF(Tableau66[[#This Row],[Stock physique]]&gt;="","NON","OUI")</f>
        <v>NON</v>
      </c>
      <c r="H315" s="12" t="str">
        <f>IF(Tableau66[[#This Row],[Stock physique]]=Tableau66[[#This Row],[Stock Theorique]],"OK","ECART")</f>
        <v>ECART</v>
      </c>
    </row>
    <row r="316" spans="1:8" x14ac:dyDescent="0.25">
      <c r="A316" s="159">
        <v>3</v>
      </c>
      <c r="B316" s="61" t="s">
        <v>36</v>
      </c>
      <c r="C316" s="68">
        <v>9176</v>
      </c>
      <c r="D316" s="67" t="s">
        <v>461</v>
      </c>
      <c r="E316" s="200"/>
      <c r="F316" s="101">
        <f>VLOOKUP(Tableau66[[#This Row],[Références]],Articles[[Références]:[Stocks]],4,0)</f>
        <v>1</v>
      </c>
      <c r="G316" s="12" t="str">
        <f>IF(Tableau66[[#This Row],[Stock physique]]&gt;="","NON","OUI")</f>
        <v>NON</v>
      </c>
      <c r="H316" s="12" t="str">
        <f>IF(Tableau66[[#This Row],[Stock physique]]=Tableau66[[#This Row],[Stock Theorique]],"OK","ECART")</f>
        <v>ECART</v>
      </c>
    </row>
    <row r="317" spans="1:8" x14ac:dyDescent="0.25">
      <c r="A317" s="158">
        <v>3</v>
      </c>
      <c r="B317" s="61" t="s">
        <v>846</v>
      </c>
      <c r="C317" s="68">
        <v>9546</v>
      </c>
      <c r="D317" s="112" t="s">
        <v>461</v>
      </c>
      <c r="E317" s="199"/>
      <c r="F317" s="101">
        <f>VLOOKUP(Tableau66[[#This Row],[Références]],Articles[[Références]:[Stocks]],4,0)</f>
        <v>4</v>
      </c>
      <c r="G317" s="12" t="str">
        <f>IF(Tableau66[[#This Row],[Stock physique]]&gt;="","NON","OUI")</f>
        <v>NON</v>
      </c>
      <c r="H317" s="12" t="str">
        <f>IF(Tableau66[[#This Row],[Stock physique]]=Tableau66[[#This Row],[Stock Theorique]],"OK","ECART")</f>
        <v>ECART</v>
      </c>
    </row>
    <row r="318" spans="1:8" x14ac:dyDescent="0.25">
      <c r="A318" s="158">
        <v>3</v>
      </c>
      <c r="B318" s="70" t="s">
        <v>843</v>
      </c>
      <c r="C318" s="65">
        <v>10006</v>
      </c>
      <c r="D318" s="111" t="s">
        <v>461</v>
      </c>
      <c r="E318" s="199"/>
      <c r="F318" s="101">
        <f>VLOOKUP(Tableau66[[#This Row],[Références]],Articles[[Références]:[Stocks]],4,0)</f>
        <v>50</v>
      </c>
      <c r="G318" s="12" t="str">
        <f>IF(Tableau66[[#This Row],[Stock physique]]&gt;="","NON","OUI")</f>
        <v>NON</v>
      </c>
      <c r="H318" s="12" t="str">
        <f>IF(Tableau66[[#This Row],[Stock physique]]=Tableau66[[#This Row],[Stock Theorique]],"OK","ECART")</f>
        <v>ECART</v>
      </c>
    </row>
    <row r="319" spans="1:8" x14ac:dyDescent="0.25">
      <c r="A319" s="158">
        <v>3</v>
      </c>
      <c r="B319" s="70" t="s">
        <v>280</v>
      </c>
      <c r="C319" s="65">
        <v>915</v>
      </c>
      <c r="D319" s="111" t="s">
        <v>465</v>
      </c>
      <c r="E319" s="200"/>
      <c r="F319" s="101">
        <f>VLOOKUP(Tableau66[[#This Row],[Références]],Articles[[Références]:[Stocks]],4,0)</f>
        <v>24</v>
      </c>
      <c r="G319" s="12" t="str">
        <f>IF(Tableau66[[#This Row],[Stock physique]]&gt;="","NON","OUI")</f>
        <v>NON</v>
      </c>
      <c r="H319" s="12" t="str">
        <f>IF(Tableau66[[#This Row],[Stock physique]]=Tableau66[[#This Row],[Stock Theorique]],"OK","ECART")</f>
        <v>ECART</v>
      </c>
    </row>
    <row r="320" spans="1:8" x14ac:dyDescent="0.25">
      <c r="A320" s="158">
        <v>3</v>
      </c>
      <c r="B320" s="70" t="s">
        <v>278</v>
      </c>
      <c r="C320" s="65">
        <v>917</v>
      </c>
      <c r="D320" s="111" t="s">
        <v>465</v>
      </c>
      <c r="E320" s="200"/>
      <c r="F320" s="101">
        <f>VLOOKUP(Tableau66[[#This Row],[Références]],Articles[[Références]:[Stocks]],4,0)</f>
        <v>73</v>
      </c>
      <c r="G320" s="12" t="str">
        <f>IF(Tableau66[[#This Row],[Stock physique]]&gt;="","NON","OUI")</f>
        <v>NON</v>
      </c>
      <c r="H320" s="12" t="str">
        <f>IF(Tableau66[[#This Row],[Stock physique]]=Tableau66[[#This Row],[Stock Theorique]],"OK","ECART")</f>
        <v>ECART</v>
      </c>
    </row>
    <row r="321" spans="1:8" x14ac:dyDescent="0.25">
      <c r="A321" s="158">
        <v>3</v>
      </c>
      <c r="B321" s="70" t="s">
        <v>277</v>
      </c>
      <c r="C321" s="65">
        <v>918</v>
      </c>
      <c r="D321" s="111" t="s">
        <v>465</v>
      </c>
      <c r="E321" s="200"/>
      <c r="F321" s="101">
        <f>VLOOKUP(Tableau66[[#This Row],[Références]],Articles[[Références]:[Stocks]],4,0)</f>
        <v>20</v>
      </c>
      <c r="G321" s="12" t="str">
        <f>IF(Tableau66[[#This Row],[Stock physique]]&gt;="","NON","OUI")</f>
        <v>NON</v>
      </c>
      <c r="H321" s="12" t="str">
        <f>IF(Tableau66[[#This Row],[Stock physique]]=Tableau66[[#This Row],[Stock Theorique]],"OK","ECART")</f>
        <v>ECART</v>
      </c>
    </row>
    <row r="322" spans="1:8" x14ac:dyDescent="0.25">
      <c r="A322" s="158">
        <v>3</v>
      </c>
      <c r="B322" s="70" t="s">
        <v>276</v>
      </c>
      <c r="C322" s="65">
        <v>919</v>
      </c>
      <c r="D322" s="111" t="s">
        <v>465</v>
      </c>
      <c r="E322" s="200"/>
      <c r="F322" s="101">
        <f>VLOOKUP(Tableau66[[#This Row],[Références]],Articles[[Références]:[Stocks]],4,0)</f>
        <v>20</v>
      </c>
      <c r="G322" s="12" t="str">
        <f>IF(Tableau66[[#This Row],[Stock physique]]&gt;="","NON","OUI")</f>
        <v>NON</v>
      </c>
      <c r="H322" s="12" t="str">
        <f>IF(Tableau66[[#This Row],[Stock physique]]=Tableau66[[#This Row],[Stock Theorique]],"OK","ECART")</f>
        <v>ECART</v>
      </c>
    </row>
    <row r="323" spans="1:8" x14ac:dyDescent="0.25">
      <c r="A323" s="158">
        <v>3</v>
      </c>
      <c r="B323" s="61" t="s">
        <v>848</v>
      </c>
      <c r="C323" s="62">
        <v>3625</v>
      </c>
      <c r="D323" s="178" t="s">
        <v>465</v>
      </c>
      <c r="E323" s="199"/>
      <c r="F323" s="101">
        <f>VLOOKUP(Tableau66[[#This Row],[Références]],Articles[[Références]:[Stocks]],4,0)</f>
        <v>28</v>
      </c>
      <c r="G323" s="12" t="str">
        <f>IF(Tableau66[[#This Row],[Stock physique]]&gt;="","NON","OUI")</f>
        <v>NON</v>
      </c>
      <c r="H323" s="12" t="str">
        <f>IF(Tableau66[[#This Row],[Stock physique]]=Tableau66[[#This Row],[Stock Theorique]],"OK","ECART")</f>
        <v>ECART</v>
      </c>
    </row>
    <row r="324" spans="1:8" x14ac:dyDescent="0.25">
      <c r="A324" s="158">
        <v>3</v>
      </c>
      <c r="B324" s="70" t="s">
        <v>151</v>
      </c>
      <c r="C324" s="65">
        <v>4196</v>
      </c>
      <c r="D324" s="111" t="s">
        <v>465</v>
      </c>
      <c r="E324" s="200"/>
      <c r="F324" s="101">
        <f>VLOOKUP(Tableau66[[#This Row],[Références]],Articles[[Références]:[Stocks]],4,0)</f>
        <v>6</v>
      </c>
      <c r="G324" s="12" t="str">
        <f>IF(Tableau66[[#This Row],[Stock physique]]&gt;="","NON","OUI")</f>
        <v>NON</v>
      </c>
      <c r="H324" s="12" t="str">
        <f>IF(Tableau66[[#This Row],[Stock physique]]=Tableau66[[#This Row],[Stock Theorique]],"OK","ECART")</f>
        <v>ECART</v>
      </c>
    </row>
    <row r="325" spans="1:8" x14ac:dyDescent="0.25">
      <c r="A325" s="158">
        <v>3</v>
      </c>
      <c r="B325" s="70" t="s">
        <v>112</v>
      </c>
      <c r="C325" s="65">
        <v>5112</v>
      </c>
      <c r="D325" s="111" t="s">
        <v>465</v>
      </c>
      <c r="E325" s="200"/>
      <c r="F325" s="101">
        <f>VLOOKUP(Tableau66[[#This Row],[Références]],Articles[[Références]:[Stocks]],4,0)</f>
        <v>4</v>
      </c>
      <c r="G325" s="12" t="str">
        <f>IF(Tableau66[[#This Row],[Stock physique]]&gt;="","NON","OUI")</f>
        <v>NON</v>
      </c>
      <c r="H325" s="12" t="str">
        <f>IF(Tableau66[[#This Row],[Stock physique]]=Tableau66[[#This Row],[Stock Theorique]],"OK","ECART")</f>
        <v>ECART</v>
      </c>
    </row>
    <row r="326" spans="1:8" x14ac:dyDescent="0.25">
      <c r="A326" s="179">
        <v>3</v>
      </c>
      <c r="B326" s="61" t="s">
        <v>939</v>
      </c>
      <c r="C326" s="68">
        <v>4523</v>
      </c>
      <c r="D326" s="112" t="s">
        <v>1018</v>
      </c>
      <c r="E326" s="199"/>
      <c r="F326" s="101">
        <f>VLOOKUP(Tableau66[[#This Row],[Références]],Articles[[Références]:[Stocks]],4,0)</f>
        <v>240</v>
      </c>
      <c r="G326" s="12" t="str">
        <f>IF(Tableau66[[#This Row],[Stock physique]]&gt;="","NON","OUI")</f>
        <v>NON</v>
      </c>
      <c r="H326" s="12" t="str">
        <f>IF(Tableau66[[#This Row],[Stock physique]]=Tableau66[[#This Row],[Stock Theorique]],"OK","ECART")</f>
        <v>ECART</v>
      </c>
    </row>
    <row r="327" spans="1:8" x14ac:dyDescent="0.25">
      <c r="A327" s="158">
        <v>3</v>
      </c>
      <c r="B327" s="61" t="s">
        <v>984</v>
      </c>
      <c r="C327" s="68">
        <v>4524</v>
      </c>
      <c r="D327" s="112" t="s">
        <v>641</v>
      </c>
      <c r="E327" s="199"/>
      <c r="F327" s="101">
        <f>VLOOKUP(Tableau66[[#This Row],[Références]],Articles[[Références]:[Stocks]],4,0)</f>
        <v>216</v>
      </c>
      <c r="G327" s="12" t="str">
        <f>IF(Tableau66[[#This Row],[Stock physique]]&gt;="","NON","OUI")</f>
        <v>NON</v>
      </c>
      <c r="H327" s="12" t="str">
        <f>IF(Tableau66[[#This Row],[Stock physique]]=Tableau66[[#This Row],[Stock Theorique]],"OK","ECART")</f>
        <v>ECART</v>
      </c>
    </row>
    <row r="328" spans="1:8" x14ac:dyDescent="0.25">
      <c r="A328" s="159">
        <v>3</v>
      </c>
      <c r="B328" s="61" t="s">
        <v>985</v>
      </c>
      <c r="C328" s="68">
        <v>4525</v>
      </c>
      <c r="D328" s="71" t="s">
        <v>641</v>
      </c>
      <c r="E328" s="199"/>
      <c r="F328" s="101">
        <f>VLOOKUP(Tableau66[[#This Row],[Références]],Articles[[Références]:[Stocks]],4,0)</f>
        <v>267</v>
      </c>
      <c r="G328" s="12" t="str">
        <f>IF(Tableau66[[#This Row],[Stock physique]]&gt;="","NON","OUI")</f>
        <v>NON</v>
      </c>
      <c r="H328" s="12" t="str">
        <f>IF(Tableau66[[#This Row],[Stock physique]]=Tableau66[[#This Row],[Stock Theorique]],"OK","ECART")</f>
        <v>ECART</v>
      </c>
    </row>
    <row r="329" spans="1:8" x14ac:dyDescent="0.25">
      <c r="A329" s="176">
        <v>3</v>
      </c>
      <c r="B329" s="61" t="s">
        <v>937</v>
      </c>
      <c r="C329" s="68">
        <v>4526</v>
      </c>
      <c r="D329" s="71" t="s">
        <v>641</v>
      </c>
      <c r="E329" s="199"/>
      <c r="F329" s="101">
        <f>VLOOKUP(Tableau66[[#This Row],[Références]],Articles[[Références]:[Stocks]],4,0)</f>
        <v>247</v>
      </c>
      <c r="G329" s="12" t="str">
        <f>IF(Tableau66[[#This Row],[Stock physique]]&gt;="","NON","OUI")</f>
        <v>NON</v>
      </c>
      <c r="H329" s="12" t="str">
        <f>IF(Tableau66[[#This Row],[Stock physique]]=Tableau66[[#This Row],[Stock Theorique]],"OK","ECART")</f>
        <v>ECART</v>
      </c>
    </row>
    <row r="330" spans="1:8" x14ac:dyDescent="0.25">
      <c r="A330" s="158">
        <v>3</v>
      </c>
      <c r="B330" s="70" t="s">
        <v>367</v>
      </c>
      <c r="C330" s="65">
        <v>238</v>
      </c>
      <c r="D330" s="111" t="s">
        <v>953</v>
      </c>
      <c r="E330" s="200"/>
      <c r="F330" s="101">
        <f>VLOOKUP(Tableau66[[#This Row],[Références]],Articles[[Références]:[Stocks]],4,0)</f>
        <v>1750</v>
      </c>
      <c r="G330" s="12" t="str">
        <f>IF(Tableau66[[#This Row],[Stock physique]]&gt;="","NON","OUI")</f>
        <v>NON</v>
      </c>
      <c r="H330" s="12" t="str">
        <f>IF(Tableau66[[#This Row],[Stock physique]]=Tableau66[[#This Row],[Stock Theorique]],"OK","ECART")</f>
        <v>ECART</v>
      </c>
    </row>
    <row r="331" spans="1:8" x14ac:dyDescent="0.25">
      <c r="A331" s="158">
        <v>3</v>
      </c>
      <c r="B331" s="70" t="s">
        <v>126</v>
      </c>
      <c r="C331" s="65">
        <v>4874</v>
      </c>
      <c r="D331" s="111" t="s">
        <v>953</v>
      </c>
      <c r="E331" s="200"/>
      <c r="F331" s="101">
        <f>VLOOKUP(Tableau66[[#This Row],[Références]],Articles[[Références]:[Stocks]],4,0)</f>
        <v>1125</v>
      </c>
      <c r="G331" s="12" t="str">
        <f>IF(Tableau66[[#This Row],[Stock physique]]&gt;="","NON","OUI")</f>
        <v>NON</v>
      </c>
      <c r="H331" s="12" t="str">
        <f>IF(Tableau66[[#This Row],[Stock physique]]=Tableau66[[#This Row],[Stock Theorique]],"OK","ECART")</f>
        <v>ECART</v>
      </c>
    </row>
    <row r="332" spans="1:8" x14ac:dyDescent="0.25">
      <c r="A332" s="158">
        <v>3</v>
      </c>
      <c r="B332" s="61" t="s">
        <v>857</v>
      </c>
      <c r="C332" s="68">
        <v>174</v>
      </c>
      <c r="D332" s="112" t="s">
        <v>693</v>
      </c>
      <c r="E332" s="199"/>
      <c r="F332" s="101">
        <f>VLOOKUP(Tableau66[[#This Row],[Références]],Articles[[Références]:[Stocks]],4,0)</f>
        <v>9</v>
      </c>
      <c r="G332" s="12" t="str">
        <f>IF(Tableau66[[#This Row],[Stock physique]]&gt;="","NON","OUI")</f>
        <v>NON</v>
      </c>
      <c r="H332" s="12" t="str">
        <f>IF(Tableau66[[#This Row],[Stock physique]]=Tableau66[[#This Row],[Stock Theorique]],"OK","ECART")</f>
        <v>ECART</v>
      </c>
    </row>
    <row r="333" spans="1:8" x14ac:dyDescent="0.25">
      <c r="A333" s="158">
        <v>3</v>
      </c>
      <c r="B333" s="61" t="s">
        <v>858</v>
      </c>
      <c r="C333" s="68">
        <v>175</v>
      </c>
      <c r="D333" s="112" t="s">
        <v>693</v>
      </c>
      <c r="E333" s="199"/>
      <c r="F333" s="101">
        <f>VLOOKUP(Tableau66[[#This Row],[Références]],Articles[[Références]:[Stocks]],4,0)</f>
        <v>39</v>
      </c>
      <c r="G333" s="12" t="str">
        <f>IF(Tableau66[[#This Row],[Stock physique]]&gt;="","NON","OUI")</f>
        <v>NON</v>
      </c>
      <c r="H333" s="12" t="str">
        <f>IF(Tableau66[[#This Row],[Stock physique]]=Tableau66[[#This Row],[Stock Theorique]],"OK","ECART")</f>
        <v>ECART</v>
      </c>
    </row>
    <row r="334" spans="1:8" x14ac:dyDescent="0.25">
      <c r="A334" s="158">
        <v>3</v>
      </c>
      <c r="B334" s="61" t="s">
        <v>856</v>
      </c>
      <c r="C334" s="68">
        <v>177</v>
      </c>
      <c r="D334" s="112" t="s">
        <v>813</v>
      </c>
      <c r="E334" s="199"/>
      <c r="F334" s="101">
        <f>VLOOKUP(Tableau66[[#This Row],[Références]],Articles[[Références]:[Stocks]],4,0)</f>
        <v>18</v>
      </c>
      <c r="G334" s="12" t="str">
        <f>IF(Tableau66[[#This Row],[Stock physique]]&gt;="","NON","OUI")</f>
        <v>NON</v>
      </c>
      <c r="H334" s="12" t="str">
        <f>IF(Tableau66[[#This Row],[Stock physique]]=Tableau66[[#This Row],[Stock Theorique]],"OK","ECART")</f>
        <v>ECART</v>
      </c>
    </row>
    <row r="335" spans="1:8" x14ac:dyDescent="0.25">
      <c r="A335" s="158">
        <v>3</v>
      </c>
      <c r="B335" s="61" t="s">
        <v>855</v>
      </c>
      <c r="C335" s="68">
        <v>178</v>
      </c>
      <c r="D335" s="112" t="s">
        <v>813</v>
      </c>
      <c r="E335" s="199"/>
      <c r="F335" s="101">
        <f>VLOOKUP(Tableau66[[#This Row],[Références]],Articles[[Références]:[Stocks]],4,0)</f>
        <v>15</v>
      </c>
      <c r="G335" s="12" t="str">
        <f>IF(Tableau66[[#This Row],[Stock physique]]&gt;="","NON","OUI")</f>
        <v>NON</v>
      </c>
      <c r="H335" s="12" t="str">
        <f>IF(Tableau66[[#This Row],[Stock physique]]=Tableau66[[#This Row],[Stock Theorique]],"OK","ECART")</f>
        <v>ECART</v>
      </c>
    </row>
    <row r="336" spans="1:8" x14ac:dyDescent="0.25">
      <c r="A336" s="158">
        <v>3</v>
      </c>
      <c r="B336" s="66" t="s">
        <v>566</v>
      </c>
      <c r="C336" s="65">
        <v>425</v>
      </c>
      <c r="D336" s="109" t="s">
        <v>464</v>
      </c>
      <c r="E336" s="200"/>
      <c r="F336" s="101">
        <f>VLOOKUP(Tableau66[[#This Row],[Références]],Articles[[Références]:[Stocks]],4,0)</f>
        <v>48</v>
      </c>
      <c r="G336" s="12" t="str">
        <f>IF(Tableau66[[#This Row],[Stock physique]]&gt;="","NON","OUI")</f>
        <v>NON</v>
      </c>
      <c r="H336" s="12" t="str">
        <f>IF(Tableau66[[#This Row],[Stock physique]]=Tableau66[[#This Row],[Stock Theorique]],"OK","ECART")</f>
        <v>ECART</v>
      </c>
    </row>
    <row r="337" spans="1:8" x14ac:dyDescent="0.25">
      <c r="A337" s="158">
        <v>3</v>
      </c>
      <c r="B337" s="61" t="s">
        <v>337</v>
      </c>
      <c r="C337" s="68">
        <v>450</v>
      </c>
      <c r="D337" s="112" t="s">
        <v>464</v>
      </c>
      <c r="E337" s="200"/>
      <c r="F337" s="101">
        <f>VLOOKUP(Tableau66[[#This Row],[Références]],Articles[[Références]:[Stocks]],4,0)</f>
        <v>78</v>
      </c>
      <c r="G337" s="12" t="str">
        <f>IF(Tableau66[[#This Row],[Stock physique]]&gt;="","NON","OUI")</f>
        <v>NON</v>
      </c>
      <c r="H337" s="12" t="str">
        <f>IF(Tableau66[[#This Row],[Stock physique]]=Tableau66[[#This Row],[Stock Theorique]],"OK","ECART")</f>
        <v>ECART</v>
      </c>
    </row>
    <row r="338" spans="1:8" x14ac:dyDescent="0.25">
      <c r="A338" s="158">
        <v>3</v>
      </c>
      <c r="B338" s="70" t="s">
        <v>306</v>
      </c>
      <c r="C338" s="65">
        <v>700</v>
      </c>
      <c r="D338" s="111" t="s">
        <v>464</v>
      </c>
      <c r="E338" s="200"/>
      <c r="F338" s="101">
        <f>VLOOKUP(Tableau66[[#This Row],[Références]],Articles[[Références]:[Stocks]],4,0)</f>
        <v>27</v>
      </c>
      <c r="G338" s="12" t="str">
        <f>IF(Tableau66[[#This Row],[Stock physique]]&gt;="","NON","OUI")</f>
        <v>NON</v>
      </c>
      <c r="H338" s="12" t="str">
        <f>IF(Tableau66[[#This Row],[Stock physique]]=Tableau66[[#This Row],[Stock Theorique]],"OK","ECART")</f>
        <v>ECART</v>
      </c>
    </row>
    <row r="339" spans="1:8" x14ac:dyDescent="0.25">
      <c r="A339" s="158">
        <v>3</v>
      </c>
      <c r="B339" s="61" t="s">
        <v>44</v>
      </c>
      <c r="C339" s="68">
        <v>8921</v>
      </c>
      <c r="D339" s="110" t="s">
        <v>464</v>
      </c>
      <c r="E339" s="200"/>
      <c r="F339" s="101">
        <f>VLOOKUP(Tableau66[[#This Row],[Références]],Articles[[Références]:[Stocks]],4,0)</f>
        <v>18</v>
      </c>
      <c r="G339" s="12" t="str">
        <f>IF(Tableau66[[#This Row],[Stock physique]]&gt;="","NON","OUI")</f>
        <v>NON</v>
      </c>
      <c r="H339" s="12" t="str">
        <f>IF(Tableau66[[#This Row],[Stock physique]]=Tableau66[[#This Row],[Stock Theorique]],"OK","ECART")</f>
        <v>ECART</v>
      </c>
    </row>
    <row r="340" spans="1:8" x14ac:dyDescent="0.25">
      <c r="A340" s="158">
        <v>3</v>
      </c>
      <c r="B340" s="61" t="s">
        <v>330</v>
      </c>
      <c r="C340" s="68">
        <v>520</v>
      </c>
      <c r="D340" s="112" t="s">
        <v>629</v>
      </c>
      <c r="E340" s="200"/>
      <c r="F340" s="101">
        <f>VLOOKUP(Tableau66[[#This Row],[Références]],Articles[[Références]:[Stocks]],4,0)</f>
        <v>34</v>
      </c>
      <c r="G340" s="12" t="str">
        <f>IF(Tableau66[[#This Row],[Stock physique]]&gt;="","NON","OUI")</f>
        <v>NON</v>
      </c>
      <c r="H340" s="12" t="str">
        <f>IF(Tableau66[[#This Row],[Stock physique]]=Tableau66[[#This Row],[Stock Theorique]],"OK","ECART")</f>
        <v>ECART</v>
      </c>
    </row>
    <row r="341" spans="1:8" x14ac:dyDescent="0.25">
      <c r="A341" s="158">
        <v>3</v>
      </c>
      <c r="B341" s="70" t="s">
        <v>264</v>
      </c>
      <c r="C341" s="65">
        <v>1002</v>
      </c>
      <c r="D341" s="111" t="s">
        <v>462</v>
      </c>
      <c r="E341" s="200"/>
      <c r="F341" s="101">
        <f>VLOOKUP(Tableau66[[#This Row],[Références]],Articles[[Références]:[Stocks]],4,0)</f>
        <v>7</v>
      </c>
      <c r="G341" s="12" t="str">
        <f>IF(Tableau66[[#This Row],[Stock physique]]&gt;="","NON","OUI")</f>
        <v>NON</v>
      </c>
      <c r="H341" s="12" t="str">
        <f>IF(Tableau66[[#This Row],[Stock physique]]=Tableau66[[#This Row],[Stock Theorique]],"OK","ECART")</f>
        <v>ECART</v>
      </c>
    </row>
    <row r="342" spans="1:8" x14ac:dyDescent="0.25">
      <c r="A342" s="158">
        <v>3</v>
      </c>
      <c r="B342" s="70" t="s">
        <v>259</v>
      </c>
      <c r="C342" s="65">
        <v>1118</v>
      </c>
      <c r="D342" s="111" t="s">
        <v>462</v>
      </c>
      <c r="E342" s="200"/>
      <c r="F342" s="101">
        <f>VLOOKUP(Tableau66[[#This Row],[Références]],Articles[[Références]:[Stocks]],4,0)</f>
        <v>3</v>
      </c>
      <c r="G342" s="12" t="str">
        <f>IF(Tableau66[[#This Row],[Stock physique]]&gt;="","NON","OUI")</f>
        <v>NON</v>
      </c>
      <c r="H342" s="12" t="str">
        <f>IF(Tableau66[[#This Row],[Stock physique]]=Tableau66[[#This Row],[Stock Theorique]],"OK","ECART")</f>
        <v>ECART</v>
      </c>
    </row>
    <row r="343" spans="1:8" x14ac:dyDescent="0.25">
      <c r="A343" s="158">
        <v>3</v>
      </c>
      <c r="B343" s="61" t="s">
        <v>258</v>
      </c>
      <c r="C343" s="68">
        <v>1119</v>
      </c>
      <c r="D343" s="112" t="s">
        <v>462</v>
      </c>
      <c r="E343" s="200"/>
      <c r="F343" s="101">
        <f>VLOOKUP(Tableau66[[#This Row],[Références]],Articles[[Références]:[Stocks]],4,0)</f>
        <v>1</v>
      </c>
      <c r="G343" s="12" t="str">
        <f>IF(Tableau66[[#This Row],[Stock physique]]&gt;="","NON","OUI")</f>
        <v>NON</v>
      </c>
      <c r="H343" s="12" t="str">
        <f>IF(Tableau66[[#This Row],[Stock physique]]=Tableau66[[#This Row],[Stock Theorique]],"OK","ECART")</f>
        <v>ECART</v>
      </c>
    </row>
    <row r="344" spans="1:8" x14ac:dyDescent="0.25">
      <c r="A344" s="158">
        <v>3</v>
      </c>
      <c r="B344" s="70" t="s">
        <v>257</v>
      </c>
      <c r="C344" s="65">
        <v>1120</v>
      </c>
      <c r="D344" s="111" t="s">
        <v>462</v>
      </c>
      <c r="E344" s="200"/>
      <c r="F344" s="101">
        <f>VLOOKUP(Tableau66[[#This Row],[Références]],Articles[[Références]:[Stocks]],4,0)</f>
        <v>3</v>
      </c>
      <c r="G344" s="12" t="str">
        <f>IF(Tableau66[[#This Row],[Stock physique]]&gt;="","NON","OUI")</f>
        <v>NON</v>
      </c>
      <c r="H344" s="12" t="str">
        <f>IF(Tableau66[[#This Row],[Stock physique]]=Tableau66[[#This Row],[Stock Theorique]],"OK","ECART")</f>
        <v>ECART</v>
      </c>
    </row>
    <row r="345" spans="1:8" x14ac:dyDescent="0.25">
      <c r="A345" s="158">
        <v>3</v>
      </c>
      <c r="B345" s="70" t="s">
        <v>256</v>
      </c>
      <c r="C345" s="65">
        <v>1261</v>
      </c>
      <c r="D345" s="111" t="s">
        <v>462</v>
      </c>
      <c r="E345" s="200"/>
      <c r="F345" s="101">
        <f>VLOOKUP(Tableau66[[#This Row],[Références]],Articles[[Références]:[Stocks]],4,0)</f>
        <v>3</v>
      </c>
      <c r="G345" s="12" t="str">
        <f>IF(Tableau66[[#This Row],[Stock physique]]&gt;="","NON","OUI")</f>
        <v>NON</v>
      </c>
      <c r="H345" s="12" t="str">
        <f>IF(Tableau66[[#This Row],[Stock physique]]=Tableau66[[#This Row],[Stock Theorique]],"OK","ECART")</f>
        <v>ECART</v>
      </c>
    </row>
    <row r="346" spans="1:8" x14ac:dyDescent="0.25">
      <c r="A346" s="159">
        <v>3</v>
      </c>
      <c r="B346" s="61" t="s">
        <v>255</v>
      </c>
      <c r="C346" s="164">
        <v>1262</v>
      </c>
      <c r="D346" s="71" t="s">
        <v>462</v>
      </c>
      <c r="E346" s="200"/>
      <c r="F346" s="101">
        <f>VLOOKUP(Tableau66[[#This Row],[Références]],Articles[[Références]:[Stocks]],4,0)</f>
        <v>7</v>
      </c>
      <c r="G346" s="12" t="str">
        <f>IF(Tableau66[[#This Row],[Stock physique]]&gt;="","NON","OUI")</f>
        <v>NON</v>
      </c>
      <c r="H346" s="12" t="str">
        <f>IF(Tableau66[[#This Row],[Stock physique]]=Tableau66[[#This Row],[Stock Theorique]],"OK","ECART")</f>
        <v>ECART</v>
      </c>
    </row>
    <row r="347" spans="1:8" x14ac:dyDescent="0.25">
      <c r="A347" s="158">
        <v>3</v>
      </c>
      <c r="B347" s="61" t="s">
        <v>287</v>
      </c>
      <c r="C347" s="68">
        <v>842</v>
      </c>
      <c r="D347" s="112" t="s">
        <v>580</v>
      </c>
      <c r="E347" s="200"/>
      <c r="F347" s="101">
        <f>VLOOKUP(Tableau66[[#This Row],[Références]],Articles[[Références]:[Stocks]],4,0)</f>
        <v>842</v>
      </c>
      <c r="G347" s="12" t="str">
        <f>IF(Tableau66[[#This Row],[Stock physique]]&gt;="","NON","OUI")</f>
        <v>NON</v>
      </c>
      <c r="H347" s="12" t="str">
        <f>IF(Tableau66[[#This Row],[Stock physique]]=Tableau66[[#This Row],[Stock Theorique]],"OK","ECART")</f>
        <v>ECART</v>
      </c>
    </row>
    <row r="348" spans="1:8" x14ac:dyDescent="0.25">
      <c r="A348" s="158">
        <v>3</v>
      </c>
      <c r="B348" s="70" t="s">
        <v>65</v>
      </c>
      <c r="C348" s="65">
        <v>8464</v>
      </c>
      <c r="D348" s="111" t="s">
        <v>580</v>
      </c>
      <c r="E348" s="200"/>
      <c r="F348" s="101">
        <f>VLOOKUP(Tableau66[[#This Row],[Références]],Articles[[Références]:[Stocks]],4,0)</f>
        <v>42</v>
      </c>
      <c r="G348" s="12" t="str">
        <f>IF(Tableau66[[#This Row],[Stock physique]]&gt;="","NON","OUI")</f>
        <v>NON</v>
      </c>
      <c r="H348" s="12" t="str">
        <f>IF(Tableau66[[#This Row],[Stock physique]]=Tableau66[[#This Row],[Stock Theorique]],"OK","ECART")</f>
        <v>ECART</v>
      </c>
    </row>
    <row r="349" spans="1:8" x14ac:dyDescent="0.25">
      <c r="A349" s="158">
        <v>3</v>
      </c>
      <c r="B349" s="70" t="s">
        <v>184</v>
      </c>
      <c r="C349" s="65">
        <v>2057</v>
      </c>
      <c r="D349" s="111" t="s">
        <v>458</v>
      </c>
      <c r="E349" s="200"/>
      <c r="F349" s="101">
        <f>VLOOKUP(Tableau66[[#This Row],[Références]],Articles[[Références]:[Stocks]],4,0)</f>
        <v>8</v>
      </c>
      <c r="G349" s="12" t="str">
        <f>IF(Tableau66[[#This Row],[Stock physique]]&gt;="","NON","OUI")</f>
        <v>NON</v>
      </c>
      <c r="H349" s="12" t="str">
        <f>IF(Tableau66[[#This Row],[Stock physique]]=Tableau66[[#This Row],[Stock Theorique]],"OK","ECART")</f>
        <v>ECART</v>
      </c>
    </row>
    <row r="350" spans="1:8" x14ac:dyDescent="0.25">
      <c r="A350" s="158">
        <v>3</v>
      </c>
      <c r="B350" s="70" t="s">
        <v>183</v>
      </c>
      <c r="C350" s="65">
        <v>2058</v>
      </c>
      <c r="D350" s="111" t="s">
        <v>458</v>
      </c>
      <c r="E350" s="200"/>
      <c r="F350" s="101">
        <f>VLOOKUP(Tableau66[[#This Row],[Références]],Articles[[Références]:[Stocks]],4,0)</f>
        <v>3</v>
      </c>
      <c r="G350" s="12" t="str">
        <f>IF(Tableau66[[#This Row],[Stock physique]]&gt;="","NON","OUI")</f>
        <v>NON</v>
      </c>
      <c r="H350" s="12" t="str">
        <f>IF(Tableau66[[#This Row],[Stock physique]]=Tableau66[[#This Row],[Stock Theorique]],"OK","ECART")</f>
        <v>ECART</v>
      </c>
    </row>
    <row r="351" spans="1:8" x14ac:dyDescent="0.25">
      <c r="A351" s="159">
        <v>3</v>
      </c>
      <c r="B351" s="61" t="s">
        <v>378</v>
      </c>
      <c r="C351" s="68">
        <v>151</v>
      </c>
      <c r="D351" s="71" t="s">
        <v>450</v>
      </c>
      <c r="E351" s="200"/>
      <c r="F351" s="101">
        <f>VLOOKUP(Tableau66[[#This Row],[Références]],Articles[[Références]:[Stocks]],4,0)</f>
        <v>56</v>
      </c>
      <c r="G351" s="12" t="str">
        <f>IF(Tableau66[[#This Row],[Stock physique]]&gt;="","NON","OUI")</f>
        <v>NON</v>
      </c>
      <c r="H351" s="12" t="str">
        <f>IF(Tableau66[[#This Row],[Stock physique]]=Tableau66[[#This Row],[Stock Theorique]],"OK","ECART")</f>
        <v>ECART</v>
      </c>
    </row>
    <row r="352" spans="1:8" x14ac:dyDescent="0.25">
      <c r="A352" s="159">
        <v>3</v>
      </c>
      <c r="B352" s="61" t="s">
        <v>348</v>
      </c>
      <c r="C352" s="68">
        <v>331</v>
      </c>
      <c r="D352" s="71" t="s">
        <v>450</v>
      </c>
      <c r="E352" s="200"/>
      <c r="F352" s="101">
        <f>VLOOKUP(Tableau66[[#This Row],[Références]],Articles[[Références]:[Stocks]],4,0)</f>
        <v>23</v>
      </c>
      <c r="G352" s="12" t="str">
        <f>IF(Tableau66[[#This Row],[Stock physique]]&gt;="","NON","OUI")</f>
        <v>NON</v>
      </c>
      <c r="H352" s="12" t="str">
        <f>IF(Tableau66[[#This Row],[Stock physique]]=Tableau66[[#This Row],[Stock Theorique]],"OK","ECART")</f>
        <v>ECART</v>
      </c>
    </row>
    <row r="353" spans="1:8" x14ac:dyDescent="0.25">
      <c r="A353" s="158">
        <v>3</v>
      </c>
      <c r="B353" s="70" t="s">
        <v>347</v>
      </c>
      <c r="C353" s="65">
        <v>332</v>
      </c>
      <c r="D353" s="111" t="s">
        <v>450</v>
      </c>
      <c r="E353" s="200"/>
      <c r="F353" s="101">
        <f>VLOOKUP(Tableau66[[#This Row],[Références]],Articles[[Références]:[Stocks]],4,0)</f>
        <v>46</v>
      </c>
      <c r="G353" s="12" t="str">
        <f>IF(Tableau66[[#This Row],[Stock physique]]&gt;="","NON","OUI")</f>
        <v>NON</v>
      </c>
      <c r="H353" s="12" t="str">
        <f>IF(Tableau66[[#This Row],[Stock physique]]=Tableau66[[#This Row],[Stock Theorique]],"OK","ECART")</f>
        <v>ECART</v>
      </c>
    </row>
    <row r="354" spans="1:8" x14ac:dyDescent="0.25">
      <c r="A354" s="158">
        <v>3</v>
      </c>
      <c r="B354" s="70" t="s">
        <v>346</v>
      </c>
      <c r="C354" s="65">
        <v>333</v>
      </c>
      <c r="D354" s="111" t="s">
        <v>450</v>
      </c>
      <c r="E354" s="200"/>
      <c r="F354" s="101">
        <f>VLOOKUP(Tableau66[[#This Row],[Références]],Articles[[Références]:[Stocks]],4,0)</f>
        <v>64</v>
      </c>
      <c r="G354" s="12" t="str">
        <f>IF(Tableau66[[#This Row],[Stock physique]]&gt;="","NON","OUI")</f>
        <v>NON</v>
      </c>
      <c r="H354" s="12" t="str">
        <f>IF(Tableau66[[#This Row],[Stock physique]]=Tableau66[[#This Row],[Stock Theorique]],"OK","ECART")</f>
        <v>ECART</v>
      </c>
    </row>
    <row r="355" spans="1:8" x14ac:dyDescent="0.25">
      <c r="A355" s="159">
        <v>3</v>
      </c>
      <c r="B355" s="61" t="s">
        <v>345</v>
      </c>
      <c r="C355" s="68">
        <v>334</v>
      </c>
      <c r="D355" s="112" t="s">
        <v>450</v>
      </c>
      <c r="E355" s="200"/>
      <c r="F355" s="101">
        <f>VLOOKUP(Tableau66[[#This Row],[Références]],Articles[[Références]:[Stocks]],4,0)</f>
        <v>45</v>
      </c>
      <c r="G355" s="12" t="str">
        <f>IF(Tableau66[[#This Row],[Stock physique]]&gt;="","NON","OUI")</f>
        <v>NON</v>
      </c>
      <c r="H355" s="12" t="str">
        <f>IF(Tableau66[[#This Row],[Stock physique]]=Tableau66[[#This Row],[Stock Theorique]],"OK","ECART")</f>
        <v>ECART</v>
      </c>
    </row>
    <row r="356" spans="1:8" x14ac:dyDescent="0.25">
      <c r="A356" s="159">
        <v>3</v>
      </c>
      <c r="B356" s="61" t="s">
        <v>187</v>
      </c>
      <c r="C356" s="68">
        <v>1923</v>
      </c>
      <c r="D356" s="112" t="s">
        <v>450</v>
      </c>
      <c r="E356" s="200"/>
      <c r="F356" s="101">
        <f>VLOOKUP(Tableau66[[#This Row],[Références]],Articles[[Références]:[Stocks]],4,0)</f>
        <v>21</v>
      </c>
      <c r="G356" s="12" t="str">
        <f>IF(Tableau66[[#This Row],[Stock physique]]&gt;="","NON","OUI")</f>
        <v>NON</v>
      </c>
      <c r="H356" s="12" t="str">
        <f>IF(Tableau66[[#This Row],[Stock physique]]=Tableau66[[#This Row],[Stock Theorique]],"OK","ECART")</f>
        <v>ECART</v>
      </c>
    </row>
    <row r="357" spans="1:8" x14ac:dyDescent="0.25">
      <c r="A357" s="159">
        <v>3</v>
      </c>
      <c r="B357" s="61" t="s">
        <v>160</v>
      </c>
      <c r="C357" s="68">
        <v>3622</v>
      </c>
      <c r="D357" s="112" t="s">
        <v>572</v>
      </c>
      <c r="E357" s="200"/>
      <c r="F357" s="101">
        <f>VLOOKUP(Tableau66[[#This Row],[Références]],Articles[[Références]:[Stocks]],4,0)</f>
        <v>117</v>
      </c>
      <c r="G357" s="12" t="str">
        <f>IF(Tableau66[[#This Row],[Stock physique]]&gt;="","NON","OUI")</f>
        <v>NON</v>
      </c>
      <c r="H357" s="12" t="str">
        <f>IF(Tableau66[[#This Row],[Stock physique]]=Tableau66[[#This Row],[Stock Theorique]],"OK","ECART")</f>
        <v>ECART</v>
      </c>
    </row>
    <row r="358" spans="1:8" x14ac:dyDescent="0.25">
      <c r="A358" s="159">
        <v>3</v>
      </c>
      <c r="B358" s="61" t="s">
        <v>87</v>
      </c>
      <c r="C358" s="68">
        <v>7623</v>
      </c>
      <c r="D358" s="71" t="s">
        <v>572</v>
      </c>
      <c r="E358" s="200"/>
      <c r="F358" s="101">
        <f>VLOOKUP(Tableau66[[#This Row],[Références]],Articles[[Références]:[Stocks]],4,0)</f>
        <v>66</v>
      </c>
      <c r="G358" s="12" t="str">
        <f>IF(Tableau66[[#This Row],[Stock physique]]&gt;="","NON","OUI")</f>
        <v>NON</v>
      </c>
      <c r="H358" s="12" t="str">
        <f>IF(Tableau66[[#This Row],[Stock physique]]=Tableau66[[#This Row],[Stock Theorique]],"OK","ECART")</f>
        <v>ECART</v>
      </c>
    </row>
    <row r="359" spans="1:8" x14ac:dyDescent="0.25">
      <c r="A359" s="159">
        <v>3</v>
      </c>
      <c r="B359" s="61" t="s">
        <v>314</v>
      </c>
      <c r="C359" s="68">
        <v>616</v>
      </c>
      <c r="D359" s="71" t="s">
        <v>417</v>
      </c>
      <c r="E359" s="200"/>
      <c r="F359" s="101">
        <f>VLOOKUP(Tableau66[[#This Row],[Références]],Articles[[Références]:[Stocks]],4,0)</f>
        <v>48</v>
      </c>
      <c r="G359" s="12" t="str">
        <f>IF(Tableau66[[#This Row],[Stock physique]]&gt;="","NON","OUI")</f>
        <v>NON</v>
      </c>
      <c r="H359" s="12" t="str">
        <f>IF(Tableau66[[#This Row],[Stock physique]]=Tableau66[[#This Row],[Stock Theorique]],"OK","ECART")</f>
        <v>ECART</v>
      </c>
    </row>
    <row r="360" spans="1:8" x14ac:dyDescent="0.25">
      <c r="A360" s="159">
        <v>3</v>
      </c>
      <c r="B360" s="61" t="s">
        <v>312</v>
      </c>
      <c r="C360" s="68">
        <v>658</v>
      </c>
      <c r="D360" s="71" t="s">
        <v>417</v>
      </c>
      <c r="E360" s="200"/>
      <c r="F360" s="101">
        <f>VLOOKUP(Tableau66[[#This Row],[Références]],Articles[[Références]:[Stocks]],4,0)</f>
        <v>341</v>
      </c>
      <c r="G360" s="12" t="str">
        <f>IF(Tableau66[[#This Row],[Stock physique]]&gt;="","NON","OUI")</f>
        <v>NON</v>
      </c>
      <c r="H360" s="12" t="str">
        <f>IF(Tableau66[[#This Row],[Stock physique]]=Tableau66[[#This Row],[Stock Theorique]],"OK","ECART")</f>
        <v>ECART</v>
      </c>
    </row>
    <row r="361" spans="1:8" x14ac:dyDescent="0.25">
      <c r="A361" s="159">
        <v>3</v>
      </c>
      <c r="B361" s="70" t="s">
        <v>283</v>
      </c>
      <c r="C361" s="65">
        <v>911</v>
      </c>
      <c r="D361" s="111" t="s">
        <v>417</v>
      </c>
      <c r="E361" s="200"/>
      <c r="F361" s="101">
        <f>VLOOKUP(Tableau66[[#This Row],[Références]],Articles[[Références]:[Stocks]],4,0)</f>
        <v>56</v>
      </c>
      <c r="G361" s="12" t="str">
        <f>IF(Tableau66[[#This Row],[Stock physique]]&gt;="","NON","OUI")</f>
        <v>NON</v>
      </c>
      <c r="H361" s="12" t="str">
        <f>IF(Tableau66[[#This Row],[Stock physique]]=Tableau66[[#This Row],[Stock Theorique]],"OK","ECART")</f>
        <v>ECART</v>
      </c>
    </row>
    <row r="362" spans="1:8" x14ac:dyDescent="0.25">
      <c r="A362" s="159">
        <v>3</v>
      </c>
      <c r="B362" s="61" t="s">
        <v>281</v>
      </c>
      <c r="C362" s="68">
        <v>913</v>
      </c>
      <c r="D362" s="71" t="s">
        <v>417</v>
      </c>
      <c r="E362" s="200"/>
      <c r="F362" s="101">
        <f>VLOOKUP(Tableau66[[#This Row],[Références]],Articles[[Références]:[Stocks]],4,0)</f>
        <v>30</v>
      </c>
      <c r="G362" s="12" t="str">
        <f>IF(Tableau66[[#This Row],[Stock physique]]&gt;="","NON","OUI")</f>
        <v>NON</v>
      </c>
      <c r="H362" s="12" t="str">
        <f>IF(Tableau66[[#This Row],[Stock physique]]=Tableau66[[#This Row],[Stock Theorique]],"OK","ECART")</f>
        <v>ECART</v>
      </c>
    </row>
    <row r="363" spans="1:8" x14ac:dyDescent="0.25">
      <c r="A363" s="159">
        <v>3</v>
      </c>
      <c r="B363" s="61" t="s">
        <v>244</v>
      </c>
      <c r="C363" s="68">
        <v>1426</v>
      </c>
      <c r="D363" s="71" t="s">
        <v>417</v>
      </c>
      <c r="E363" s="200"/>
      <c r="F363" s="101">
        <f>VLOOKUP(Tableau66[[#This Row],[Références]],Articles[[Références]:[Stocks]],4,0)</f>
        <v>199</v>
      </c>
      <c r="G363" s="12" t="str">
        <f>IF(Tableau66[[#This Row],[Stock physique]]&gt;="","NON","OUI")</f>
        <v>NON</v>
      </c>
      <c r="H363" s="12" t="str">
        <f>IF(Tableau66[[#This Row],[Stock physique]]=Tableau66[[#This Row],[Stock Theorique]],"OK","ECART")</f>
        <v>ECART</v>
      </c>
    </row>
    <row r="364" spans="1:8" x14ac:dyDescent="0.25">
      <c r="A364" s="159">
        <v>3</v>
      </c>
      <c r="B364" s="61" t="s">
        <v>243</v>
      </c>
      <c r="C364" s="68">
        <v>1428</v>
      </c>
      <c r="D364" s="71" t="s">
        <v>417</v>
      </c>
      <c r="E364" s="200"/>
      <c r="F364" s="101">
        <f>VLOOKUP(Tableau66[[#This Row],[Références]],Articles[[Références]:[Stocks]],4,0)</f>
        <v>247</v>
      </c>
      <c r="G364" s="12" t="str">
        <f>IF(Tableau66[[#This Row],[Stock physique]]&gt;="","NON","OUI")</f>
        <v>NON</v>
      </c>
      <c r="H364" s="12" t="str">
        <f>IF(Tableau66[[#This Row],[Stock physique]]=Tableau66[[#This Row],[Stock Theorique]],"OK","ECART")</f>
        <v>ECART</v>
      </c>
    </row>
    <row r="365" spans="1:8" x14ac:dyDescent="0.25">
      <c r="A365" s="159">
        <v>3</v>
      </c>
      <c r="B365" s="61" t="s">
        <v>242</v>
      </c>
      <c r="C365" s="68">
        <v>1429</v>
      </c>
      <c r="D365" s="71" t="s">
        <v>417</v>
      </c>
      <c r="E365" s="200"/>
      <c r="F365" s="101">
        <f>VLOOKUP(Tableau66[[#This Row],[Références]],Articles[[Références]:[Stocks]],4,0)</f>
        <v>348</v>
      </c>
      <c r="G365" s="12" t="str">
        <f>IF(Tableau66[[#This Row],[Stock physique]]&gt;="","NON","OUI")</f>
        <v>NON</v>
      </c>
      <c r="H365" s="12" t="str">
        <f>IF(Tableau66[[#This Row],[Stock physique]]=Tableau66[[#This Row],[Stock Theorique]],"OK","ECART")</f>
        <v>ECART</v>
      </c>
    </row>
    <row r="366" spans="1:8" x14ac:dyDescent="0.25">
      <c r="A366" s="159">
        <v>3</v>
      </c>
      <c r="B366" s="61" t="s">
        <v>232</v>
      </c>
      <c r="C366" s="68">
        <v>1480</v>
      </c>
      <c r="D366" s="71" t="s">
        <v>417</v>
      </c>
      <c r="E366" s="200"/>
      <c r="F366" s="101">
        <f>VLOOKUP(Tableau66[[#This Row],[Références]],Articles[[Références]:[Stocks]],4,0)</f>
        <v>31</v>
      </c>
      <c r="G366" s="12" t="str">
        <f>IF(Tableau66[[#This Row],[Stock physique]]&gt;="","NON","OUI")</f>
        <v>NON</v>
      </c>
      <c r="H366" s="12" t="str">
        <f>IF(Tableau66[[#This Row],[Stock physique]]=Tableau66[[#This Row],[Stock Theorique]],"OK","ECART")</f>
        <v>ECART</v>
      </c>
    </row>
    <row r="367" spans="1:8" x14ac:dyDescent="0.25">
      <c r="A367" s="159">
        <v>3</v>
      </c>
      <c r="B367" s="61" t="s">
        <v>366</v>
      </c>
      <c r="C367" s="68">
        <v>268</v>
      </c>
      <c r="D367" s="71" t="s">
        <v>466</v>
      </c>
      <c r="E367" s="200"/>
      <c r="F367" s="101">
        <f>VLOOKUP(Tableau66[[#This Row],[Références]],Articles[[Références]:[Stocks]],4,0)</f>
        <v>24</v>
      </c>
      <c r="G367" s="12" t="str">
        <f>IF(Tableau66[[#This Row],[Stock physique]]&gt;="","NON","OUI")</f>
        <v>NON</v>
      </c>
      <c r="H367" s="12" t="str">
        <f>IF(Tableau66[[#This Row],[Stock physique]]=Tableau66[[#This Row],[Stock Theorique]],"OK","ECART")</f>
        <v>ECART</v>
      </c>
    </row>
    <row r="368" spans="1:8" x14ac:dyDescent="0.25">
      <c r="A368" s="159">
        <v>3</v>
      </c>
      <c r="B368" s="61" t="s">
        <v>332</v>
      </c>
      <c r="C368" s="68">
        <v>476</v>
      </c>
      <c r="D368" s="71" t="s">
        <v>466</v>
      </c>
      <c r="E368" s="200"/>
      <c r="F368" s="101">
        <f>VLOOKUP(Tableau66[[#This Row],[Références]],Articles[[Références]:[Stocks]],4,0)</f>
        <v>63</v>
      </c>
      <c r="G368" s="12" t="str">
        <f>IF(Tableau66[[#This Row],[Stock physique]]&gt;="","NON","OUI")</f>
        <v>NON</v>
      </c>
      <c r="H368" s="12" t="str">
        <f>IF(Tableau66[[#This Row],[Stock physique]]=Tableau66[[#This Row],[Stock Theorique]],"OK","ECART")</f>
        <v>ECART</v>
      </c>
    </row>
    <row r="369" spans="1:8" x14ac:dyDescent="0.25">
      <c r="A369" s="176">
        <v>3</v>
      </c>
      <c r="B369" s="152" t="s">
        <v>1011</v>
      </c>
      <c r="C369" s="68">
        <v>11100</v>
      </c>
      <c r="D369" s="71" t="s">
        <v>466</v>
      </c>
      <c r="E369" s="199"/>
      <c r="F369" s="101">
        <f>VLOOKUP(Tableau66[[#This Row],[Références]],Articles[[Références]:[Stocks]],4,0)</f>
        <v>20</v>
      </c>
      <c r="G369" s="12" t="str">
        <f>IF(Tableau66[[#This Row],[Stock physique]]&gt;="","NON","OUI")</f>
        <v>NON</v>
      </c>
      <c r="H369" s="12" t="str">
        <f>IF(Tableau66[[#This Row],[Stock physique]]=Tableau66[[#This Row],[Stock Theorique]],"OK","ECART")</f>
        <v>ECART</v>
      </c>
    </row>
    <row r="370" spans="1:8" x14ac:dyDescent="0.25">
      <c r="A370" s="159">
        <v>3</v>
      </c>
      <c r="B370" s="61" t="s">
        <v>282</v>
      </c>
      <c r="C370" s="68">
        <v>912</v>
      </c>
      <c r="D370" s="71" t="s">
        <v>466</v>
      </c>
      <c r="E370" s="200"/>
      <c r="F370" s="101">
        <f>VLOOKUP(Tableau66[[#This Row],[Références]],Articles[[Références]:[Stocks]],4,0)</f>
        <v>58</v>
      </c>
      <c r="G370" s="12" t="str">
        <f>IF(Tableau66[[#This Row],[Stock physique]]&gt;="","NON","OUI")</f>
        <v>NON</v>
      </c>
      <c r="H370" s="12" t="str">
        <f>IF(Tableau66[[#This Row],[Stock physique]]=Tableau66[[#This Row],[Stock Theorique]],"OK","ECART")</f>
        <v>ECART</v>
      </c>
    </row>
    <row r="371" spans="1:8" x14ac:dyDescent="0.25">
      <c r="A371" s="159">
        <v>3</v>
      </c>
      <c r="B371" s="61" t="s">
        <v>247</v>
      </c>
      <c r="C371" s="68">
        <v>1335</v>
      </c>
      <c r="D371" s="71" t="s">
        <v>466</v>
      </c>
      <c r="E371" s="200"/>
      <c r="F371" s="101">
        <f>VLOOKUP(Tableau66[[#This Row],[Références]],Articles[[Références]:[Stocks]],4,0)</f>
        <v>83</v>
      </c>
      <c r="G371" s="12" t="str">
        <f>IF(Tableau66[[#This Row],[Stock physique]]&gt;="","NON","OUI")</f>
        <v>NON</v>
      </c>
      <c r="H371" s="12" t="str">
        <f>IF(Tableau66[[#This Row],[Stock physique]]=Tableau66[[#This Row],[Stock Theorique]],"OK","ECART")</f>
        <v>ECART</v>
      </c>
    </row>
    <row r="372" spans="1:8" x14ac:dyDescent="0.25">
      <c r="A372" s="159">
        <v>3</v>
      </c>
      <c r="B372" s="152" t="s">
        <v>888</v>
      </c>
      <c r="C372" s="68">
        <v>10712</v>
      </c>
      <c r="D372" s="71" t="s">
        <v>650</v>
      </c>
      <c r="E372" s="199"/>
      <c r="F372" s="101">
        <f>VLOOKUP(Tableau66[[#This Row],[Références]],Articles[[Références]:[Stocks]],4,0)</f>
        <v>14</v>
      </c>
      <c r="G372" s="12" t="str">
        <f>IF(Tableau66[[#This Row],[Stock physique]]&gt;="","NON","OUI")</f>
        <v>NON</v>
      </c>
      <c r="H372" s="12" t="str">
        <f>IF(Tableau66[[#This Row],[Stock physique]]=Tableau66[[#This Row],[Stock Theorique]],"OK","ECART")</f>
        <v>ECART</v>
      </c>
    </row>
    <row r="373" spans="1:8" x14ac:dyDescent="0.25">
      <c r="A373" s="159">
        <v>3</v>
      </c>
      <c r="B373" s="61" t="s">
        <v>157</v>
      </c>
      <c r="C373" s="68">
        <v>3628</v>
      </c>
      <c r="D373" s="71" t="s">
        <v>427</v>
      </c>
      <c r="E373" s="200"/>
      <c r="F373" s="101">
        <f>VLOOKUP(Tableau66[[#This Row],[Références]],Articles[[Références]:[Stocks]],4,0)</f>
        <v>5</v>
      </c>
      <c r="G373" s="12" t="str">
        <f>IF(Tableau66[[#This Row],[Stock physique]]&gt;="","NON","OUI")</f>
        <v>NON</v>
      </c>
      <c r="H373" s="12" t="str">
        <f>IF(Tableau66[[#This Row],[Stock physique]]=Tableau66[[#This Row],[Stock Theorique]],"OK","ECART")</f>
        <v>ECART</v>
      </c>
    </row>
    <row r="374" spans="1:8" x14ac:dyDescent="0.25">
      <c r="A374" s="159">
        <v>3</v>
      </c>
      <c r="B374" s="61" t="s">
        <v>156</v>
      </c>
      <c r="C374" s="68">
        <v>3629</v>
      </c>
      <c r="D374" s="71" t="s">
        <v>427</v>
      </c>
      <c r="E374" s="200"/>
      <c r="F374" s="101">
        <f>VLOOKUP(Tableau66[[#This Row],[Références]],Articles[[Références]:[Stocks]],4,0)</f>
        <v>7</v>
      </c>
      <c r="G374" s="12" t="str">
        <f>IF(Tableau66[[#This Row],[Stock physique]]&gt;="","NON","OUI")</f>
        <v>NON</v>
      </c>
      <c r="H374" s="12" t="str">
        <f>IF(Tableau66[[#This Row],[Stock physique]]=Tableau66[[#This Row],[Stock Theorique]],"OK","ECART")</f>
        <v>ECART</v>
      </c>
    </row>
    <row r="375" spans="1:8" x14ac:dyDescent="0.25">
      <c r="A375" s="159">
        <v>3</v>
      </c>
      <c r="B375" s="61" t="s">
        <v>698</v>
      </c>
      <c r="C375" s="68">
        <v>3630</v>
      </c>
      <c r="D375" s="71" t="s">
        <v>427</v>
      </c>
      <c r="E375" s="199"/>
      <c r="F375" s="101">
        <f>VLOOKUP(Tableau66[[#This Row],[Références]],Articles[[Références]:[Stocks]],4,0)</f>
        <v>4</v>
      </c>
      <c r="G375" s="12" t="str">
        <f>IF(Tableau66[[#This Row],[Stock physique]]&gt;="","NON","OUI")</f>
        <v>NON</v>
      </c>
      <c r="H375" s="12" t="str">
        <f>IF(Tableau66[[#This Row],[Stock physique]]=Tableau66[[#This Row],[Stock Theorique]],"OK","ECART")</f>
        <v>ECART</v>
      </c>
    </row>
    <row r="376" spans="1:8" x14ac:dyDescent="0.25">
      <c r="A376" s="159">
        <v>3</v>
      </c>
      <c r="B376" s="61" t="s">
        <v>849</v>
      </c>
      <c r="C376" s="68">
        <v>3632</v>
      </c>
      <c r="D376" s="71" t="s">
        <v>427</v>
      </c>
      <c r="E376" s="199"/>
      <c r="F376" s="101">
        <f>VLOOKUP(Tableau66[[#This Row],[Références]],Articles[[Références]:[Stocks]],4,0)</f>
        <v>14</v>
      </c>
      <c r="G376" s="12" t="str">
        <f>IF(Tableau66[[#This Row],[Stock physique]]&gt;="","NON","OUI")</f>
        <v>NON</v>
      </c>
      <c r="H376" s="12" t="str">
        <f>IF(Tableau66[[#This Row],[Stock physique]]=Tableau66[[#This Row],[Stock Theorique]],"OK","ECART")</f>
        <v>ECART</v>
      </c>
    </row>
    <row r="377" spans="1:8" x14ac:dyDescent="0.25">
      <c r="A377" s="159">
        <v>3</v>
      </c>
      <c r="B377" s="61" t="s">
        <v>924</v>
      </c>
      <c r="C377" s="68">
        <v>1603</v>
      </c>
      <c r="D377" s="112" t="s">
        <v>443</v>
      </c>
      <c r="E377" s="199"/>
      <c r="F377" s="101">
        <f>VLOOKUP(Tableau66[[#This Row],[Références]],Articles[[Références]:[Stocks]],4,0)</f>
        <v>10</v>
      </c>
      <c r="G377" s="12" t="str">
        <f>IF(Tableau66[[#This Row],[Stock physique]]&gt;="","NON","OUI")</f>
        <v>NON</v>
      </c>
      <c r="H377" s="12" t="str">
        <f>IF(Tableau66[[#This Row],[Stock physique]]=Tableau66[[#This Row],[Stock Theorique]],"OK","ECART")</f>
        <v>ECART</v>
      </c>
    </row>
    <row r="378" spans="1:8" x14ac:dyDescent="0.25">
      <c r="A378" s="160">
        <v>4</v>
      </c>
      <c r="B378" s="70" t="s">
        <v>64</v>
      </c>
      <c r="C378" s="65">
        <v>8465</v>
      </c>
      <c r="D378" s="111" t="s">
        <v>425</v>
      </c>
      <c r="E378" s="200"/>
      <c r="F378" s="101">
        <f>VLOOKUP(Tableau66[[#This Row],[Références]],Articles[[Références]:[Stocks]],4,0)</f>
        <v>3</v>
      </c>
      <c r="G378" s="12" t="str">
        <f>IF(Tableau66[[#This Row],[Stock physique]]&gt;="","NON","OUI")</f>
        <v>NON</v>
      </c>
      <c r="H378" s="12" t="str">
        <f>IF(Tableau66[[#This Row],[Stock physique]]=Tableau66[[#This Row],[Stock Theorique]],"OK","ECART")</f>
        <v>ECART</v>
      </c>
    </row>
    <row r="379" spans="1:8" x14ac:dyDescent="0.25">
      <c r="A379" s="160">
        <v>4</v>
      </c>
      <c r="B379" s="61" t="s">
        <v>342</v>
      </c>
      <c r="C379" s="68">
        <v>419</v>
      </c>
      <c r="D379" s="71" t="s">
        <v>447</v>
      </c>
      <c r="E379" s="200"/>
      <c r="F379" s="101">
        <f>VLOOKUP(Tableau66[[#This Row],[Références]],Articles[[Références]:[Stocks]],4,0)</f>
        <v>5</v>
      </c>
      <c r="G379" s="12" t="str">
        <f>IF(Tableau66[[#This Row],[Stock physique]]&gt;="","NON","OUI")</f>
        <v>NON</v>
      </c>
      <c r="H379" s="12" t="str">
        <f>IF(Tableau66[[#This Row],[Stock physique]]=Tableau66[[#This Row],[Stock Theorique]],"OK","ECART")</f>
        <v>ECART</v>
      </c>
    </row>
    <row r="380" spans="1:8" x14ac:dyDescent="0.25">
      <c r="A380" s="160">
        <v>4</v>
      </c>
      <c r="B380" s="70" t="s">
        <v>851</v>
      </c>
      <c r="C380" s="65">
        <v>468</v>
      </c>
      <c r="D380" s="111" t="s">
        <v>429</v>
      </c>
      <c r="E380" s="199"/>
      <c r="F380" s="101">
        <f>VLOOKUP(Tableau66[[#This Row],[Références]],Articles[[Références]:[Stocks]],4,0)</f>
        <v>3</v>
      </c>
      <c r="G380" s="12" t="str">
        <f>IF(Tableau66[[#This Row],[Stock physique]]&gt;="","NON","OUI")</f>
        <v>NON</v>
      </c>
      <c r="H380" s="12" t="str">
        <f>IF(Tableau66[[#This Row],[Stock physique]]=Tableau66[[#This Row],[Stock Theorique]],"OK","ECART")</f>
        <v>ECART</v>
      </c>
    </row>
    <row r="381" spans="1:8" x14ac:dyDescent="0.25">
      <c r="A381" s="160">
        <v>4</v>
      </c>
      <c r="B381" s="61" t="s">
        <v>69</v>
      </c>
      <c r="C381" s="68">
        <v>8310</v>
      </c>
      <c r="D381" s="112" t="s">
        <v>429</v>
      </c>
      <c r="E381" s="200"/>
      <c r="F381" s="101">
        <f>VLOOKUP(Tableau66[[#This Row],[Références]],Articles[[Références]:[Stocks]],4,0)</f>
        <v>3</v>
      </c>
      <c r="G381" s="12" t="str">
        <f>IF(Tableau66[[#This Row],[Stock physique]]&gt;="","NON","OUI")</f>
        <v>NON</v>
      </c>
      <c r="H381" s="12" t="str">
        <f>IF(Tableau66[[#This Row],[Stock physique]]=Tableau66[[#This Row],[Stock Theorique]],"OK","ECART")</f>
        <v>ECART</v>
      </c>
    </row>
    <row r="382" spans="1:8" x14ac:dyDescent="0.25">
      <c r="A382" s="160">
        <v>4</v>
      </c>
      <c r="B382" s="61" t="s">
        <v>240</v>
      </c>
      <c r="C382" s="68">
        <v>1444</v>
      </c>
      <c r="D382" s="71" t="s">
        <v>568</v>
      </c>
      <c r="E382" s="200"/>
      <c r="F382" s="101">
        <f>VLOOKUP(Tableau66[[#This Row],[Références]],Articles[[Références]:[Stocks]],4,0)</f>
        <v>5600</v>
      </c>
      <c r="G382" s="12" t="str">
        <f>IF(Tableau66[[#This Row],[Stock physique]]&gt;="","NON","OUI")</f>
        <v>NON</v>
      </c>
      <c r="H382" s="12" t="str">
        <f>IF(Tableau66[[#This Row],[Stock physique]]=Tableau66[[#This Row],[Stock Theorique]],"OK","ECART")</f>
        <v>ECART</v>
      </c>
    </row>
    <row r="383" spans="1:8" x14ac:dyDescent="0.25">
      <c r="A383" s="160">
        <v>4</v>
      </c>
      <c r="B383" s="61" t="s">
        <v>238</v>
      </c>
      <c r="C383" s="68">
        <v>1446</v>
      </c>
      <c r="D383" s="112" t="s">
        <v>568</v>
      </c>
      <c r="E383" s="200"/>
      <c r="F383" s="101">
        <f>VLOOKUP(Tableau66[[#This Row],[Références]],Articles[[Références]:[Stocks]],4,0)</f>
        <v>4100</v>
      </c>
      <c r="G383" s="12" t="str">
        <f>IF(Tableau66[[#This Row],[Stock physique]]&gt;="","NON","OUI")</f>
        <v>NON</v>
      </c>
      <c r="H383" s="12" t="str">
        <f>IF(Tableau66[[#This Row],[Stock physique]]=Tableau66[[#This Row],[Stock Theorique]],"OK","ECART")</f>
        <v>ECART</v>
      </c>
    </row>
    <row r="384" spans="1:8" x14ac:dyDescent="0.25">
      <c r="A384" s="160">
        <v>4</v>
      </c>
      <c r="B384" s="61" t="s">
        <v>150</v>
      </c>
      <c r="C384" s="68">
        <v>4233</v>
      </c>
      <c r="D384" s="71" t="s">
        <v>568</v>
      </c>
      <c r="E384" s="200"/>
      <c r="F384" s="101">
        <f>VLOOKUP(Tableau66[[#This Row],[Références]],Articles[[Références]:[Stocks]],4,0)</f>
        <v>4</v>
      </c>
      <c r="G384" s="12" t="str">
        <f>IF(Tableau66[[#This Row],[Stock physique]]&gt;="","NON","OUI")</f>
        <v>NON</v>
      </c>
      <c r="H384" s="12" t="str">
        <f>IF(Tableau66[[#This Row],[Stock physique]]=Tableau66[[#This Row],[Stock Theorique]],"OK","ECART")</f>
        <v>ECART</v>
      </c>
    </row>
    <row r="385" spans="1:8" x14ac:dyDescent="0.25">
      <c r="A385" s="160">
        <v>4</v>
      </c>
      <c r="B385" s="61" t="s">
        <v>861</v>
      </c>
      <c r="C385" s="68">
        <v>10194</v>
      </c>
      <c r="D385" s="71" t="s">
        <v>568</v>
      </c>
      <c r="E385" s="199"/>
      <c r="F385" s="101">
        <f>VLOOKUP(Tableau66[[#This Row],[Références]],Articles[[Références]:[Stocks]],4,0)</f>
        <v>2600</v>
      </c>
      <c r="G385" s="12" t="str">
        <f>IF(Tableau66[[#This Row],[Stock physique]]&gt;="","NON","OUI")</f>
        <v>NON</v>
      </c>
      <c r="H385" s="12" t="str">
        <f>IF(Tableau66[[#This Row],[Stock physique]]=Tableau66[[#This Row],[Stock Theorique]],"OK","ECART")</f>
        <v>ECART</v>
      </c>
    </row>
    <row r="386" spans="1:8" x14ac:dyDescent="0.25">
      <c r="A386" s="160">
        <v>4</v>
      </c>
      <c r="B386" s="70" t="s">
        <v>854</v>
      </c>
      <c r="C386" s="65">
        <v>741</v>
      </c>
      <c r="D386" s="111" t="s">
        <v>570</v>
      </c>
      <c r="E386" s="199"/>
      <c r="F386" s="101">
        <f>VLOOKUP(Tableau66[[#This Row],[Références]],Articles[[Références]:[Stocks]],4,0)</f>
        <v>8</v>
      </c>
      <c r="G386" s="12" t="str">
        <f>IF(Tableau66[[#This Row],[Stock physique]]&gt;="","NON","OUI")</f>
        <v>NON</v>
      </c>
      <c r="H386" s="12" t="str">
        <f>IF(Tableau66[[#This Row],[Stock physique]]=Tableau66[[#This Row],[Stock Theorique]],"OK","ECART")</f>
        <v>ECART</v>
      </c>
    </row>
    <row r="387" spans="1:8" x14ac:dyDescent="0.25">
      <c r="A387" s="160">
        <v>4</v>
      </c>
      <c r="B387" s="70" t="s">
        <v>138</v>
      </c>
      <c r="C387" s="65">
        <v>4634</v>
      </c>
      <c r="D387" s="111" t="s">
        <v>582</v>
      </c>
      <c r="E387" s="200"/>
      <c r="F387" s="101">
        <f>VLOOKUP(Tableau66[[#This Row],[Références]],Articles[[Références]:[Stocks]],4,0)</f>
        <v>3</v>
      </c>
      <c r="G387" s="12" t="str">
        <f>IF(Tableau66[[#This Row],[Stock physique]]&gt;="","NON","OUI")</f>
        <v>NON</v>
      </c>
      <c r="H387" s="12" t="str">
        <f>IF(Tableau66[[#This Row],[Stock physique]]=Tableau66[[#This Row],[Stock Theorique]],"OK","ECART")</f>
        <v>ECART</v>
      </c>
    </row>
    <row r="388" spans="1:8" x14ac:dyDescent="0.25">
      <c r="A388" s="160">
        <v>4</v>
      </c>
      <c r="B388" s="61" t="s">
        <v>239</v>
      </c>
      <c r="C388" s="68">
        <v>1445</v>
      </c>
      <c r="D388" s="112" t="s">
        <v>573</v>
      </c>
      <c r="E388" s="200"/>
      <c r="F388" s="101">
        <f>VLOOKUP(Tableau66[[#This Row],[Références]],Articles[[Références]:[Stocks]],4,0)</f>
        <v>10100</v>
      </c>
      <c r="G388" s="12" t="str">
        <f>IF(Tableau66[[#This Row],[Stock physique]]&gt;="","NON","OUI")</f>
        <v>NON</v>
      </c>
      <c r="H388" s="12" t="str">
        <f>IF(Tableau66[[#This Row],[Stock physique]]=Tableau66[[#This Row],[Stock Theorique]],"OK","ECART")</f>
        <v>ECART</v>
      </c>
    </row>
    <row r="389" spans="1:8" x14ac:dyDescent="0.25">
      <c r="A389" s="160">
        <v>4</v>
      </c>
      <c r="B389" s="91" t="s">
        <v>152</v>
      </c>
      <c r="C389" s="68">
        <v>3647</v>
      </c>
      <c r="D389" s="71" t="s">
        <v>445</v>
      </c>
      <c r="E389" s="200"/>
      <c r="F389" s="101">
        <f>VLOOKUP(Tableau66[[#This Row],[Références]],Articles[[Références]:[Stocks]],4,0)</f>
        <v>9</v>
      </c>
      <c r="G389" s="12" t="str">
        <f>IF(Tableau66[[#This Row],[Stock physique]]&gt;="","NON","OUI")</f>
        <v>NON</v>
      </c>
      <c r="H389" s="12" t="str">
        <f>IF(Tableau66[[#This Row],[Stock physique]]=Tableau66[[#This Row],[Stock Theorique]],"OK","ECART")</f>
        <v>ECART</v>
      </c>
    </row>
    <row r="390" spans="1:8" x14ac:dyDescent="0.25">
      <c r="A390" s="160">
        <v>4</v>
      </c>
      <c r="B390" s="70" t="s">
        <v>905</v>
      </c>
      <c r="C390" s="65">
        <v>10153</v>
      </c>
      <c r="D390" s="111" t="s">
        <v>445</v>
      </c>
      <c r="E390" s="199"/>
      <c r="F390" s="101">
        <f>VLOOKUP(Tableau66[[#This Row],[Références]],Articles[[Références]:[Stocks]],4,0)</f>
        <v>1</v>
      </c>
      <c r="G390" s="12" t="str">
        <f>IF(Tableau66[[#This Row],[Stock physique]]&gt;="","NON","OUI")</f>
        <v>NON</v>
      </c>
      <c r="H390" s="12" t="str">
        <f>IF(Tableau66[[#This Row],[Stock physique]]=Tableau66[[#This Row],[Stock Theorique]],"OK","ECART")</f>
        <v>ECART</v>
      </c>
    </row>
    <row r="391" spans="1:8" x14ac:dyDescent="0.25">
      <c r="A391" s="160">
        <v>4</v>
      </c>
      <c r="B391" s="70" t="s">
        <v>336</v>
      </c>
      <c r="C391" s="65">
        <v>462</v>
      </c>
      <c r="D391" s="111" t="s">
        <v>405</v>
      </c>
      <c r="E391" s="200"/>
      <c r="F391" s="101">
        <f>VLOOKUP(Tableau66[[#This Row],[Références]],Articles[[Références]:[Stocks]],4,0)</f>
        <v>9</v>
      </c>
      <c r="G391" s="12" t="str">
        <f>IF(Tableau66[[#This Row],[Stock physique]]&gt;="","NON","OUI")</f>
        <v>NON</v>
      </c>
      <c r="H391" s="12" t="str">
        <f>IF(Tableau66[[#This Row],[Stock physique]]=Tableau66[[#This Row],[Stock Theorique]],"OK","ECART")</f>
        <v>ECART</v>
      </c>
    </row>
    <row r="392" spans="1:8" x14ac:dyDescent="0.25">
      <c r="A392" s="160">
        <v>4</v>
      </c>
      <c r="B392" s="61" t="s">
        <v>291</v>
      </c>
      <c r="C392" s="68">
        <v>808</v>
      </c>
      <c r="D392" s="71" t="s">
        <v>405</v>
      </c>
      <c r="E392" s="200"/>
      <c r="F392" s="101">
        <f>VLOOKUP(Tableau66[[#This Row],[Références]],Articles[[Références]:[Stocks]],4,0)</f>
        <v>8</v>
      </c>
      <c r="G392" s="12" t="str">
        <f>IF(Tableau66[[#This Row],[Stock physique]]&gt;="","NON","OUI")</f>
        <v>NON</v>
      </c>
      <c r="H392" s="12" t="str">
        <f>IF(Tableau66[[#This Row],[Stock physique]]=Tableau66[[#This Row],[Stock Theorique]],"OK","ECART")</f>
        <v>ECART</v>
      </c>
    </row>
    <row r="393" spans="1:8" x14ac:dyDescent="0.25">
      <c r="A393" s="160">
        <v>4</v>
      </c>
      <c r="B393" s="69" t="s">
        <v>554</v>
      </c>
      <c r="C393" s="68">
        <v>5728</v>
      </c>
      <c r="D393" s="71" t="s">
        <v>460</v>
      </c>
      <c r="E393" s="200"/>
      <c r="F393" s="101">
        <f>VLOOKUP(Tableau66[[#This Row],[Références]],Articles[[Références]:[Stocks]],4,0)</f>
        <v>4</v>
      </c>
      <c r="G393" s="12" t="str">
        <f>IF(Tableau66[[#This Row],[Stock physique]]&gt;="","NON","OUI")</f>
        <v>NON</v>
      </c>
      <c r="H393" s="12" t="str">
        <f>IF(Tableau66[[#This Row],[Stock physique]]=Tableau66[[#This Row],[Stock Theorique]],"OK","ECART")</f>
        <v>ECART</v>
      </c>
    </row>
    <row r="394" spans="1:8" x14ac:dyDescent="0.25">
      <c r="A394" s="160">
        <v>4</v>
      </c>
      <c r="B394" s="69" t="s">
        <v>555</v>
      </c>
      <c r="C394" s="68">
        <v>5729</v>
      </c>
      <c r="D394" s="67" t="s">
        <v>460</v>
      </c>
      <c r="E394" s="200"/>
      <c r="F394" s="101">
        <f>VLOOKUP(Tableau66[[#This Row],[Références]],Articles[[Références]:[Stocks]],4,0)</f>
        <v>4</v>
      </c>
      <c r="G394" s="12" t="str">
        <f>IF(Tableau66[[#This Row],[Stock physique]]&gt;="","NON","OUI")</f>
        <v>NON</v>
      </c>
      <c r="H394" s="12" t="str">
        <f>IF(Tableau66[[#This Row],[Stock physique]]=Tableau66[[#This Row],[Stock Theorique]],"OK","ECART")</f>
        <v>ECART</v>
      </c>
    </row>
    <row r="395" spans="1:8" x14ac:dyDescent="0.25">
      <c r="A395" s="160">
        <v>4</v>
      </c>
      <c r="B395" s="61" t="s">
        <v>961</v>
      </c>
      <c r="C395" s="68">
        <v>10360</v>
      </c>
      <c r="D395" s="71" t="s">
        <v>460</v>
      </c>
      <c r="E395" s="199"/>
      <c r="F395" s="101">
        <f>VLOOKUP(Tableau66[[#This Row],[Références]],Articles[[Références]:[Stocks]],4,0)</f>
        <v>3</v>
      </c>
      <c r="G395" s="12" t="str">
        <f>IF(Tableau66[[#This Row],[Stock physique]]&gt;="","NON","OUI")</f>
        <v>NON</v>
      </c>
      <c r="H395" s="12" t="str">
        <f>IF(Tableau66[[#This Row],[Stock physique]]=Tableau66[[#This Row],[Stock Theorique]],"OK","ECART")</f>
        <v>ECART</v>
      </c>
    </row>
    <row r="396" spans="1:8" x14ac:dyDescent="0.25">
      <c r="A396" s="160">
        <v>4</v>
      </c>
      <c r="B396" s="69" t="s">
        <v>583</v>
      </c>
      <c r="C396" s="68">
        <v>5082</v>
      </c>
      <c r="D396" s="110" t="s">
        <v>453</v>
      </c>
      <c r="E396" s="200"/>
      <c r="F396" s="101">
        <f>VLOOKUP(Tableau66[[#This Row],[Références]],Articles[[Références]:[Stocks]],4,0)</f>
        <v>1300</v>
      </c>
      <c r="G396" s="12" t="str">
        <f>IF(Tableau66[[#This Row],[Stock physique]]&gt;="","NON","OUI")</f>
        <v>NON</v>
      </c>
      <c r="H396" s="12" t="str">
        <f>IF(Tableau66[[#This Row],[Stock physique]]=Tableau66[[#This Row],[Stock Theorique]],"OK","ECART")</f>
        <v>ECART</v>
      </c>
    </row>
    <row r="397" spans="1:8" x14ac:dyDescent="0.25">
      <c r="A397" s="160">
        <v>4</v>
      </c>
      <c r="B397" s="61" t="s">
        <v>45</v>
      </c>
      <c r="C397" s="68">
        <v>8914</v>
      </c>
      <c r="D397" s="112" t="s">
        <v>453</v>
      </c>
      <c r="E397" s="200"/>
      <c r="F397" s="101">
        <f>VLOOKUP(Tableau66[[#This Row],[Références]],Articles[[Références]:[Stocks]],4,0)</f>
        <v>5</v>
      </c>
      <c r="G397" s="12" t="str">
        <f>IF(Tableau66[[#This Row],[Stock physique]]&gt;="","NON","OUI")</f>
        <v>NON</v>
      </c>
      <c r="H397" s="12" t="str">
        <f>IF(Tableau66[[#This Row],[Stock physique]]=Tableau66[[#This Row],[Stock Theorique]],"OK","ECART")</f>
        <v>ECART</v>
      </c>
    </row>
    <row r="398" spans="1:8" x14ac:dyDescent="0.25">
      <c r="A398" s="160">
        <v>4</v>
      </c>
      <c r="B398" s="70" t="s">
        <v>925</v>
      </c>
      <c r="C398" s="65">
        <v>10713</v>
      </c>
      <c r="D398" s="111" t="s">
        <v>453</v>
      </c>
      <c r="E398" s="199"/>
      <c r="F398" s="101">
        <f>VLOOKUP(Tableau66[[#This Row],[Références]],Articles[[Références]:[Stocks]],4,0)</f>
        <v>2800</v>
      </c>
      <c r="G398" s="12" t="str">
        <f>IF(Tableau66[[#This Row],[Stock physique]]&gt;="","NON","OUI")</f>
        <v>NON</v>
      </c>
      <c r="H398" s="12" t="str">
        <f>IF(Tableau66[[#This Row],[Stock physique]]=Tableau66[[#This Row],[Stock Theorique]],"OK","ECART")</f>
        <v>ECART</v>
      </c>
    </row>
    <row r="399" spans="1:8" x14ac:dyDescent="0.25">
      <c r="A399" s="160">
        <v>4</v>
      </c>
      <c r="B399" s="70" t="s">
        <v>852</v>
      </c>
      <c r="C399" s="65">
        <v>715</v>
      </c>
      <c r="D399" s="111" t="s">
        <v>640</v>
      </c>
      <c r="E399" s="199"/>
      <c r="F399" s="101">
        <f>VLOOKUP(Tableau66[[#This Row],[Références]],Articles[[Références]:[Stocks]],4,0)</f>
        <v>9</v>
      </c>
      <c r="G399" s="12" t="str">
        <f>IF(Tableau66[[#This Row],[Stock physique]]&gt;="","NON","OUI")</f>
        <v>NON</v>
      </c>
      <c r="H399" s="12" t="str">
        <f>IF(Tableau66[[#This Row],[Stock physique]]=Tableau66[[#This Row],[Stock Theorique]],"OK","ECART")</f>
        <v>ECART</v>
      </c>
    </row>
    <row r="400" spans="1:8" x14ac:dyDescent="0.25">
      <c r="A400" s="160">
        <v>4</v>
      </c>
      <c r="B400" s="61" t="s">
        <v>850</v>
      </c>
      <c r="C400" s="68">
        <v>716</v>
      </c>
      <c r="D400" s="112" t="s">
        <v>640</v>
      </c>
      <c r="E400" s="199"/>
      <c r="F400" s="101">
        <f>VLOOKUP(Tableau66[[#This Row],[Références]],Articles[[Références]:[Stocks]],4,0)</f>
        <v>14</v>
      </c>
      <c r="G400" s="12" t="str">
        <f>IF(Tableau66[[#This Row],[Stock physique]]&gt;="","NON","OUI")</f>
        <v>NON</v>
      </c>
      <c r="H400" s="12" t="str">
        <f>IF(Tableau66[[#This Row],[Stock physique]]=Tableau66[[#This Row],[Stock Theorique]],"OK","ECART")</f>
        <v>ECART</v>
      </c>
    </row>
    <row r="401" spans="1:8" x14ac:dyDescent="0.25">
      <c r="A401" s="160">
        <v>4</v>
      </c>
      <c r="B401" s="69" t="s">
        <v>853</v>
      </c>
      <c r="C401" s="68">
        <v>717</v>
      </c>
      <c r="D401" s="67" t="s">
        <v>640</v>
      </c>
      <c r="E401" s="199"/>
      <c r="F401" s="101">
        <f>VLOOKUP(Tableau66[[#This Row],[Références]],Articles[[Références]:[Stocks]],4,0)</f>
        <v>7</v>
      </c>
      <c r="G401" s="12" t="str">
        <f>IF(Tableau66[[#This Row],[Stock physique]]&gt;="","NON","OUI")</f>
        <v>NON</v>
      </c>
      <c r="H401" s="12" t="str">
        <f>IF(Tableau66[[#This Row],[Stock physique]]=Tableau66[[#This Row],[Stock Theorique]],"OK","ECART")</f>
        <v>ECART</v>
      </c>
    </row>
    <row r="402" spans="1:8" x14ac:dyDescent="0.25">
      <c r="A402" s="160">
        <v>4</v>
      </c>
      <c r="B402" s="61" t="s">
        <v>24</v>
      </c>
      <c r="C402" s="68" t="s">
        <v>18</v>
      </c>
      <c r="D402" s="71" t="s">
        <v>440</v>
      </c>
      <c r="E402" s="200"/>
      <c r="F402" s="101">
        <f>VLOOKUP(Tableau66[[#This Row],[Références]],Articles[[Références]:[Stocks]],4,0)</f>
        <v>1</v>
      </c>
      <c r="G402" s="12" t="str">
        <f>IF(Tableau66[[#This Row],[Stock physique]]&gt;="","NON","OUI")</f>
        <v>NON</v>
      </c>
      <c r="H402" s="12" t="str">
        <f>IF(Tableau66[[#This Row],[Stock physique]]=Tableau66[[#This Row],[Stock Theorique]],"OK","ECART")</f>
        <v>ECART</v>
      </c>
    </row>
    <row r="403" spans="1:8" x14ac:dyDescent="0.25">
      <c r="A403" s="160">
        <v>4</v>
      </c>
      <c r="B403" s="61" t="s">
        <v>23</v>
      </c>
      <c r="C403" s="68" t="s">
        <v>17</v>
      </c>
      <c r="D403" s="112" t="s">
        <v>440</v>
      </c>
      <c r="E403" s="200"/>
      <c r="F403" s="101">
        <f>VLOOKUP(Tableau66[[#This Row],[Références]],Articles[[Références]:[Stocks]],4,0)</f>
        <v>1</v>
      </c>
      <c r="G403" s="12" t="str">
        <f>IF(Tableau66[[#This Row],[Stock physique]]&gt;="","NON","OUI")</f>
        <v>NON</v>
      </c>
      <c r="H403" s="12" t="str">
        <f>IF(Tableau66[[#This Row],[Stock physique]]=Tableau66[[#This Row],[Stock Theorique]],"OK","ECART")</f>
        <v>ECART</v>
      </c>
    </row>
    <row r="404" spans="1:8" x14ac:dyDescent="0.25">
      <c r="A404" s="160">
        <v>4</v>
      </c>
      <c r="B404" s="61" t="s">
        <v>862</v>
      </c>
      <c r="C404" s="68">
        <v>10343</v>
      </c>
      <c r="D404" s="71" t="s">
        <v>997</v>
      </c>
      <c r="E404" s="199"/>
      <c r="F404" s="101">
        <f>VLOOKUP(Tableau66[[#This Row],[Références]],Articles[[Références]:[Stocks]],4,0)</f>
        <v>9</v>
      </c>
      <c r="G404" s="12" t="str">
        <f>IF(Tableau66[[#This Row],[Stock physique]]&gt;="","NON","OUI")</f>
        <v>NON</v>
      </c>
      <c r="H404" s="12" t="str">
        <f>IF(Tableau66[[#This Row],[Stock physique]]=Tableau66[[#This Row],[Stock Theorique]],"OK","ECART")</f>
        <v>ECART</v>
      </c>
    </row>
    <row r="405" spans="1:8" x14ac:dyDescent="0.25">
      <c r="A405" s="160">
        <v>4</v>
      </c>
      <c r="B405" s="61" t="s">
        <v>25</v>
      </c>
      <c r="C405" s="68">
        <v>9701</v>
      </c>
      <c r="D405" s="71" t="s">
        <v>407</v>
      </c>
      <c r="E405" s="200"/>
      <c r="F405" s="101">
        <f>VLOOKUP(Tableau66[[#This Row],[Références]],Articles[[Références]:[Stocks]],4,0)</f>
        <v>84</v>
      </c>
      <c r="G405" s="12" t="str">
        <f>IF(Tableau66[[#This Row],[Stock physique]]&gt;="","NON","OUI")</f>
        <v>NON</v>
      </c>
      <c r="H405" s="12" t="str">
        <f>IF(Tableau66[[#This Row],[Stock physique]]=Tableau66[[#This Row],[Stock Theorique]],"OK","ECART")</f>
        <v>ECART</v>
      </c>
    </row>
    <row r="406" spans="1:8" x14ac:dyDescent="0.25">
      <c r="A406" s="160">
        <v>4</v>
      </c>
      <c r="B406" s="61" t="s">
        <v>863</v>
      </c>
      <c r="C406" s="68">
        <v>9702</v>
      </c>
      <c r="D406" s="71" t="s">
        <v>407</v>
      </c>
      <c r="E406" s="199"/>
      <c r="F406" s="101">
        <f>VLOOKUP(Tableau66[[#This Row],[Références]],Articles[[Références]:[Stocks]],4,0)</f>
        <v>160</v>
      </c>
      <c r="G406" s="12" t="str">
        <f>IF(Tableau66[[#This Row],[Stock physique]]&gt;="","NON","OUI")</f>
        <v>NON</v>
      </c>
      <c r="H406" s="12" t="str">
        <f>IF(Tableau66[[#This Row],[Stock physique]]=Tableau66[[#This Row],[Stock Theorique]],"OK","ECART")</f>
        <v>ECART</v>
      </c>
    </row>
    <row r="407" spans="1:8" x14ac:dyDescent="0.25">
      <c r="A407" s="160">
        <v>4</v>
      </c>
      <c r="B407" s="61" t="s">
        <v>130</v>
      </c>
      <c r="C407" s="68">
        <v>4863</v>
      </c>
      <c r="D407" s="71" t="s">
        <v>577</v>
      </c>
      <c r="E407" s="200"/>
      <c r="F407" s="101">
        <f>VLOOKUP(Tableau66[[#This Row],[Références]],Articles[[Références]:[Stocks]],4,0)</f>
        <v>11</v>
      </c>
      <c r="G407" s="12" t="str">
        <f>IF(Tableau66[[#This Row],[Stock physique]]&gt;="","NON","OUI")</f>
        <v>NON</v>
      </c>
      <c r="H407" s="12" t="str">
        <f>IF(Tableau66[[#This Row],[Stock physique]]=Tableau66[[#This Row],[Stock Theorique]],"OK","ECART")</f>
        <v>ECART</v>
      </c>
    </row>
    <row r="408" spans="1:8" x14ac:dyDescent="0.25">
      <c r="A408" s="160">
        <v>4</v>
      </c>
      <c r="B408" s="61" t="s">
        <v>129</v>
      </c>
      <c r="C408" s="68">
        <v>4864</v>
      </c>
      <c r="D408" s="112" t="s">
        <v>577</v>
      </c>
      <c r="E408" s="200"/>
      <c r="F408" s="101">
        <f>VLOOKUP(Tableau66[[#This Row],[Références]],Articles[[Références]:[Stocks]],4,0)</f>
        <v>4</v>
      </c>
      <c r="G408" s="12" t="str">
        <f>IF(Tableau66[[#This Row],[Stock physique]]&gt;="","NON","OUI")</f>
        <v>NON</v>
      </c>
      <c r="H408" s="12" t="str">
        <f>IF(Tableau66[[#This Row],[Stock physique]]=Tableau66[[#This Row],[Stock Theorique]],"OK","ECART")</f>
        <v>ECART</v>
      </c>
    </row>
    <row r="409" spans="1:8" x14ac:dyDescent="0.25">
      <c r="A409" s="160">
        <v>4</v>
      </c>
      <c r="B409" s="70" t="s">
        <v>128</v>
      </c>
      <c r="C409" s="65">
        <v>4865</v>
      </c>
      <c r="D409" s="111" t="s">
        <v>577</v>
      </c>
      <c r="E409" s="200"/>
      <c r="F409" s="101">
        <f>VLOOKUP(Tableau66[[#This Row],[Références]],Articles[[Références]:[Stocks]],4,0)</f>
        <v>22</v>
      </c>
      <c r="G409" s="12" t="str">
        <f>IF(Tableau66[[#This Row],[Stock physique]]&gt;="","NON","OUI")</f>
        <v>NON</v>
      </c>
      <c r="H409" s="12" t="str">
        <f>IF(Tableau66[[#This Row],[Stock physique]]=Tableau66[[#This Row],[Stock Theorique]],"OK","ECART")</f>
        <v>ECART</v>
      </c>
    </row>
    <row r="410" spans="1:8" x14ac:dyDescent="0.25">
      <c r="A410" s="160">
        <v>4</v>
      </c>
      <c r="B410" s="61" t="s">
        <v>127</v>
      </c>
      <c r="C410" s="68">
        <v>4866</v>
      </c>
      <c r="D410" s="71" t="s">
        <v>577</v>
      </c>
      <c r="E410" s="200"/>
      <c r="F410" s="101">
        <f>VLOOKUP(Tableau66[[#This Row],[Références]],Articles[[Références]:[Stocks]],4,0)</f>
        <v>7</v>
      </c>
      <c r="G410" s="12" t="str">
        <f>IF(Tableau66[[#This Row],[Stock physique]]&gt;="","NON","OUI")</f>
        <v>NON</v>
      </c>
      <c r="H410" s="12" t="str">
        <f>IF(Tableau66[[#This Row],[Stock physique]]=Tableau66[[#This Row],[Stock Theorique]],"OK","ECART")</f>
        <v>ECART</v>
      </c>
    </row>
    <row r="411" spans="1:8" x14ac:dyDescent="0.25">
      <c r="A411" s="160">
        <v>4</v>
      </c>
      <c r="B411" s="61" t="s">
        <v>865</v>
      </c>
      <c r="C411" s="68">
        <v>3104</v>
      </c>
      <c r="D411" s="112" t="s">
        <v>575</v>
      </c>
      <c r="E411" s="199"/>
      <c r="F411" s="101">
        <f>VLOOKUP(Tableau66[[#This Row],[Références]],Articles[[Références]:[Stocks]],4,0)</f>
        <v>7</v>
      </c>
      <c r="G411" s="12" t="str">
        <f>IF(Tableau66[[#This Row],[Stock physique]]&gt;="","NON","OUI")</f>
        <v>NON</v>
      </c>
      <c r="H411" s="12" t="str">
        <f>IF(Tableau66[[#This Row],[Stock physique]]=Tableau66[[#This Row],[Stock Theorique]],"OK","ECART")</f>
        <v>ECART</v>
      </c>
    </row>
    <row r="412" spans="1:8" x14ac:dyDescent="0.25">
      <c r="A412" s="160">
        <v>4</v>
      </c>
      <c r="B412" s="61" t="s">
        <v>695</v>
      </c>
      <c r="C412" s="68">
        <v>7988</v>
      </c>
      <c r="D412" s="112" t="s">
        <v>575</v>
      </c>
      <c r="E412" s="199"/>
      <c r="F412" s="101">
        <f>VLOOKUP(Tableau66[[#This Row],[Références]],Articles[[Références]:[Stocks]],4,0)</f>
        <v>6</v>
      </c>
      <c r="G412" s="12" t="str">
        <f>IF(Tableau66[[#This Row],[Stock physique]]&gt;="","NON","OUI")</f>
        <v>NON</v>
      </c>
      <c r="H412" s="12" t="str">
        <f>IF(Tableau66[[#This Row],[Stock physique]]=Tableau66[[#This Row],[Stock Theorique]],"OK","ECART")</f>
        <v>ECART</v>
      </c>
    </row>
    <row r="413" spans="1:8" x14ac:dyDescent="0.25">
      <c r="A413" s="160">
        <v>4</v>
      </c>
      <c r="B413" s="70" t="s">
        <v>864</v>
      </c>
      <c r="C413" s="65">
        <v>445</v>
      </c>
      <c r="D413" s="111" t="s">
        <v>571</v>
      </c>
      <c r="E413" s="199"/>
      <c r="F413" s="101">
        <f>VLOOKUP(Tableau66[[#This Row],[Références]],Articles[[Références]:[Stocks]],4,0)</f>
        <v>290</v>
      </c>
      <c r="G413" s="12" t="str">
        <f>IF(Tableau66[[#This Row],[Stock physique]]&gt;="","NON","OUI")</f>
        <v>NON</v>
      </c>
      <c r="H413" s="12" t="str">
        <f>IF(Tableau66[[#This Row],[Stock physique]]=Tableau66[[#This Row],[Stock Theorique]],"OK","ECART")</f>
        <v>ECART</v>
      </c>
    </row>
    <row r="414" spans="1:8" x14ac:dyDescent="0.25">
      <c r="A414" s="160">
        <v>4</v>
      </c>
      <c r="B414" s="70" t="s">
        <v>928</v>
      </c>
      <c r="C414" s="65">
        <v>796</v>
      </c>
      <c r="D414" s="111" t="s">
        <v>571</v>
      </c>
      <c r="E414" s="199"/>
      <c r="F414" s="101">
        <f>VLOOKUP(Tableau66[[#This Row],[Références]],Articles[[Références]:[Stocks]],4,0)</f>
        <v>0</v>
      </c>
      <c r="G414" s="12" t="str">
        <f>IF(Tableau66[[#This Row],[Stock physique]]&gt;="","NON","OUI")</f>
        <v>NON</v>
      </c>
      <c r="H414" s="12" t="str">
        <f>IF(Tableau66[[#This Row],[Stock physique]]=Tableau66[[#This Row],[Stock Theorique]],"OK","ECART")</f>
        <v>OK</v>
      </c>
    </row>
    <row r="415" spans="1:8" x14ac:dyDescent="0.25">
      <c r="A415" s="160">
        <v>4</v>
      </c>
      <c r="B415" s="70" t="s">
        <v>929</v>
      </c>
      <c r="C415" s="65">
        <v>797</v>
      </c>
      <c r="D415" s="111" t="s">
        <v>571</v>
      </c>
      <c r="E415" s="199"/>
      <c r="F415" s="101">
        <f>VLOOKUP(Tableau66[[#This Row],[Références]],Articles[[Références]:[Stocks]],4,0)</f>
        <v>1</v>
      </c>
      <c r="G415" s="12" t="str">
        <f>IF(Tableau66[[#This Row],[Stock physique]]&gt;="","NON","OUI")</f>
        <v>NON</v>
      </c>
      <c r="H415" s="12" t="str">
        <f>IF(Tableau66[[#This Row],[Stock physique]]=Tableau66[[#This Row],[Stock Theorique]],"OK","ECART")</f>
        <v>ECART</v>
      </c>
    </row>
    <row r="416" spans="1:8" x14ac:dyDescent="0.25">
      <c r="A416" s="160">
        <v>4</v>
      </c>
      <c r="B416" s="61" t="s">
        <v>930</v>
      </c>
      <c r="C416" s="68">
        <v>798</v>
      </c>
      <c r="D416" s="71" t="s">
        <v>571</v>
      </c>
      <c r="E416" s="199"/>
      <c r="F416" s="101">
        <f>VLOOKUP(Tableau66[[#This Row],[Références]],Articles[[Références]:[Stocks]],4,0)</f>
        <v>0</v>
      </c>
      <c r="G416" s="12" t="str">
        <f>IF(Tableau66[[#This Row],[Stock physique]]&gt;="","NON","OUI")</f>
        <v>NON</v>
      </c>
      <c r="H416" s="12" t="str">
        <f>IF(Tableau66[[#This Row],[Stock physique]]=Tableau66[[#This Row],[Stock Theorique]],"OK","ECART")</f>
        <v>OK</v>
      </c>
    </row>
    <row r="417" spans="1:8" x14ac:dyDescent="0.25">
      <c r="A417" s="160">
        <v>4</v>
      </c>
      <c r="B417" s="61" t="s">
        <v>931</v>
      </c>
      <c r="C417" s="68">
        <v>799</v>
      </c>
      <c r="D417" s="71" t="s">
        <v>571</v>
      </c>
      <c r="E417" s="199"/>
      <c r="F417" s="101">
        <f>VLOOKUP(Tableau66[[#This Row],[Références]],Articles[[Références]:[Stocks]],4,0)</f>
        <v>4</v>
      </c>
      <c r="G417" s="12" t="str">
        <f>IF(Tableau66[[#This Row],[Stock physique]]&gt;="","NON","OUI")</f>
        <v>NON</v>
      </c>
      <c r="H417" s="12" t="str">
        <f>IF(Tableau66[[#This Row],[Stock physique]]=Tableau66[[#This Row],[Stock Theorique]],"OK","ECART")</f>
        <v>ECART</v>
      </c>
    </row>
    <row r="418" spans="1:8" x14ac:dyDescent="0.25">
      <c r="A418" s="160">
        <v>4</v>
      </c>
      <c r="B418" s="70" t="s">
        <v>932</v>
      </c>
      <c r="C418" s="65">
        <v>800</v>
      </c>
      <c r="D418" s="111" t="s">
        <v>571</v>
      </c>
      <c r="E418" s="199"/>
      <c r="F418" s="101">
        <f>VLOOKUP(Tableau66[[#This Row],[Références]],Articles[[Références]:[Stocks]],4,0)</f>
        <v>4</v>
      </c>
      <c r="G418" s="12" t="str">
        <f>IF(Tableau66[[#This Row],[Stock physique]]&gt;="","NON","OUI")</f>
        <v>NON</v>
      </c>
      <c r="H418" s="12" t="str">
        <f>IF(Tableau66[[#This Row],[Stock physique]]=Tableau66[[#This Row],[Stock Theorique]],"OK","ECART")</f>
        <v>ECART</v>
      </c>
    </row>
    <row r="419" spans="1:8" x14ac:dyDescent="0.25">
      <c r="A419" s="160">
        <v>4</v>
      </c>
      <c r="B419" s="61" t="s">
        <v>927</v>
      </c>
      <c r="C419" s="68">
        <v>2233</v>
      </c>
      <c r="D419" s="112" t="s">
        <v>571</v>
      </c>
      <c r="E419" s="199"/>
      <c r="F419" s="101">
        <f>VLOOKUP(Tableau66[[#This Row],[Références]],Articles[[Références]:[Stocks]],4,0)</f>
        <v>181</v>
      </c>
      <c r="G419" s="12" t="str">
        <f>IF(Tableau66[[#This Row],[Stock physique]]&gt;="","NON","OUI")</f>
        <v>NON</v>
      </c>
      <c r="H419" s="12" t="str">
        <f>IF(Tableau66[[#This Row],[Stock physique]]=Tableau66[[#This Row],[Stock Theorique]],"OK","ECART")</f>
        <v>ECART</v>
      </c>
    </row>
    <row r="420" spans="1:8" x14ac:dyDescent="0.25">
      <c r="A420" s="160">
        <v>4</v>
      </c>
      <c r="B420" s="61" t="s">
        <v>926</v>
      </c>
      <c r="C420" s="68">
        <v>2234</v>
      </c>
      <c r="D420" s="112" t="s">
        <v>571</v>
      </c>
      <c r="E420" s="199"/>
      <c r="F420" s="101">
        <f>VLOOKUP(Tableau66[[#This Row],[Références]],Articles[[Références]:[Stocks]],4,0)</f>
        <v>42</v>
      </c>
      <c r="G420" s="12" t="str">
        <f>IF(Tableau66[[#This Row],[Stock physique]]&gt;="","NON","OUI")</f>
        <v>NON</v>
      </c>
      <c r="H420" s="12" t="str">
        <f>IF(Tableau66[[#This Row],[Stock physique]]=Tableau66[[#This Row],[Stock Theorique]],"OK","ECART")</f>
        <v>ECART</v>
      </c>
    </row>
    <row r="421" spans="1:8" x14ac:dyDescent="0.25">
      <c r="A421" s="160">
        <v>4</v>
      </c>
      <c r="B421" s="61" t="s">
        <v>91</v>
      </c>
      <c r="C421" s="68">
        <v>7358</v>
      </c>
      <c r="D421" s="71" t="s">
        <v>571</v>
      </c>
      <c r="E421" s="200"/>
      <c r="F421" s="101">
        <f>VLOOKUP(Tableau66[[#This Row],[Références]],Articles[[Références]:[Stocks]],4,0)</f>
        <v>12</v>
      </c>
      <c r="G421" s="12" t="str">
        <f>IF(Tableau66[[#This Row],[Stock physique]]&gt;="","NON","OUI")</f>
        <v>NON</v>
      </c>
      <c r="H421" s="12" t="str">
        <f>IF(Tableau66[[#This Row],[Stock physique]]=Tableau66[[#This Row],[Stock Theorique]],"OK","ECART")</f>
        <v>ECART</v>
      </c>
    </row>
    <row r="422" spans="1:8" x14ac:dyDescent="0.25">
      <c r="A422" s="160">
        <v>4</v>
      </c>
      <c r="B422" s="61" t="s">
        <v>90</v>
      </c>
      <c r="C422" s="68">
        <v>7359</v>
      </c>
      <c r="D422" s="71" t="s">
        <v>571</v>
      </c>
      <c r="E422" s="200"/>
      <c r="F422" s="101">
        <f>VLOOKUP(Tableau66[[#This Row],[Références]],Articles[[Références]:[Stocks]],4,0)</f>
        <v>14</v>
      </c>
      <c r="G422" s="12" t="str">
        <f>IF(Tableau66[[#This Row],[Stock physique]]&gt;="","NON","OUI")</f>
        <v>NON</v>
      </c>
      <c r="H422" s="12" t="str">
        <f>IF(Tableau66[[#This Row],[Stock physique]]=Tableau66[[#This Row],[Stock Theorique]],"OK","ECART")</f>
        <v>ECART</v>
      </c>
    </row>
    <row r="423" spans="1:8" x14ac:dyDescent="0.25">
      <c r="A423" s="160">
        <v>4</v>
      </c>
      <c r="B423" s="61" t="s">
        <v>89</v>
      </c>
      <c r="C423" s="68">
        <v>7360</v>
      </c>
      <c r="D423" s="71" t="s">
        <v>571</v>
      </c>
      <c r="E423" s="200"/>
      <c r="F423" s="101">
        <f>VLOOKUP(Tableau66[[#This Row],[Références]],Articles[[Références]:[Stocks]],4,0)</f>
        <v>17</v>
      </c>
      <c r="G423" s="12" t="str">
        <f>IF(Tableau66[[#This Row],[Stock physique]]&gt;="","NON","OUI")</f>
        <v>NON</v>
      </c>
      <c r="H423" s="12" t="str">
        <f>IF(Tableau66[[#This Row],[Stock physique]]=Tableau66[[#This Row],[Stock Theorique]],"OK","ECART")</f>
        <v>ECART</v>
      </c>
    </row>
    <row r="424" spans="1:8" x14ac:dyDescent="0.25">
      <c r="A424" s="160">
        <v>4</v>
      </c>
      <c r="B424" s="61" t="s">
        <v>866</v>
      </c>
      <c r="C424" s="68">
        <v>789</v>
      </c>
      <c r="D424" s="71" t="s">
        <v>804</v>
      </c>
      <c r="E424" s="199"/>
      <c r="F424" s="101">
        <f>VLOOKUP(Tableau66[[#This Row],[Références]],Articles[[Références]:[Stocks]],4,0)</f>
        <v>16</v>
      </c>
      <c r="G424" s="12" t="str">
        <f>IF(Tableau66[[#This Row],[Stock physique]]&gt;="","NON","OUI")</f>
        <v>NON</v>
      </c>
      <c r="H424" s="12" t="str">
        <f>IF(Tableau66[[#This Row],[Stock physique]]=Tableau66[[#This Row],[Stock Theorique]],"OK","ECART")</f>
        <v>ECART</v>
      </c>
    </row>
    <row r="425" spans="1:8" x14ac:dyDescent="0.25">
      <c r="A425" s="160">
        <v>4</v>
      </c>
      <c r="B425" s="61" t="s">
        <v>867</v>
      </c>
      <c r="C425" s="68">
        <v>790</v>
      </c>
      <c r="D425" s="71" t="s">
        <v>804</v>
      </c>
      <c r="E425" s="199"/>
      <c r="F425" s="101">
        <f>VLOOKUP(Tableau66[[#This Row],[Références]],Articles[[Références]:[Stocks]],4,0)</f>
        <v>17</v>
      </c>
      <c r="G425" s="12" t="str">
        <f>IF(Tableau66[[#This Row],[Stock physique]]&gt;="","NON","OUI")</f>
        <v>NON</v>
      </c>
      <c r="H425" s="12" t="str">
        <f>IF(Tableau66[[#This Row],[Stock physique]]=Tableau66[[#This Row],[Stock Theorique]],"OK","ECART")</f>
        <v>ECART</v>
      </c>
    </row>
    <row r="426" spans="1:8" x14ac:dyDescent="0.25">
      <c r="A426" s="160">
        <v>4</v>
      </c>
      <c r="B426" s="61" t="s">
        <v>868</v>
      </c>
      <c r="C426" s="68">
        <v>791</v>
      </c>
      <c r="D426" s="71" t="s">
        <v>804</v>
      </c>
      <c r="E426" s="199"/>
      <c r="F426" s="101">
        <f>VLOOKUP(Tableau66[[#This Row],[Références]],Articles[[Références]:[Stocks]],4,0)</f>
        <v>21</v>
      </c>
      <c r="G426" s="12" t="str">
        <f>IF(Tableau66[[#This Row],[Stock physique]]&gt;="","NON","OUI")</f>
        <v>NON</v>
      </c>
      <c r="H426" s="12" t="str">
        <f>IF(Tableau66[[#This Row],[Stock physique]]=Tableau66[[#This Row],[Stock Theorique]],"OK","ECART")</f>
        <v>ECART</v>
      </c>
    </row>
    <row r="427" spans="1:8" x14ac:dyDescent="0.25">
      <c r="A427" s="160">
        <v>4</v>
      </c>
      <c r="B427" s="61" t="s">
        <v>869</v>
      </c>
      <c r="C427" s="68">
        <v>792</v>
      </c>
      <c r="D427" s="71" t="s">
        <v>804</v>
      </c>
      <c r="E427" s="199"/>
      <c r="F427" s="101">
        <f>VLOOKUP(Tableau66[[#This Row],[Références]],Articles[[Références]:[Stocks]],4,0)</f>
        <v>16</v>
      </c>
      <c r="G427" s="12" t="str">
        <f>IF(Tableau66[[#This Row],[Stock physique]]&gt;="","NON","OUI")</f>
        <v>NON</v>
      </c>
      <c r="H427" s="12" t="str">
        <f>IF(Tableau66[[#This Row],[Stock physique]]=Tableau66[[#This Row],[Stock Theorique]],"OK","ECART")</f>
        <v>ECART</v>
      </c>
    </row>
    <row r="428" spans="1:8" x14ac:dyDescent="0.25">
      <c r="A428" s="160">
        <v>4</v>
      </c>
      <c r="B428" s="61" t="s">
        <v>870</v>
      </c>
      <c r="C428" s="68">
        <v>793</v>
      </c>
      <c r="D428" s="71" t="s">
        <v>804</v>
      </c>
      <c r="E428" s="199"/>
      <c r="F428" s="101">
        <f>VLOOKUP(Tableau66[[#This Row],[Références]],Articles[[Références]:[Stocks]],4,0)</f>
        <v>11</v>
      </c>
      <c r="G428" s="12" t="str">
        <f>IF(Tableau66[[#This Row],[Stock physique]]&gt;="","NON","OUI")</f>
        <v>NON</v>
      </c>
      <c r="H428" s="12" t="str">
        <f>IF(Tableau66[[#This Row],[Stock physique]]=Tableau66[[#This Row],[Stock Theorique]],"OK","ECART")</f>
        <v>ECART</v>
      </c>
    </row>
    <row r="429" spans="1:8" x14ac:dyDescent="0.25">
      <c r="A429" s="160">
        <v>4</v>
      </c>
      <c r="B429" s="69" t="s">
        <v>558</v>
      </c>
      <c r="C429" s="68">
        <v>7956</v>
      </c>
      <c r="D429" s="71" t="s">
        <v>804</v>
      </c>
      <c r="E429" s="200"/>
      <c r="F429" s="101">
        <f>VLOOKUP(Tableau66[[#This Row],[Références]],Articles[[Références]:[Stocks]],4,0)</f>
        <v>15</v>
      </c>
      <c r="G429" s="12" t="str">
        <f>IF(Tableau66[[#This Row],[Stock physique]]&gt;="","NON","OUI")</f>
        <v>NON</v>
      </c>
      <c r="H429" s="12" t="str">
        <f>IF(Tableau66[[#This Row],[Stock physique]]=Tableau66[[#This Row],[Stock Theorique]],"OK","ECART")</f>
        <v>ECART</v>
      </c>
    </row>
    <row r="430" spans="1:8" x14ac:dyDescent="0.25">
      <c r="A430" s="160">
        <v>4</v>
      </c>
      <c r="B430" s="66" t="s">
        <v>556</v>
      </c>
      <c r="C430" s="65">
        <v>8799</v>
      </c>
      <c r="D430" s="111" t="s">
        <v>804</v>
      </c>
      <c r="E430" s="200"/>
      <c r="F430" s="101">
        <f>VLOOKUP(Tableau66[[#This Row],[Références]],Articles[[Références]:[Stocks]],4,0)</f>
        <v>6</v>
      </c>
      <c r="G430" s="12" t="str">
        <f>IF(Tableau66[[#This Row],[Stock physique]]&gt;="","NON","OUI")</f>
        <v>NON</v>
      </c>
      <c r="H430" s="12" t="str">
        <f>IF(Tableau66[[#This Row],[Stock physique]]=Tableau66[[#This Row],[Stock Theorique]],"OK","ECART")</f>
        <v>ECART</v>
      </c>
    </row>
    <row r="431" spans="1:8" x14ac:dyDescent="0.25">
      <c r="A431" s="160">
        <v>4</v>
      </c>
      <c r="B431" s="207" t="s">
        <v>696</v>
      </c>
      <c r="C431" s="65">
        <v>79</v>
      </c>
      <c r="D431" s="111" t="s">
        <v>804</v>
      </c>
      <c r="E431" s="199"/>
      <c r="F431" s="101">
        <f>VLOOKUP(Tableau66[[#This Row],[Références]],Articles[[Références]:[Stocks]],4,0)</f>
        <v>27</v>
      </c>
      <c r="G431" s="12" t="str">
        <f>IF(Tableau66[[#This Row],[Stock physique]]&gt;="","NON","OUI")</f>
        <v>NON</v>
      </c>
      <c r="H431" s="12" t="str">
        <f>IF(Tableau66[[#This Row],[Stock physique]]=Tableau66[[#This Row],[Stock Theorique]],"OK","ECART")</f>
        <v>ECART</v>
      </c>
    </row>
    <row r="432" spans="1:8" x14ac:dyDescent="0.25">
      <c r="A432" s="160">
        <v>4</v>
      </c>
      <c r="B432" s="70" t="s">
        <v>859</v>
      </c>
      <c r="C432" s="65">
        <v>4876</v>
      </c>
      <c r="D432" s="111" t="s">
        <v>972</v>
      </c>
      <c r="E432" s="200"/>
      <c r="F432" s="101">
        <f>VLOOKUP(Tableau66[[#This Row],[Références]],Articles[[Références]:[Stocks]],4,0)</f>
        <v>13</v>
      </c>
      <c r="G432" s="12" t="str">
        <f>IF(Tableau66[[#This Row],[Stock physique]]&gt;="","NON","OUI")</f>
        <v>NON</v>
      </c>
      <c r="H432" s="12" t="str">
        <f>IF(Tableau66[[#This Row],[Stock physique]]=Tableau66[[#This Row],[Stock Theorique]],"OK","ECART")</f>
        <v>ECART</v>
      </c>
    </row>
    <row r="433" spans="1:8" x14ac:dyDescent="0.25">
      <c r="A433" s="160">
        <v>4</v>
      </c>
      <c r="B433" s="61" t="s">
        <v>170</v>
      </c>
      <c r="C433" s="164">
        <v>2192</v>
      </c>
      <c r="D433" s="71" t="s">
        <v>972</v>
      </c>
      <c r="E433" s="200"/>
      <c r="F433" s="101">
        <f>VLOOKUP(Tableau66[[#This Row],[Références]],Articles[[Références]:[Stocks]],4,0)</f>
        <v>9</v>
      </c>
      <c r="G433" s="12" t="str">
        <f>IF(Tableau66[[#This Row],[Stock physique]]&gt;="","NON","OUI")</f>
        <v>NON</v>
      </c>
      <c r="H433" s="12" t="str">
        <f>IF(Tableau66[[#This Row],[Stock physique]]=Tableau66[[#This Row],[Stock Theorique]],"OK","ECART")</f>
        <v>ECART</v>
      </c>
    </row>
    <row r="434" spans="1:8" x14ac:dyDescent="0.25">
      <c r="A434" s="160">
        <v>4</v>
      </c>
      <c r="B434" s="69" t="s">
        <v>561</v>
      </c>
      <c r="C434" s="68">
        <v>8918</v>
      </c>
      <c r="D434" s="112" t="s">
        <v>972</v>
      </c>
      <c r="E434" s="200"/>
      <c r="F434" s="101">
        <f>VLOOKUP(Tableau66[[#This Row],[Références]],Articles[[Références]:[Stocks]],4,0)</f>
        <v>12</v>
      </c>
      <c r="G434" s="12" t="str">
        <f>IF(Tableau66[[#This Row],[Stock physique]]&gt;="","NON","OUI")</f>
        <v>NON</v>
      </c>
      <c r="H434" s="12" t="str">
        <f>IF(Tableau66[[#This Row],[Stock physique]]=Tableau66[[#This Row],[Stock Theorique]],"OK","ECART")</f>
        <v>ECART</v>
      </c>
    </row>
    <row r="435" spans="1:8" x14ac:dyDescent="0.25">
      <c r="A435" s="160">
        <v>4</v>
      </c>
      <c r="B435" s="70" t="s">
        <v>860</v>
      </c>
      <c r="C435" s="65">
        <v>8920</v>
      </c>
      <c r="D435" s="111" t="s">
        <v>972</v>
      </c>
      <c r="E435" s="199"/>
      <c r="F435" s="101">
        <f>VLOOKUP(Tableau66[[#This Row],[Références]],Articles[[Références]:[Stocks]],4,0)</f>
        <v>7</v>
      </c>
      <c r="G435" s="12" t="str">
        <f>IF(Tableau66[[#This Row],[Stock physique]]&gt;="","NON","OUI")</f>
        <v>NON</v>
      </c>
      <c r="H435" s="12" t="str">
        <f>IF(Tableau66[[#This Row],[Stock physique]]=Tableau66[[#This Row],[Stock Theorique]],"OK","ECART")</f>
        <v>ECART</v>
      </c>
    </row>
    <row r="436" spans="1:8" x14ac:dyDescent="0.25">
      <c r="A436" s="160">
        <v>4</v>
      </c>
      <c r="B436" s="152" t="s">
        <v>1029</v>
      </c>
      <c r="C436" s="164">
        <v>9615</v>
      </c>
      <c r="D436" s="71" t="s">
        <v>413</v>
      </c>
      <c r="E436" s="199"/>
      <c r="F436" s="101">
        <f>VLOOKUP(Tableau66[[#This Row],[Références]],Articles[[Références]:[Stocks]],4,0)</f>
        <v>10</v>
      </c>
      <c r="G436" s="12" t="str">
        <f>IF(Tableau66[[#This Row],[Stock physique]]&gt;="","NON","OUI")</f>
        <v>NON</v>
      </c>
      <c r="H436" s="12" t="str">
        <f>IF(Tableau66[[#This Row],[Stock physique]]=Tableau66[[#This Row],[Stock Theorique]],"OK","ECART")</f>
        <v>ECART</v>
      </c>
    </row>
    <row r="437" spans="1:8" x14ac:dyDescent="0.25">
      <c r="A437" s="160">
        <v>4</v>
      </c>
      <c r="B437" s="170" t="s">
        <v>380</v>
      </c>
      <c r="C437" s="65">
        <v>145</v>
      </c>
      <c r="D437" s="109" t="s">
        <v>413</v>
      </c>
      <c r="E437" s="199"/>
      <c r="F437" s="101">
        <f>VLOOKUP(Tableau66[[#This Row],[Références]],Articles[[Références]:[Stocks]],4,0)</f>
        <v>2</v>
      </c>
      <c r="G437" s="12" t="str">
        <f>IF(Tableau66[[#This Row],[Stock physique]]&gt;="","NON","OUI")</f>
        <v>NON</v>
      </c>
      <c r="H437" s="12" t="str">
        <f>IF(Tableau66[[#This Row],[Stock physique]]=Tableau66[[#This Row],[Stock Theorique]],"OK","ECART")</f>
        <v>ECART</v>
      </c>
    </row>
    <row r="438" spans="1:8" x14ac:dyDescent="0.25">
      <c r="A438" s="160">
        <v>4</v>
      </c>
      <c r="B438" s="61" t="s">
        <v>767</v>
      </c>
      <c r="C438" s="68">
        <v>615</v>
      </c>
      <c r="D438" s="110" t="s">
        <v>413</v>
      </c>
      <c r="E438" s="199"/>
      <c r="F438" s="101">
        <f>VLOOKUP(Tableau66[[#This Row],[Références]],Articles[[Références]:[Stocks]],4,0)</f>
        <v>19</v>
      </c>
      <c r="G438" s="12" t="str">
        <f>IF(Tableau66[[#This Row],[Stock physique]]&gt;="","NON","OUI")</f>
        <v>NON</v>
      </c>
      <c r="H438" s="12" t="str">
        <f>IF(Tableau66[[#This Row],[Stock physique]]=Tableau66[[#This Row],[Stock Theorique]],"OK","ECART")</f>
        <v>ECART</v>
      </c>
    </row>
    <row r="439" spans="1:8" x14ac:dyDescent="0.25">
      <c r="A439" s="160">
        <v>4</v>
      </c>
      <c r="B439" s="61" t="s">
        <v>1003</v>
      </c>
      <c r="C439" s="68">
        <v>643</v>
      </c>
      <c r="D439" s="67" t="s">
        <v>413</v>
      </c>
      <c r="E439" s="199"/>
      <c r="F439" s="101">
        <f>VLOOKUP(Tableau66[[#This Row],[Références]],Articles[[Références]:[Stocks]],4,0)</f>
        <v>48</v>
      </c>
      <c r="G439" s="12" t="str">
        <f>IF(Tableau66[[#This Row],[Stock physique]]&gt;="","NON","OUI")</f>
        <v>NON</v>
      </c>
      <c r="H439" s="12" t="str">
        <f>IF(Tableau66[[#This Row],[Stock physique]]=Tableau66[[#This Row],[Stock Theorique]],"OK","ECART")</f>
        <v>ECART</v>
      </c>
    </row>
    <row r="440" spans="1:8" x14ac:dyDescent="0.25">
      <c r="A440" s="160">
        <v>4</v>
      </c>
      <c r="B440" s="61" t="s">
        <v>1006</v>
      </c>
      <c r="C440" s="68">
        <v>644</v>
      </c>
      <c r="D440" s="67" t="s">
        <v>413</v>
      </c>
      <c r="E440" s="199"/>
      <c r="F440" s="101">
        <f>VLOOKUP(Tableau66[[#This Row],[Références]],Articles[[Références]:[Stocks]],4,0)</f>
        <v>0</v>
      </c>
      <c r="G440" s="12" t="str">
        <f>IF(Tableau66[[#This Row],[Stock physique]]&gt;="","NON","OUI")</f>
        <v>NON</v>
      </c>
      <c r="H440" s="12" t="str">
        <f>IF(Tableau66[[#This Row],[Stock physique]]=Tableau66[[#This Row],[Stock Theorique]],"OK","ECART")</f>
        <v>OK</v>
      </c>
    </row>
    <row r="441" spans="1:8" x14ac:dyDescent="0.25">
      <c r="A441" s="160">
        <v>4</v>
      </c>
      <c r="B441" s="61" t="s">
        <v>1004</v>
      </c>
      <c r="C441" s="68">
        <v>645</v>
      </c>
      <c r="D441" s="67" t="s">
        <v>413</v>
      </c>
      <c r="E441" s="199"/>
      <c r="F441" s="101">
        <f>VLOOKUP(Tableau66[[#This Row],[Références]],Articles[[Références]:[Stocks]],4,0)</f>
        <v>9</v>
      </c>
      <c r="G441" s="12" t="str">
        <f>IF(Tableau66[[#This Row],[Stock physique]]&gt;="","NON","OUI")</f>
        <v>NON</v>
      </c>
      <c r="H441" s="12" t="str">
        <f>IF(Tableau66[[#This Row],[Stock physique]]=Tableau66[[#This Row],[Stock Theorique]],"OK","ECART")</f>
        <v>ECART</v>
      </c>
    </row>
    <row r="442" spans="1:8" x14ac:dyDescent="0.25">
      <c r="A442" s="160">
        <v>4</v>
      </c>
      <c r="B442" s="168" t="s">
        <v>691</v>
      </c>
      <c r="C442" s="68">
        <v>702</v>
      </c>
      <c r="D442" s="67" t="s">
        <v>413</v>
      </c>
      <c r="E442" s="199"/>
      <c r="F442" s="101">
        <f>VLOOKUP(Tableau66[[#This Row],[Références]],Articles[[Références]:[Stocks]],4,0)</f>
        <v>41</v>
      </c>
      <c r="G442" s="12" t="str">
        <f>IF(Tableau66[[#This Row],[Stock physique]]&gt;="","NON","OUI")</f>
        <v>NON</v>
      </c>
      <c r="H442" s="12" t="str">
        <f>IF(Tableau66[[#This Row],[Stock physique]]=Tableau66[[#This Row],[Stock Theorique]],"OK","ECART")</f>
        <v>ECART</v>
      </c>
    </row>
    <row r="443" spans="1:8" x14ac:dyDescent="0.25">
      <c r="A443" s="160">
        <v>4</v>
      </c>
      <c r="B443" s="165" t="s">
        <v>290</v>
      </c>
      <c r="C443" s="68">
        <v>819</v>
      </c>
      <c r="D443" s="67" t="s">
        <v>413</v>
      </c>
      <c r="E443" s="199"/>
      <c r="F443" s="101">
        <f>VLOOKUP(Tableau66[[#This Row],[Références]],Articles[[Références]:[Stocks]],4,0)</f>
        <v>10</v>
      </c>
      <c r="G443" s="12" t="str">
        <f>IF(Tableau66[[#This Row],[Stock physique]]&gt;="","NON","OUI")</f>
        <v>NON</v>
      </c>
      <c r="H443" s="12" t="str">
        <f>IF(Tableau66[[#This Row],[Stock physique]]=Tableau66[[#This Row],[Stock Theorique]],"OK","ECART")</f>
        <v>ECART</v>
      </c>
    </row>
    <row r="444" spans="1:8" x14ac:dyDescent="0.25">
      <c r="A444" s="160">
        <v>4</v>
      </c>
      <c r="B444" s="165" t="s">
        <v>289</v>
      </c>
      <c r="C444" s="68">
        <v>820</v>
      </c>
      <c r="D444" s="67" t="s">
        <v>413</v>
      </c>
      <c r="E444" s="199"/>
      <c r="F444" s="101">
        <f>VLOOKUP(Tableau66[[#This Row],[Références]],Articles[[Références]:[Stocks]],4,0)</f>
        <v>2</v>
      </c>
      <c r="G444" s="12" t="str">
        <f>IF(Tableau66[[#This Row],[Stock physique]]&gt;="","NON","OUI")</f>
        <v>NON</v>
      </c>
      <c r="H444" s="12" t="str">
        <f>IF(Tableau66[[#This Row],[Stock physique]]=Tableau66[[#This Row],[Stock Theorique]],"OK","ECART")</f>
        <v>ECART</v>
      </c>
    </row>
    <row r="445" spans="1:8" x14ac:dyDescent="0.25">
      <c r="A445" s="160">
        <v>4</v>
      </c>
      <c r="B445" s="66" t="s">
        <v>592</v>
      </c>
      <c r="C445" s="65">
        <v>839</v>
      </c>
      <c r="D445" s="109" t="s">
        <v>413</v>
      </c>
      <c r="E445" s="200"/>
      <c r="F445" s="101">
        <f>VLOOKUP(Tableau66[[#This Row],[Références]],Articles[[Références]:[Stocks]],4,0)</f>
        <v>7990</v>
      </c>
      <c r="G445" s="12" t="str">
        <f>IF(Tableau66[[#This Row],[Stock physique]]&gt;="","NON","OUI")</f>
        <v>NON</v>
      </c>
      <c r="H445" s="12" t="str">
        <f>IF(Tableau66[[#This Row],[Stock physique]]=Tableau66[[#This Row],[Stock Theorique]],"OK","ECART")</f>
        <v>ECART</v>
      </c>
    </row>
    <row r="446" spans="1:8" x14ac:dyDescent="0.25">
      <c r="A446" s="160">
        <v>4</v>
      </c>
      <c r="B446" s="69" t="s">
        <v>594</v>
      </c>
      <c r="C446" s="68">
        <v>840</v>
      </c>
      <c r="D446" s="110" t="s">
        <v>413</v>
      </c>
      <c r="E446" s="200"/>
      <c r="F446" s="101">
        <f>VLOOKUP(Tableau66[[#This Row],[Références]],Articles[[Références]:[Stocks]],4,0)</f>
        <v>7990</v>
      </c>
      <c r="G446" s="12" t="str">
        <f>IF(Tableau66[[#This Row],[Stock physique]]&gt;="","NON","OUI")</f>
        <v>NON</v>
      </c>
      <c r="H446" s="12" t="str">
        <f>IF(Tableau66[[#This Row],[Stock physique]]=Tableau66[[#This Row],[Stock Theorique]],"OK","ECART")</f>
        <v>ECART</v>
      </c>
    </row>
    <row r="447" spans="1:8" x14ac:dyDescent="0.25">
      <c r="A447" s="160">
        <v>4</v>
      </c>
      <c r="B447" s="69" t="s">
        <v>593</v>
      </c>
      <c r="C447" s="68">
        <v>848</v>
      </c>
      <c r="D447" s="110" t="s">
        <v>413</v>
      </c>
      <c r="E447" s="200"/>
      <c r="F447" s="101">
        <f>VLOOKUP(Tableau66[[#This Row],[Références]],Articles[[Références]:[Stocks]],4,0)</f>
        <v>9000</v>
      </c>
      <c r="G447" s="12" t="str">
        <f>IF(Tableau66[[#This Row],[Stock physique]]&gt;="","NON","OUI")</f>
        <v>NON</v>
      </c>
      <c r="H447" s="12" t="str">
        <f>IF(Tableau66[[#This Row],[Stock physique]]=Tableau66[[#This Row],[Stock Theorique]],"OK","ECART")</f>
        <v>ECART</v>
      </c>
    </row>
    <row r="448" spans="1:8" x14ac:dyDescent="0.25">
      <c r="A448" s="160">
        <v>4</v>
      </c>
      <c r="B448" s="69" t="s">
        <v>598</v>
      </c>
      <c r="C448" s="68">
        <v>932</v>
      </c>
      <c r="D448" s="110" t="s">
        <v>413</v>
      </c>
      <c r="E448" s="200"/>
      <c r="F448" s="101">
        <f>VLOOKUP(Tableau66[[#This Row],[Références]],Articles[[Références]:[Stocks]],4,0)</f>
        <v>25</v>
      </c>
      <c r="G448" s="12" t="str">
        <f>IF(Tableau66[[#This Row],[Stock physique]]&gt;="","NON","OUI")</f>
        <v>NON</v>
      </c>
      <c r="H448" s="12" t="str">
        <f>IF(Tableau66[[#This Row],[Stock physique]]=Tableau66[[#This Row],[Stock Theorique]],"OK","ECART")</f>
        <v>ECART</v>
      </c>
    </row>
    <row r="449" spans="1:8" x14ac:dyDescent="0.25">
      <c r="A449" s="160">
        <v>4</v>
      </c>
      <c r="B449" s="168" t="s">
        <v>659</v>
      </c>
      <c r="C449" s="68">
        <v>1425</v>
      </c>
      <c r="D449" s="110" t="s">
        <v>413</v>
      </c>
      <c r="E449" s="199"/>
      <c r="F449" s="101">
        <f>VLOOKUP(Tableau66[[#This Row],[Références]],Articles[[Références]:[Stocks]],4,0)</f>
        <v>45</v>
      </c>
      <c r="G449" s="12" t="str">
        <f>IF(Tableau66[[#This Row],[Stock physique]]&gt;="","NON","OUI")</f>
        <v>NON</v>
      </c>
      <c r="H449" s="12" t="str">
        <f>IF(Tableau66[[#This Row],[Stock physique]]=Tableau66[[#This Row],[Stock Theorique]],"OK","ECART")</f>
        <v>ECART</v>
      </c>
    </row>
    <row r="450" spans="1:8" x14ac:dyDescent="0.25">
      <c r="A450" s="160">
        <v>4</v>
      </c>
      <c r="B450" s="165" t="s">
        <v>189</v>
      </c>
      <c r="C450" s="68">
        <v>1909</v>
      </c>
      <c r="D450" s="110" t="s">
        <v>413</v>
      </c>
      <c r="E450" s="199"/>
      <c r="F450" s="101">
        <f>VLOOKUP(Tableau66[[#This Row],[Références]],Articles[[Références]:[Stocks]],4,0)</f>
        <v>200</v>
      </c>
      <c r="G450" s="12" t="str">
        <f>IF(Tableau66[[#This Row],[Stock physique]]&gt;="","NON","OUI")</f>
        <v>NON</v>
      </c>
      <c r="H450" s="12" t="str">
        <f>IF(Tableau66[[#This Row],[Stock physique]]=Tableau66[[#This Row],[Stock Theorique]],"OK","ECART")</f>
        <v>ECART</v>
      </c>
    </row>
    <row r="451" spans="1:8" x14ac:dyDescent="0.25">
      <c r="A451" s="160">
        <v>4</v>
      </c>
      <c r="B451" s="165" t="s">
        <v>188</v>
      </c>
      <c r="C451" s="68">
        <v>1910</v>
      </c>
      <c r="D451" s="110" t="s">
        <v>413</v>
      </c>
      <c r="E451" s="199"/>
      <c r="F451" s="101">
        <f>VLOOKUP(Tableau66[[#This Row],[Références]],Articles[[Références]:[Stocks]],4,0)</f>
        <v>0</v>
      </c>
      <c r="G451" s="12" t="str">
        <f>IF(Tableau66[[#This Row],[Stock physique]]&gt;="","NON","OUI")</f>
        <v>NON</v>
      </c>
      <c r="H451" s="12" t="str">
        <f>IF(Tableau66[[#This Row],[Stock physique]]=Tableau66[[#This Row],[Stock Theorique]],"OK","ECART")</f>
        <v>OK</v>
      </c>
    </row>
    <row r="452" spans="1:8" x14ac:dyDescent="0.25">
      <c r="A452" s="160">
        <v>4</v>
      </c>
      <c r="B452" s="165" t="s">
        <v>182</v>
      </c>
      <c r="C452" s="68">
        <v>2126</v>
      </c>
      <c r="D452" s="110" t="s">
        <v>413</v>
      </c>
      <c r="E452" s="199"/>
      <c r="F452" s="101">
        <f>VLOOKUP(Tableau66[[#This Row],[Références]],Articles[[Références]:[Stocks]],4,0)</f>
        <v>0</v>
      </c>
      <c r="G452" s="12" t="str">
        <f>IF(Tableau66[[#This Row],[Stock physique]]&gt;="","NON","OUI")</f>
        <v>NON</v>
      </c>
      <c r="H452" s="12" t="str">
        <f>IF(Tableau66[[#This Row],[Stock physique]]=Tableau66[[#This Row],[Stock Theorique]],"OK","ECART")</f>
        <v>OK</v>
      </c>
    </row>
    <row r="453" spans="1:8" x14ac:dyDescent="0.25">
      <c r="A453" s="160">
        <v>4</v>
      </c>
      <c r="B453" s="165" t="s">
        <v>181</v>
      </c>
      <c r="C453" s="68">
        <v>2127</v>
      </c>
      <c r="D453" s="110" t="s">
        <v>413</v>
      </c>
      <c r="E453" s="199"/>
      <c r="F453" s="101">
        <f>VLOOKUP(Tableau66[[#This Row],[Références]],Articles[[Références]:[Stocks]],4,0)</f>
        <v>150</v>
      </c>
      <c r="G453" s="12" t="str">
        <f>IF(Tableau66[[#This Row],[Stock physique]]&gt;="","NON","OUI")</f>
        <v>NON</v>
      </c>
      <c r="H453" s="12" t="str">
        <f>IF(Tableau66[[#This Row],[Stock physique]]=Tableau66[[#This Row],[Stock Theorique]],"OK","ECART")</f>
        <v>ECART</v>
      </c>
    </row>
    <row r="454" spans="1:8" x14ac:dyDescent="0.25">
      <c r="A454" s="160">
        <v>4</v>
      </c>
      <c r="B454" s="165" t="s">
        <v>180</v>
      </c>
      <c r="C454" s="68">
        <v>2128</v>
      </c>
      <c r="D454" s="110" t="s">
        <v>413</v>
      </c>
      <c r="E454" s="199"/>
      <c r="F454" s="101">
        <f>VLOOKUP(Tableau66[[#This Row],[Références]],Articles[[Références]:[Stocks]],4,0)</f>
        <v>394</v>
      </c>
      <c r="G454" s="12" t="str">
        <f>IF(Tableau66[[#This Row],[Stock physique]]&gt;="","NON","OUI")</f>
        <v>NON</v>
      </c>
      <c r="H454" s="12" t="str">
        <f>IF(Tableau66[[#This Row],[Stock physique]]=Tableau66[[#This Row],[Stock Theorique]],"OK","ECART")</f>
        <v>ECART</v>
      </c>
    </row>
    <row r="455" spans="1:8" x14ac:dyDescent="0.25">
      <c r="A455" s="160">
        <v>4</v>
      </c>
      <c r="B455" s="165" t="s">
        <v>179</v>
      </c>
      <c r="C455" s="68">
        <v>2129</v>
      </c>
      <c r="D455" s="110" t="s">
        <v>413</v>
      </c>
      <c r="E455" s="199"/>
      <c r="F455" s="101">
        <f>VLOOKUP(Tableau66[[#This Row],[Références]],Articles[[Références]:[Stocks]],4,0)</f>
        <v>300</v>
      </c>
      <c r="G455" s="12" t="str">
        <f>IF(Tableau66[[#This Row],[Stock physique]]&gt;="","NON","OUI")</f>
        <v>NON</v>
      </c>
      <c r="H455" s="12" t="str">
        <f>IF(Tableau66[[#This Row],[Stock physique]]=Tableau66[[#This Row],[Stock Theorique]],"OK","ECART")</f>
        <v>ECART</v>
      </c>
    </row>
    <row r="456" spans="1:8" x14ac:dyDescent="0.25">
      <c r="A456" s="160">
        <v>4</v>
      </c>
      <c r="B456" s="165" t="s">
        <v>178</v>
      </c>
      <c r="C456" s="68">
        <v>2130</v>
      </c>
      <c r="D456" s="110" t="s">
        <v>413</v>
      </c>
      <c r="E456" s="199"/>
      <c r="F456" s="101">
        <f>VLOOKUP(Tableau66[[#This Row],[Références]],Articles[[Références]:[Stocks]],4,0)</f>
        <v>2400</v>
      </c>
      <c r="G456" s="12" t="str">
        <f>IF(Tableau66[[#This Row],[Stock physique]]&gt;="","NON","OUI")</f>
        <v>NON</v>
      </c>
      <c r="H456" s="12" t="str">
        <f>IF(Tableau66[[#This Row],[Stock physique]]=Tableau66[[#This Row],[Stock Theorique]],"OK","ECART")</f>
        <v>ECART</v>
      </c>
    </row>
    <row r="457" spans="1:8" x14ac:dyDescent="0.25">
      <c r="A457" s="160">
        <v>4</v>
      </c>
      <c r="B457" s="165" t="s">
        <v>177</v>
      </c>
      <c r="C457" s="68">
        <v>2131</v>
      </c>
      <c r="D457" s="110" t="s">
        <v>413</v>
      </c>
      <c r="E457" s="199"/>
      <c r="F457" s="101">
        <f>VLOOKUP(Tableau66[[#This Row],[Références]],Articles[[Références]:[Stocks]],4,0)</f>
        <v>70</v>
      </c>
      <c r="G457" s="12" t="str">
        <f>IF(Tableau66[[#This Row],[Stock physique]]&gt;="","NON","OUI")</f>
        <v>NON</v>
      </c>
      <c r="H457" s="12" t="str">
        <f>IF(Tableau66[[#This Row],[Stock physique]]=Tableau66[[#This Row],[Stock Theorique]],"OK","ECART")</f>
        <v>ECART</v>
      </c>
    </row>
    <row r="458" spans="1:8" x14ac:dyDescent="0.25">
      <c r="A458" s="160">
        <v>4</v>
      </c>
      <c r="B458" s="165" t="s">
        <v>176</v>
      </c>
      <c r="C458" s="164">
        <v>2132</v>
      </c>
      <c r="D458" s="67" t="s">
        <v>413</v>
      </c>
      <c r="E458" s="199"/>
      <c r="F458" s="101">
        <f>VLOOKUP(Tableau66[[#This Row],[Références]],Articles[[Références]:[Stocks]],4,0)</f>
        <v>87</v>
      </c>
      <c r="G458" s="12" t="str">
        <f>IF(Tableau66[[#This Row],[Stock physique]]&gt;="","NON","OUI")</f>
        <v>NON</v>
      </c>
      <c r="H458" s="12" t="str">
        <f>IF(Tableau66[[#This Row],[Stock physique]]=Tableau66[[#This Row],[Stock Theorique]],"OK","ECART")</f>
        <v>ECART</v>
      </c>
    </row>
    <row r="459" spans="1:8" x14ac:dyDescent="0.25">
      <c r="A459" s="160">
        <v>4</v>
      </c>
      <c r="B459" s="165" t="s">
        <v>175</v>
      </c>
      <c r="C459" s="164">
        <v>2182</v>
      </c>
      <c r="D459" s="67" t="s">
        <v>413</v>
      </c>
      <c r="E459" s="199"/>
      <c r="F459" s="101">
        <f>VLOOKUP(Tableau66[[#This Row],[Références]],Articles[[Références]:[Stocks]],4,0)</f>
        <v>4000</v>
      </c>
      <c r="G459" s="12" t="str">
        <f>IF(Tableau66[[#This Row],[Stock physique]]&gt;="","NON","OUI")</f>
        <v>NON</v>
      </c>
      <c r="H459" s="12" t="str">
        <f>IF(Tableau66[[#This Row],[Stock physique]]=Tableau66[[#This Row],[Stock Theorique]],"OK","ECART")</f>
        <v>ECART</v>
      </c>
    </row>
    <row r="460" spans="1:8" x14ac:dyDescent="0.25">
      <c r="A460" s="160">
        <v>4</v>
      </c>
      <c r="B460" s="69" t="s">
        <v>588</v>
      </c>
      <c r="C460" s="164">
        <v>2186</v>
      </c>
      <c r="D460" s="67" t="s">
        <v>413</v>
      </c>
      <c r="E460" s="200"/>
      <c r="F460" s="101">
        <f>VLOOKUP(Tableau66[[#This Row],[Références]],Articles[[Références]:[Stocks]],4,0)</f>
        <v>2000</v>
      </c>
      <c r="G460" s="12" t="str">
        <f>IF(Tableau66[[#This Row],[Stock physique]]&gt;="","NON","OUI")</f>
        <v>NON</v>
      </c>
      <c r="H460" s="12" t="str">
        <f>IF(Tableau66[[#This Row],[Stock physique]]=Tableau66[[#This Row],[Stock Theorique]],"OK","ECART")</f>
        <v>ECART</v>
      </c>
    </row>
    <row r="461" spans="1:8" x14ac:dyDescent="0.25">
      <c r="A461" s="160">
        <v>4</v>
      </c>
      <c r="B461" s="165" t="s">
        <v>174</v>
      </c>
      <c r="C461" s="164">
        <v>2187</v>
      </c>
      <c r="D461" s="67" t="s">
        <v>413</v>
      </c>
      <c r="E461" s="199"/>
      <c r="F461" s="101">
        <f>VLOOKUP(Tableau66[[#This Row],[Références]],Articles[[Références]:[Stocks]],4,0)</f>
        <v>500</v>
      </c>
      <c r="G461" s="12" t="str">
        <f>IF(Tableau66[[#This Row],[Stock physique]]&gt;="","NON","OUI")</f>
        <v>NON</v>
      </c>
      <c r="H461" s="12" t="str">
        <f>IF(Tableau66[[#This Row],[Stock physique]]=Tableau66[[#This Row],[Stock Theorique]],"OK","ECART")</f>
        <v>ECART</v>
      </c>
    </row>
    <row r="462" spans="1:8" x14ac:dyDescent="0.25">
      <c r="A462" s="160">
        <v>4</v>
      </c>
      <c r="B462" s="69" t="s">
        <v>589</v>
      </c>
      <c r="C462" s="164">
        <v>2188</v>
      </c>
      <c r="D462" s="67" t="s">
        <v>413</v>
      </c>
      <c r="E462" s="200"/>
      <c r="F462" s="101">
        <f>VLOOKUP(Tableau66[[#This Row],[Références]],Articles[[Références]:[Stocks]],4,0)</f>
        <v>750</v>
      </c>
      <c r="G462" s="12" t="str">
        <f>IF(Tableau66[[#This Row],[Stock physique]]&gt;="","NON","OUI")</f>
        <v>NON</v>
      </c>
      <c r="H462" s="12" t="str">
        <f>IF(Tableau66[[#This Row],[Stock physique]]=Tableau66[[#This Row],[Stock Theorique]],"OK","ECART")</f>
        <v>ECART</v>
      </c>
    </row>
    <row r="463" spans="1:8" x14ac:dyDescent="0.25">
      <c r="A463" s="160">
        <v>4</v>
      </c>
      <c r="B463" s="165" t="s">
        <v>173</v>
      </c>
      <c r="C463" s="164">
        <v>2189</v>
      </c>
      <c r="D463" s="67" t="s">
        <v>413</v>
      </c>
      <c r="E463" s="199"/>
      <c r="F463" s="101">
        <f>VLOOKUP(Tableau66[[#This Row],[Références]],Articles[[Références]:[Stocks]],4,0)</f>
        <v>3000</v>
      </c>
      <c r="G463" s="12" t="str">
        <f>IF(Tableau66[[#This Row],[Stock physique]]&gt;="","NON","OUI")</f>
        <v>NON</v>
      </c>
      <c r="H463" s="12" t="str">
        <f>IF(Tableau66[[#This Row],[Stock physique]]=Tableau66[[#This Row],[Stock Theorique]],"OK","ECART")</f>
        <v>ECART</v>
      </c>
    </row>
    <row r="464" spans="1:8" x14ac:dyDescent="0.25">
      <c r="A464" s="160">
        <v>4</v>
      </c>
      <c r="B464" s="165" t="s">
        <v>172</v>
      </c>
      <c r="C464" s="164">
        <v>2190</v>
      </c>
      <c r="D464" s="67" t="s">
        <v>413</v>
      </c>
      <c r="E464" s="199"/>
      <c r="F464" s="101">
        <f>VLOOKUP(Tableau66[[#This Row],[Références]],Articles[[Références]:[Stocks]],4,0)</f>
        <v>1500</v>
      </c>
      <c r="G464" s="12" t="str">
        <f>IF(Tableau66[[#This Row],[Stock physique]]&gt;="","NON","OUI")</f>
        <v>NON</v>
      </c>
      <c r="H464" s="12" t="str">
        <f>IF(Tableau66[[#This Row],[Stock physique]]=Tableau66[[#This Row],[Stock Theorique]],"OK","ECART")</f>
        <v>ECART</v>
      </c>
    </row>
    <row r="465" spans="1:8" x14ac:dyDescent="0.25">
      <c r="A465" s="160">
        <v>4</v>
      </c>
      <c r="B465" s="61" t="s">
        <v>171</v>
      </c>
      <c r="C465" s="164">
        <v>2191</v>
      </c>
      <c r="D465" s="71" t="s">
        <v>413</v>
      </c>
      <c r="E465" s="200"/>
      <c r="F465" s="101">
        <f>VLOOKUP(Tableau66[[#This Row],[Références]],Articles[[Références]:[Stocks]],4,0)</f>
        <v>800</v>
      </c>
      <c r="G465" s="12" t="str">
        <f>IF(Tableau66[[#This Row],[Stock physique]]&gt;="","NON","OUI")</f>
        <v>NON</v>
      </c>
      <c r="H465" s="12" t="str">
        <f>IF(Tableau66[[#This Row],[Stock physique]]=Tableau66[[#This Row],[Stock Theorique]],"OK","ECART")</f>
        <v>ECART</v>
      </c>
    </row>
    <row r="466" spans="1:8" ht="15.6" customHeight="1" x14ac:dyDescent="0.25">
      <c r="A466" s="160">
        <v>4</v>
      </c>
      <c r="B466" s="69" t="s">
        <v>596</v>
      </c>
      <c r="C466" s="164">
        <v>3087</v>
      </c>
      <c r="D466" s="67" t="s">
        <v>413</v>
      </c>
      <c r="E466" s="200"/>
      <c r="F466" s="101">
        <f>VLOOKUP(Tableau66[[#This Row],[Références]],Articles[[Références]:[Stocks]],4,0)</f>
        <v>54</v>
      </c>
      <c r="G466" s="12" t="str">
        <f>IF(Tableau66[[#This Row],[Stock physique]]&gt;="","NON","OUI")</f>
        <v>NON</v>
      </c>
      <c r="H466" s="12" t="str">
        <f>IF(Tableau66[[#This Row],[Stock physique]]=Tableau66[[#This Row],[Stock Theorique]],"OK","ECART")</f>
        <v>ECART</v>
      </c>
    </row>
    <row r="467" spans="1:8" x14ac:dyDescent="0.25">
      <c r="A467" s="160">
        <v>4</v>
      </c>
      <c r="B467" s="69" t="s">
        <v>597</v>
      </c>
      <c r="C467" s="164">
        <v>4377</v>
      </c>
      <c r="D467" s="67" t="s">
        <v>413</v>
      </c>
      <c r="E467" s="200"/>
      <c r="F467" s="101">
        <f>VLOOKUP(Tableau66[[#This Row],[Références]],Articles[[Références]:[Stocks]],4,0)</f>
        <v>1222</v>
      </c>
      <c r="G467" s="12" t="str">
        <f>IF(Tableau66[[#This Row],[Stock physique]]&gt;="","NON","OUI")</f>
        <v>NON</v>
      </c>
      <c r="H467" s="12" t="str">
        <f>IF(Tableau66[[#This Row],[Stock physique]]=Tableau66[[#This Row],[Stock Theorique]],"OK","ECART")</f>
        <v>ECART</v>
      </c>
    </row>
    <row r="468" spans="1:8" x14ac:dyDescent="0.25">
      <c r="A468" s="160">
        <v>4</v>
      </c>
      <c r="B468" s="69" t="s">
        <v>590</v>
      </c>
      <c r="C468" s="164">
        <v>4389</v>
      </c>
      <c r="D468" s="67" t="s">
        <v>413</v>
      </c>
      <c r="E468" s="200"/>
      <c r="F468" s="101">
        <f>VLOOKUP(Tableau66[[#This Row],[Références]],Articles[[Références]:[Stocks]],4,0)</f>
        <v>3400</v>
      </c>
      <c r="G468" s="12" t="str">
        <f>IF(Tableau66[[#This Row],[Stock physique]]&gt;="","NON","OUI")</f>
        <v>NON</v>
      </c>
      <c r="H468" s="12" t="str">
        <f>IF(Tableau66[[#This Row],[Stock physique]]=Tableau66[[#This Row],[Stock Theorique]],"OK","ECART")</f>
        <v>ECART</v>
      </c>
    </row>
    <row r="469" spans="1:8" x14ac:dyDescent="0.25">
      <c r="A469" s="160">
        <v>4</v>
      </c>
      <c r="B469" s="69" t="s">
        <v>591</v>
      </c>
      <c r="C469" s="164">
        <v>4390</v>
      </c>
      <c r="D469" s="67" t="s">
        <v>413</v>
      </c>
      <c r="E469" s="200"/>
      <c r="F469" s="101">
        <f>VLOOKUP(Tableau66[[#This Row],[Références]],Articles[[Références]:[Stocks]],4,0)</f>
        <v>6400</v>
      </c>
      <c r="G469" s="12" t="str">
        <f>IF(Tableau66[[#This Row],[Stock physique]]&gt;="","NON","OUI")</f>
        <v>NON</v>
      </c>
      <c r="H469" s="12" t="str">
        <f>IF(Tableau66[[#This Row],[Stock physique]]=Tableau66[[#This Row],[Stock Theorique]],"OK","ECART")</f>
        <v>ECART</v>
      </c>
    </row>
    <row r="470" spans="1:8" x14ac:dyDescent="0.25">
      <c r="A470" s="160">
        <v>4</v>
      </c>
      <c r="B470" s="152" t="s">
        <v>798</v>
      </c>
      <c r="C470" s="164">
        <v>3151</v>
      </c>
      <c r="D470" s="67" t="s">
        <v>413</v>
      </c>
      <c r="E470" s="199"/>
      <c r="F470" s="101">
        <f>VLOOKUP(Tableau66[[#This Row],[Références]],Articles[[Références]:[Stocks]],4,0)</f>
        <v>14</v>
      </c>
      <c r="G470" s="12" t="str">
        <f>IF(Tableau66[[#This Row],[Stock physique]]&gt;="","NON","OUI")</f>
        <v>NON</v>
      </c>
      <c r="H470" s="12" t="str">
        <f>IF(Tableau66[[#This Row],[Stock physique]]=Tableau66[[#This Row],[Stock Theorique]],"OK","ECART")</f>
        <v>ECART</v>
      </c>
    </row>
    <row r="471" spans="1:8" x14ac:dyDescent="0.25">
      <c r="A471" s="160">
        <v>4</v>
      </c>
      <c r="B471" s="152" t="s">
        <v>797</v>
      </c>
      <c r="C471" s="164">
        <v>3152</v>
      </c>
      <c r="D471" s="67" t="s">
        <v>413</v>
      </c>
      <c r="E471" s="199"/>
      <c r="F471" s="101">
        <f>VLOOKUP(Tableau66[[#This Row],[Références]],Articles[[Références]:[Stocks]],4,0)</f>
        <v>13</v>
      </c>
      <c r="G471" s="12" t="str">
        <f>IF(Tableau66[[#This Row],[Stock physique]]&gt;="","NON","OUI")</f>
        <v>NON</v>
      </c>
      <c r="H471" s="12" t="str">
        <f>IF(Tableau66[[#This Row],[Stock physique]]=Tableau66[[#This Row],[Stock Theorique]],"OK","ECART")</f>
        <v>ECART</v>
      </c>
    </row>
    <row r="472" spans="1:8" x14ac:dyDescent="0.25">
      <c r="A472" s="160">
        <v>4</v>
      </c>
      <c r="B472" s="152" t="s">
        <v>1019</v>
      </c>
      <c r="C472" s="164">
        <v>3153</v>
      </c>
      <c r="D472" s="67" t="s">
        <v>413</v>
      </c>
      <c r="E472" s="199"/>
      <c r="F472" s="101">
        <f>VLOOKUP(Tableau66[[#This Row],[Références]],Articles[[Références]:[Stocks]],4,0)</f>
        <v>58</v>
      </c>
      <c r="G472" s="12" t="str">
        <f>IF(Tableau66[[#This Row],[Stock physique]]&gt;="","NON","OUI")</f>
        <v>NON</v>
      </c>
      <c r="H472" s="12" t="str">
        <f>IF(Tableau66[[#This Row],[Stock physique]]=Tableau66[[#This Row],[Stock Theorique]],"OK","ECART")</f>
        <v>ECART</v>
      </c>
    </row>
    <row r="473" spans="1:8" x14ac:dyDescent="0.25">
      <c r="A473" s="160">
        <v>4</v>
      </c>
      <c r="B473" s="61" t="s">
        <v>768</v>
      </c>
      <c r="C473" s="164">
        <v>4519</v>
      </c>
      <c r="D473" s="67" t="s">
        <v>413</v>
      </c>
      <c r="E473" s="199"/>
      <c r="F473" s="101">
        <f>VLOOKUP(Tableau66[[#This Row],[Références]],Articles[[Références]:[Stocks]],4,0)</f>
        <v>33</v>
      </c>
      <c r="G473" s="12" t="str">
        <f>IF(Tableau66[[#This Row],[Stock physique]]&gt;="","NON","OUI")</f>
        <v>NON</v>
      </c>
      <c r="H473" s="12" t="str">
        <f>IF(Tableau66[[#This Row],[Stock physique]]=Tableau66[[#This Row],[Stock Theorique]],"OK","ECART")</f>
        <v>ECART</v>
      </c>
    </row>
    <row r="474" spans="1:8" x14ac:dyDescent="0.25">
      <c r="A474" s="160">
        <v>4</v>
      </c>
      <c r="B474" s="61" t="s">
        <v>1005</v>
      </c>
      <c r="C474" s="164">
        <v>4520</v>
      </c>
      <c r="D474" s="67" t="s">
        <v>413</v>
      </c>
      <c r="E474" s="199"/>
      <c r="F474" s="101">
        <f>VLOOKUP(Tableau66[[#This Row],[Références]],Articles[[Références]:[Stocks]],4,0)</f>
        <v>53</v>
      </c>
      <c r="G474" s="12" t="str">
        <f>IF(Tableau66[[#This Row],[Stock physique]]&gt;="","NON","OUI")</f>
        <v>NON</v>
      </c>
      <c r="H474" s="12" t="str">
        <f>IF(Tableau66[[#This Row],[Stock physique]]=Tableau66[[#This Row],[Stock Theorique]],"OK","ECART")</f>
        <v>ECART</v>
      </c>
    </row>
    <row r="475" spans="1:8" x14ac:dyDescent="0.25">
      <c r="A475" s="160">
        <v>4</v>
      </c>
      <c r="B475" s="61" t="s">
        <v>135</v>
      </c>
      <c r="C475" s="164">
        <v>4858</v>
      </c>
      <c r="D475" s="71" t="s">
        <v>413</v>
      </c>
      <c r="E475" s="200"/>
      <c r="F475" s="101">
        <f>VLOOKUP(Tableau66[[#This Row],[Références]],Articles[[Références]:[Stocks]],4,0)</f>
        <v>1</v>
      </c>
      <c r="G475" s="12" t="str">
        <f>IF(Tableau66[[#This Row],[Stock physique]]&gt;="","NON","OUI")</f>
        <v>NON</v>
      </c>
      <c r="H475" s="12" t="str">
        <f>IF(Tableau66[[#This Row],[Stock physique]]=Tableau66[[#This Row],[Stock Theorique]],"OK","ECART")</f>
        <v>ECART</v>
      </c>
    </row>
    <row r="476" spans="1:8" x14ac:dyDescent="0.25">
      <c r="A476" s="160">
        <v>4</v>
      </c>
      <c r="B476" s="165" t="s">
        <v>134</v>
      </c>
      <c r="C476" s="164">
        <v>4859</v>
      </c>
      <c r="D476" s="67" t="s">
        <v>413</v>
      </c>
      <c r="E476" s="199"/>
      <c r="F476" s="101">
        <f>VLOOKUP(Tableau66[[#This Row],[Références]],Articles[[Références]:[Stocks]],4,0)</f>
        <v>5</v>
      </c>
      <c r="G476" s="12" t="str">
        <f>IF(Tableau66[[#This Row],[Stock physique]]&gt;="","NON","OUI")</f>
        <v>NON</v>
      </c>
      <c r="H476" s="12" t="str">
        <f>IF(Tableau66[[#This Row],[Stock physique]]=Tableau66[[#This Row],[Stock Theorique]],"OK","ECART")</f>
        <v>ECART</v>
      </c>
    </row>
    <row r="477" spans="1:8" x14ac:dyDescent="0.25">
      <c r="A477" s="160">
        <v>4</v>
      </c>
      <c r="B477" s="165" t="s">
        <v>133</v>
      </c>
      <c r="C477" s="164">
        <v>4860</v>
      </c>
      <c r="D477" s="67" t="s">
        <v>413</v>
      </c>
      <c r="E477" s="199"/>
      <c r="F477" s="101">
        <f>VLOOKUP(Tableau66[[#This Row],[Références]],Articles[[Références]:[Stocks]],4,0)</f>
        <v>3</v>
      </c>
      <c r="G477" s="12" t="str">
        <f>IF(Tableau66[[#This Row],[Stock physique]]&gt;="","NON","OUI")</f>
        <v>NON</v>
      </c>
      <c r="H477" s="12" t="str">
        <f>IF(Tableau66[[#This Row],[Stock physique]]=Tableau66[[#This Row],[Stock Theorique]],"OK","ECART")</f>
        <v>ECART</v>
      </c>
    </row>
    <row r="478" spans="1:8" ht="16.149999999999999" customHeight="1" x14ac:dyDescent="0.25">
      <c r="A478" s="160">
        <v>4</v>
      </c>
      <c r="B478" s="165" t="s">
        <v>132</v>
      </c>
      <c r="C478" s="164">
        <v>4861</v>
      </c>
      <c r="D478" s="67" t="s">
        <v>413</v>
      </c>
      <c r="E478" s="199"/>
      <c r="F478" s="101">
        <f>VLOOKUP(Tableau66[[#This Row],[Références]],Articles[[Références]:[Stocks]],4,0)</f>
        <v>5</v>
      </c>
      <c r="G478" s="12" t="str">
        <f>IF(Tableau66[[#This Row],[Stock physique]]&gt;="","NON","OUI")</f>
        <v>NON</v>
      </c>
      <c r="H478" s="12" t="str">
        <f>IF(Tableau66[[#This Row],[Stock physique]]=Tableau66[[#This Row],[Stock Theorique]],"OK","ECART")</f>
        <v>ECART</v>
      </c>
    </row>
    <row r="479" spans="1:8" x14ac:dyDescent="0.25">
      <c r="A479" s="160">
        <v>4</v>
      </c>
      <c r="B479" s="165" t="s">
        <v>131</v>
      </c>
      <c r="C479" s="164">
        <v>4862</v>
      </c>
      <c r="D479" s="67" t="s">
        <v>413</v>
      </c>
      <c r="E479" s="199"/>
      <c r="F479" s="101">
        <f>VLOOKUP(Tableau66[[#This Row],[Références]],Articles[[Références]:[Stocks]],4,0)</f>
        <v>2</v>
      </c>
      <c r="G479" s="12" t="str">
        <f>IF(Tableau66[[#This Row],[Stock physique]]&gt;="","NON","OUI")</f>
        <v>NON</v>
      </c>
      <c r="H479" s="12" t="str">
        <f>IF(Tableau66[[#This Row],[Stock physique]]=Tableau66[[#This Row],[Stock Theorique]],"OK","ECART")</f>
        <v>ECART</v>
      </c>
    </row>
    <row r="480" spans="1:8" x14ac:dyDescent="0.25">
      <c r="A480" s="160">
        <v>4</v>
      </c>
      <c r="B480" s="61" t="s">
        <v>21</v>
      </c>
      <c r="C480" s="164">
        <v>7895</v>
      </c>
      <c r="D480" s="71" t="s">
        <v>413</v>
      </c>
      <c r="E480" s="200"/>
      <c r="F480" s="101">
        <f>VLOOKUP(Tableau66[[#This Row],[Références]],Articles[[Références]:[Stocks]],4,0)</f>
        <v>238</v>
      </c>
      <c r="G480" s="12" t="str">
        <f>IF(Tableau66[[#This Row],[Stock physique]]&gt;="","NON","OUI")</f>
        <v>NON</v>
      </c>
      <c r="H480" s="12" t="str">
        <f>IF(Tableau66[[#This Row],[Stock physique]]=Tableau66[[#This Row],[Stock Theorique]],"OK","ECART")</f>
        <v>ECART</v>
      </c>
    </row>
    <row r="481" spans="1:8" x14ac:dyDescent="0.25">
      <c r="A481" s="160">
        <v>4</v>
      </c>
      <c r="B481" s="152" t="s">
        <v>678</v>
      </c>
      <c r="C481" s="164">
        <v>8002</v>
      </c>
      <c r="D481" s="67" t="s">
        <v>413</v>
      </c>
      <c r="E481" s="199"/>
      <c r="F481" s="101">
        <f>VLOOKUP(Tableau66[[#This Row],[Références]],Articles[[Références]:[Stocks]],4,0)</f>
        <v>4</v>
      </c>
      <c r="G481" s="12" t="str">
        <f>IF(Tableau66[[#This Row],[Stock physique]]&gt;="","NON","OUI")</f>
        <v>NON</v>
      </c>
      <c r="H481" s="12" t="str">
        <f>IF(Tableau66[[#This Row],[Stock physique]]=Tableau66[[#This Row],[Stock Theorique]],"OK","ECART")</f>
        <v>ECART</v>
      </c>
    </row>
    <row r="482" spans="1:8" x14ac:dyDescent="0.25">
      <c r="A482" s="160">
        <v>4</v>
      </c>
      <c r="B482" s="152" t="s">
        <v>677</v>
      </c>
      <c r="C482" s="164">
        <v>8003</v>
      </c>
      <c r="D482" s="67" t="s">
        <v>413</v>
      </c>
      <c r="E482" s="199"/>
      <c r="F482" s="101">
        <f>VLOOKUP(Tableau66[[#This Row],[Références]],Articles[[Références]:[Stocks]],4,0)</f>
        <v>5</v>
      </c>
      <c r="G482" s="12" t="str">
        <f>IF(Tableau66[[#This Row],[Stock physique]]&gt;="","NON","OUI")</f>
        <v>NON</v>
      </c>
      <c r="H482" s="12" t="str">
        <f>IF(Tableau66[[#This Row],[Stock physique]]=Tableau66[[#This Row],[Stock Theorique]],"OK","ECART")</f>
        <v>ECART</v>
      </c>
    </row>
    <row r="483" spans="1:8" x14ac:dyDescent="0.25">
      <c r="A483" s="160">
        <v>4</v>
      </c>
      <c r="B483" s="152" t="s">
        <v>683</v>
      </c>
      <c r="C483" s="164">
        <v>8004</v>
      </c>
      <c r="D483" s="67" t="s">
        <v>413</v>
      </c>
      <c r="E483" s="199"/>
      <c r="F483" s="101">
        <f>VLOOKUP(Tableau66[[#This Row],[Références]],Articles[[Références]:[Stocks]],4,0)</f>
        <v>5</v>
      </c>
      <c r="G483" s="12" t="str">
        <f>IF(Tableau66[[#This Row],[Stock physique]]&gt;="","NON","OUI")</f>
        <v>NON</v>
      </c>
      <c r="H483" s="12" t="str">
        <f>IF(Tableau66[[#This Row],[Stock physique]]=Tableau66[[#This Row],[Stock Theorique]],"OK","ECART")</f>
        <v>ECART</v>
      </c>
    </row>
    <row r="484" spans="1:8" x14ac:dyDescent="0.25">
      <c r="A484" s="160">
        <v>4</v>
      </c>
      <c r="B484" s="152" t="s">
        <v>680</v>
      </c>
      <c r="C484" s="164">
        <v>8005</v>
      </c>
      <c r="D484" s="67" t="s">
        <v>413</v>
      </c>
      <c r="E484" s="199"/>
      <c r="F484" s="101">
        <f>VLOOKUP(Tableau66[[#This Row],[Références]],Articles[[Références]:[Stocks]],4,0)</f>
        <v>5</v>
      </c>
      <c r="G484" s="12" t="str">
        <f>IF(Tableau66[[#This Row],[Stock physique]]&gt;="","NON","OUI")</f>
        <v>NON</v>
      </c>
      <c r="H484" s="12" t="str">
        <f>IF(Tableau66[[#This Row],[Stock physique]]=Tableau66[[#This Row],[Stock Theorique]],"OK","ECART")</f>
        <v>ECART</v>
      </c>
    </row>
    <row r="485" spans="1:8" x14ac:dyDescent="0.25">
      <c r="A485" s="160">
        <v>4</v>
      </c>
      <c r="B485" s="152" t="s">
        <v>679</v>
      </c>
      <c r="C485" s="164">
        <v>8006</v>
      </c>
      <c r="D485" s="67" t="s">
        <v>413</v>
      </c>
      <c r="E485" s="199"/>
      <c r="F485" s="101">
        <f>VLOOKUP(Tableau66[[#This Row],[Références]],Articles[[Références]:[Stocks]],4,0)</f>
        <v>5</v>
      </c>
      <c r="G485" s="12" t="str">
        <f>IF(Tableau66[[#This Row],[Stock physique]]&gt;="","NON","OUI")</f>
        <v>NON</v>
      </c>
      <c r="H485" s="12" t="str">
        <f>IF(Tableau66[[#This Row],[Stock physique]]=Tableau66[[#This Row],[Stock Theorique]],"OK","ECART")</f>
        <v>ECART</v>
      </c>
    </row>
    <row r="486" spans="1:8" x14ac:dyDescent="0.25">
      <c r="A486" s="160">
        <v>4</v>
      </c>
      <c r="B486" s="152" t="s">
        <v>681</v>
      </c>
      <c r="C486" s="164">
        <v>8007</v>
      </c>
      <c r="D486" s="67" t="s">
        <v>413</v>
      </c>
      <c r="E486" s="199"/>
      <c r="F486" s="101">
        <f>VLOOKUP(Tableau66[[#This Row],[Références]],Articles[[Références]:[Stocks]],4,0)</f>
        <v>6</v>
      </c>
      <c r="G486" s="12" t="str">
        <f>IF(Tableau66[[#This Row],[Stock physique]]&gt;="","NON","OUI")</f>
        <v>NON</v>
      </c>
      <c r="H486" s="12" t="str">
        <f>IF(Tableau66[[#This Row],[Stock physique]]=Tableau66[[#This Row],[Stock Theorique]],"OK","ECART")</f>
        <v>ECART</v>
      </c>
    </row>
    <row r="487" spans="1:8" x14ac:dyDescent="0.25">
      <c r="A487" s="160">
        <v>4</v>
      </c>
      <c r="B487" s="152" t="s">
        <v>675</v>
      </c>
      <c r="C487" s="164">
        <v>8008</v>
      </c>
      <c r="D487" s="67" t="s">
        <v>413</v>
      </c>
      <c r="E487" s="199"/>
      <c r="F487" s="101">
        <f>VLOOKUP(Tableau66[[#This Row],[Références]],Articles[[Références]:[Stocks]],4,0)</f>
        <v>5</v>
      </c>
      <c r="G487" s="12" t="str">
        <f>IF(Tableau66[[#This Row],[Stock physique]]&gt;="","NON","OUI")</f>
        <v>NON</v>
      </c>
      <c r="H487" s="12" t="str">
        <f>IF(Tableau66[[#This Row],[Stock physique]]=Tableau66[[#This Row],[Stock Theorique]],"OK","ECART")</f>
        <v>ECART</v>
      </c>
    </row>
    <row r="488" spans="1:8" x14ac:dyDescent="0.25">
      <c r="A488" s="160">
        <v>4</v>
      </c>
      <c r="B488" s="152" t="s">
        <v>676</v>
      </c>
      <c r="C488" s="164">
        <v>8009</v>
      </c>
      <c r="D488" s="67" t="s">
        <v>413</v>
      </c>
      <c r="E488" s="199"/>
      <c r="F488" s="101">
        <f>VLOOKUP(Tableau66[[#This Row],[Références]],Articles[[Références]:[Stocks]],4,0)</f>
        <v>5</v>
      </c>
      <c r="G488" s="12" t="str">
        <f>IF(Tableau66[[#This Row],[Stock physique]]&gt;="","NON","OUI")</f>
        <v>NON</v>
      </c>
      <c r="H488" s="12" t="str">
        <f>IF(Tableau66[[#This Row],[Stock physique]]=Tableau66[[#This Row],[Stock Theorique]],"OK","ECART")</f>
        <v>ECART</v>
      </c>
    </row>
    <row r="489" spans="1:8" x14ac:dyDescent="0.25">
      <c r="A489" s="160">
        <v>4</v>
      </c>
      <c r="B489" s="152" t="s">
        <v>682</v>
      </c>
      <c r="C489" s="164">
        <v>8011</v>
      </c>
      <c r="D489" s="67" t="s">
        <v>413</v>
      </c>
      <c r="E489" s="199"/>
      <c r="F489" s="101">
        <f>VLOOKUP(Tableau66[[#This Row],[Références]],Articles[[Références]:[Stocks]],4,0)</f>
        <v>5</v>
      </c>
      <c r="G489" s="12" t="str">
        <f>IF(Tableau66[[#This Row],[Stock physique]]&gt;="","NON","OUI")</f>
        <v>NON</v>
      </c>
      <c r="H489" s="12" t="str">
        <f>IF(Tableau66[[#This Row],[Stock physique]]=Tableau66[[#This Row],[Stock Theorique]],"OK","ECART")</f>
        <v>ECART</v>
      </c>
    </row>
    <row r="490" spans="1:8" x14ac:dyDescent="0.25">
      <c r="A490" s="160">
        <v>4</v>
      </c>
      <c r="B490" s="152" t="s">
        <v>688</v>
      </c>
      <c r="C490" s="164">
        <v>8012</v>
      </c>
      <c r="D490" s="67" t="s">
        <v>413</v>
      </c>
      <c r="E490" s="199"/>
      <c r="F490" s="101">
        <f>VLOOKUP(Tableau66[[#This Row],[Références]],Articles[[Références]:[Stocks]],4,0)</f>
        <v>5</v>
      </c>
      <c r="G490" s="12" t="str">
        <f>IF(Tableau66[[#This Row],[Stock physique]]&gt;="","NON","OUI")</f>
        <v>NON</v>
      </c>
      <c r="H490" s="12" t="str">
        <f>IF(Tableau66[[#This Row],[Stock physique]]=Tableau66[[#This Row],[Stock Theorique]],"OK","ECART")</f>
        <v>ECART</v>
      </c>
    </row>
    <row r="491" spans="1:8" x14ac:dyDescent="0.25">
      <c r="A491" s="160">
        <v>4</v>
      </c>
      <c r="B491" s="152" t="s">
        <v>687</v>
      </c>
      <c r="C491" s="164">
        <v>8013</v>
      </c>
      <c r="D491" s="67" t="s">
        <v>413</v>
      </c>
      <c r="E491" s="199"/>
      <c r="F491" s="101">
        <f>VLOOKUP(Tableau66[[#This Row],[Références]],Articles[[Références]:[Stocks]],4,0)</f>
        <v>5</v>
      </c>
      <c r="G491" s="12" t="str">
        <f>IF(Tableau66[[#This Row],[Stock physique]]&gt;="","NON","OUI")</f>
        <v>NON</v>
      </c>
      <c r="H491" s="12" t="str">
        <f>IF(Tableau66[[#This Row],[Stock physique]]=Tableau66[[#This Row],[Stock Theorique]],"OK","ECART")</f>
        <v>ECART</v>
      </c>
    </row>
    <row r="492" spans="1:8" x14ac:dyDescent="0.25">
      <c r="A492" s="160">
        <v>4</v>
      </c>
      <c r="B492" s="152" t="s">
        <v>684</v>
      </c>
      <c r="C492" s="164">
        <v>8014</v>
      </c>
      <c r="D492" s="67" t="s">
        <v>413</v>
      </c>
      <c r="E492" s="199"/>
      <c r="F492" s="101">
        <f>VLOOKUP(Tableau66[[#This Row],[Références]],Articles[[Références]:[Stocks]],4,0)</f>
        <v>5</v>
      </c>
      <c r="G492" s="12" t="str">
        <f>IF(Tableau66[[#This Row],[Stock physique]]&gt;="","NON","OUI")</f>
        <v>NON</v>
      </c>
      <c r="H492" s="12" t="str">
        <f>IF(Tableau66[[#This Row],[Stock physique]]=Tableau66[[#This Row],[Stock Theorique]],"OK","ECART")</f>
        <v>ECART</v>
      </c>
    </row>
    <row r="493" spans="1:8" x14ac:dyDescent="0.25">
      <c r="A493" s="160">
        <v>4</v>
      </c>
      <c r="B493" s="152" t="s">
        <v>674</v>
      </c>
      <c r="C493" s="164">
        <v>8015</v>
      </c>
      <c r="D493" s="67" t="s">
        <v>413</v>
      </c>
      <c r="E493" s="199"/>
      <c r="F493" s="101">
        <f>VLOOKUP(Tableau66[[#This Row],[Références]],Articles[[Références]:[Stocks]],4,0)</f>
        <v>5</v>
      </c>
      <c r="G493" s="12" t="str">
        <f>IF(Tableau66[[#This Row],[Stock physique]]&gt;="","NON","OUI")</f>
        <v>NON</v>
      </c>
      <c r="H493" s="12" t="str">
        <f>IF(Tableau66[[#This Row],[Stock physique]]=Tableau66[[#This Row],[Stock Theorique]],"OK","ECART")</f>
        <v>ECART</v>
      </c>
    </row>
    <row r="494" spans="1:8" x14ac:dyDescent="0.25">
      <c r="A494" s="160">
        <v>4</v>
      </c>
      <c r="B494" s="69" t="s">
        <v>595</v>
      </c>
      <c r="C494" s="164">
        <v>8093</v>
      </c>
      <c r="D494" s="67" t="s">
        <v>413</v>
      </c>
      <c r="E494" s="200"/>
      <c r="F494" s="101">
        <f>VLOOKUP(Tableau66[[#This Row],[Références]],Articles[[Références]:[Stocks]],4,0)</f>
        <v>246</v>
      </c>
      <c r="G494" s="12" t="str">
        <f>IF(Tableau66[[#This Row],[Stock physique]]&gt;="","NON","OUI")</f>
        <v>NON</v>
      </c>
      <c r="H494" s="12" t="str">
        <f>IF(Tableau66[[#This Row],[Stock physique]]=Tableau66[[#This Row],[Stock Theorique]],"OK","ECART")</f>
        <v>ECART</v>
      </c>
    </row>
    <row r="495" spans="1:8" x14ac:dyDescent="0.25">
      <c r="A495" s="160">
        <v>4</v>
      </c>
      <c r="B495" s="152" t="s">
        <v>685</v>
      </c>
      <c r="C495" s="164">
        <v>8206</v>
      </c>
      <c r="D495" s="67" t="s">
        <v>413</v>
      </c>
      <c r="E495" s="199"/>
      <c r="F495" s="101">
        <f>VLOOKUP(Tableau66[[#This Row],[Références]],Articles[[Références]:[Stocks]],4,0)</f>
        <v>5</v>
      </c>
      <c r="G495" s="12" t="str">
        <f>IF(Tableau66[[#This Row],[Stock physique]]&gt;="","NON","OUI")</f>
        <v>NON</v>
      </c>
      <c r="H495" s="12" t="str">
        <f>IF(Tableau66[[#This Row],[Stock physique]]=Tableau66[[#This Row],[Stock Theorique]],"OK","ECART")</f>
        <v>ECART</v>
      </c>
    </row>
    <row r="496" spans="1:8" x14ac:dyDescent="0.25">
      <c r="A496" s="160">
        <v>4</v>
      </c>
      <c r="B496" s="152" t="s">
        <v>686</v>
      </c>
      <c r="C496" s="164">
        <v>8207</v>
      </c>
      <c r="D496" s="67" t="s">
        <v>413</v>
      </c>
      <c r="E496" s="199"/>
      <c r="F496" s="101">
        <f>VLOOKUP(Tableau66[[#This Row],[Références]],Articles[[Références]:[Stocks]],4,0)</f>
        <v>5</v>
      </c>
      <c r="G496" s="12" t="str">
        <f>IF(Tableau66[[#This Row],[Stock physique]]&gt;="","NON","OUI")</f>
        <v>NON</v>
      </c>
      <c r="H496" s="12" t="str">
        <f>IF(Tableau66[[#This Row],[Stock physique]]=Tableau66[[#This Row],[Stock Theorique]],"OK","ECART")</f>
        <v>ECART</v>
      </c>
    </row>
    <row r="497" spans="1:8" x14ac:dyDescent="0.25">
      <c r="A497" s="160">
        <v>4</v>
      </c>
      <c r="B497" s="69" t="s">
        <v>599</v>
      </c>
      <c r="C497" s="164">
        <v>8214</v>
      </c>
      <c r="D497" s="67" t="s">
        <v>413</v>
      </c>
      <c r="E497" s="200"/>
      <c r="F497" s="101">
        <f>VLOOKUP(Tableau66[[#This Row],[Références]],Articles[[Références]:[Stocks]],4,0)</f>
        <v>100</v>
      </c>
      <c r="G497" s="12" t="str">
        <f>IF(Tableau66[[#This Row],[Stock physique]]&gt;="","NON","OUI")</f>
        <v>NON</v>
      </c>
      <c r="H497" s="12" t="str">
        <f>IF(Tableau66[[#This Row],[Stock physique]]=Tableau66[[#This Row],[Stock Theorique]],"OK","ECART")</f>
        <v>ECART</v>
      </c>
    </row>
    <row r="498" spans="1:8" x14ac:dyDescent="0.25">
      <c r="A498" s="160">
        <v>4</v>
      </c>
      <c r="B498" s="168" t="s">
        <v>658</v>
      </c>
      <c r="C498" s="164">
        <v>8232</v>
      </c>
      <c r="D498" s="67" t="s">
        <v>413</v>
      </c>
      <c r="E498" s="199"/>
      <c r="F498" s="101">
        <f>VLOOKUP(Tableau66[[#This Row],[Références]],Articles[[Références]:[Stocks]],4,0)</f>
        <v>39</v>
      </c>
      <c r="G498" s="12" t="str">
        <f>IF(Tableau66[[#This Row],[Stock physique]]&gt;="","NON","OUI")</f>
        <v>NON</v>
      </c>
      <c r="H498" s="12" t="str">
        <f>IF(Tableau66[[#This Row],[Stock physique]]=Tableau66[[#This Row],[Stock Theorique]],"OK","ECART")</f>
        <v>ECART</v>
      </c>
    </row>
    <row r="499" spans="1:8" x14ac:dyDescent="0.25">
      <c r="A499" s="160">
        <v>4</v>
      </c>
      <c r="B499" s="69" t="s">
        <v>587</v>
      </c>
      <c r="C499" s="164">
        <v>8270</v>
      </c>
      <c r="D499" s="67" t="s">
        <v>413</v>
      </c>
      <c r="E499" s="200"/>
      <c r="F499" s="101">
        <f>VLOOKUP(Tableau66[[#This Row],[Références]],Articles[[Références]:[Stocks]],4,0)</f>
        <v>3000</v>
      </c>
      <c r="G499" s="12" t="str">
        <f>IF(Tableau66[[#This Row],[Stock physique]]&gt;="","NON","OUI")</f>
        <v>NON</v>
      </c>
      <c r="H499" s="12" t="str">
        <f>IF(Tableau66[[#This Row],[Stock physique]]=Tableau66[[#This Row],[Stock Theorique]],"OK","ECART")</f>
        <v>ECART</v>
      </c>
    </row>
    <row r="500" spans="1:8" x14ac:dyDescent="0.25">
      <c r="A500" s="160">
        <v>4</v>
      </c>
      <c r="B500" s="69" t="s">
        <v>585</v>
      </c>
      <c r="C500" s="164">
        <v>8271</v>
      </c>
      <c r="D500" s="67" t="s">
        <v>413</v>
      </c>
      <c r="E500" s="200"/>
      <c r="F500" s="101">
        <f>VLOOKUP(Tableau66[[#This Row],[Références]],Articles[[Références]:[Stocks]],4,0)</f>
        <v>1</v>
      </c>
      <c r="G500" s="12" t="str">
        <f>IF(Tableau66[[#This Row],[Stock physique]]&gt;="","NON","OUI")</f>
        <v>NON</v>
      </c>
      <c r="H500" s="12" t="str">
        <f>IF(Tableau66[[#This Row],[Stock physique]]=Tableau66[[#This Row],[Stock Theorique]],"OK","ECART")</f>
        <v>ECART</v>
      </c>
    </row>
    <row r="501" spans="1:8" x14ac:dyDescent="0.25">
      <c r="A501" s="160">
        <v>4</v>
      </c>
      <c r="B501" s="69" t="s">
        <v>586</v>
      </c>
      <c r="C501" s="68">
        <v>8272</v>
      </c>
      <c r="D501" s="67" t="s">
        <v>413</v>
      </c>
      <c r="E501" s="200"/>
      <c r="F501" s="101">
        <f>VLOOKUP(Tableau66[[#This Row],[Références]],Articles[[Références]:[Stocks]],4,0)</f>
        <v>2</v>
      </c>
      <c r="G501" s="12" t="str">
        <f>IF(Tableau66[[#This Row],[Stock physique]]&gt;="","NON","OUI")</f>
        <v>NON</v>
      </c>
      <c r="H501" s="12" t="str">
        <f>IF(Tableau66[[#This Row],[Stock physique]]=Tableau66[[#This Row],[Stock Theorique]],"OK","ECART")</f>
        <v>ECART</v>
      </c>
    </row>
    <row r="502" spans="1:8" x14ac:dyDescent="0.25">
      <c r="A502" s="160">
        <v>4</v>
      </c>
      <c r="B502" s="165" t="s">
        <v>63</v>
      </c>
      <c r="C502" s="68">
        <v>8563</v>
      </c>
      <c r="D502" s="67" t="s">
        <v>413</v>
      </c>
      <c r="E502" s="199"/>
      <c r="F502" s="101">
        <f>VLOOKUP(Tableau66[[#This Row],[Références]],Articles[[Références]:[Stocks]],4,0)</f>
        <v>6</v>
      </c>
      <c r="G502" s="12" t="str">
        <f>IF(Tableau66[[#This Row],[Stock physique]]&gt;="","NON","OUI")</f>
        <v>NON</v>
      </c>
      <c r="H502" s="12" t="str">
        <f>IF(Tableau66[[#This Row],[Stock physique]]=Tableau66[[#This Row],[Stock Theorique]],"OK","ECART")</f>
        <v>ECART</v>
      </c>
    </row>
    <row r="503" spans="1:8" x14ac:dyDescent="0.25">
      <c r="A503" s="160">
        <v>4</v>
      </c>
      <c r="B503" s="152" t="s">
        <v>673</v>
      </c>
      <c r="C503" s="68">
        <v>8690</v>
      </c>
      <c r="D503" s="67" t="s">
        <v>413</v>
      </c>
      <c r="E503" s="199"/>
      <c r="F503" s="101">
        <f>VLOOKUP(Tableau66[[#This Row],[Références]],Articles[[Références]:[Stocks]],4,0)</f>
        <v>5</v>
      </c>
      <c r="G503" s="12" t="str">
        <f>IF(Tableau66[[#This Row],[Stock physique]]&gt;="","NON","OUI")</f>
        <v>NON</v>
      </c>
      <c r="H503" s="12" t="str">
        <f>IF(Tableau66[[#This Row],[Stock physique]]=Tableau66[[#This Row],[Stock Theorique]],"OK","ECART")</f>
        <v>ECART</v>
      </c>
    </row>
    <row r="504" spans="1:8" x14ac:dyDescent="0.25">
      <c r="A504" s="160">
        <v>4</v>
      </c>
      <c r="B504" s="152" t="s">
        <v>780</v>
      </c>
      <c r="C504" s="68">
        <v>9524</v>
      </c>
      <c r="D504" s="110" t="s">
        <v>413</v>
      </c>
      <c r="E504" s="199"/>
      <c r="F504" s="101">
        <f>VLOOKUP(Tableau66[[#This Row],[Références]],Articles[[Références]:[Stocks]],4,0)</f>
        <v>30</v>
      </c>
      <c r="G504" s="12" t="str">
        <f>IF(Tableau66[[#This Row],[Stock physique]]&gt;="","NON","OUI")</f>
        <v>NON</v>
      </c>
      <c r="H504" s="12" t="str">
        <f>IF(Tableau66[[#This Row],[Stock physique]]=Tableau66[[#This Row],[Stock Theorique]],"OK","ECART")</f>
        <v>ECART</v>
      </c>
    </row>
    <row r="505" spans="1:8" x14ac:dyDescent="0.25">
      <c r="A505" s="160">
        <v>4</v>
      </c>
      <c r="B505" s="152" t="s">
        <v>779</v>
      </c>
      <c r="C505" s="164">
        <v>9525</v>
      </c>
      <c r="D505" s="67" t="s">
        <v>413</v>
      </c>
      <c r="E505" s="199"/>
      <c r="F505" s="101">
        <f>VLOOKUP(Tableau66[[#This Row],[Références]],Articles[[Références]:[Stocks]],4,0)</f>
        <v>40</v>
      </c>
      <c r="G505" s="12" t="str">
        <f>IF(Tableau66[[#This Row],[Stock physique]]&gt;="","NON","OUI")</f>
        <v>NON</v>
      </c>
      <c r="H505" s="12" t="str">
        <f>IF(Tableau66[[#This Row],[Stock physique]]=Tableau66[[#This Row],[Stock Theorique]],"OK","ECART")</f>
        <v>ECART</v>
      </c>
    </row>
    <row r="506" spans="1:8" x14ac:dyDescent="0.25">
      <c r="A506" s="160">
        <v>4</v>
      </c>
      <c r="B506" s="91" t="s">
        <v>30</v>
      </c>
      <c r="C506" s="68">
        <v>9528</v>
      </c>
      <c r="D506" s="71" t="s">
        <v>413</v>
      </c>
      <c r="E506" s="200"/>
      <c r="F506" s="101">
        <f>VLOOKUP(Tableau66[[#This Row],[Références]],Articles[[Références]:[Stocks]],4,0)</f>
        <v>4</v>
      </c>
      <c r="G506" s="12" t="str">
        <f>IF(Tableau66[[#This Row],[Stock physique]]&gt;="","NON","OUI")</f>
        <v>NON</v>
      </c>
      <c r="H506" s="12" t="str">
        <f>IF(Tableau66[[#This Row],[Stock physique]]=Tableau66[[#This Row],[Stock Theorique]],"OK","ECART")</f>
        <v>ECART</v>
      </c>
    </row>
    <row r="507" spans="1:8" ht="14.45" customHeight="1" x14ac:dyDescent="0.25">
      <c r="A507" s="160">
        <v>4</v>
      </c>
      <c r="B507" s="152" t="s">
        <v>1001</v>
      </c>
      <c r="C507" s="68">
        <v>10873</v>
      </c>
      <c r="D507" s="110" t="s">
        <v>413</v>
      </c>
      <c r="E507" s="199"/>
      <c r="F507" s="101">
        <f>VLOOKUP(Tableau66[[#This Row],[Références]],Articles[[Références]:[Stocks]],4,0)</f>
        <v>100</v>
      </c>
      <c r="G507" s="12" t="str">
        <f>IF(Tableau66[[#This Row],[Stock physique]]&gt;="","NON","OUI")</f>
        <v>NON</v>
      </c>
      <c r="H507" s="12" t="str">
        <f>IF(Tableau66[[#This Row],[Stock physique]]=Tableau66[[#This Row],[Stock Theorique]],"OK","ECART")</f>
        <v>ECART</v>
      </c>
    </row>
    <row r="508" spans="1:8" x14ac:dyDescent="0.25">
      <c r="A508" s="160">
        <v>4</v>
      </c>
      <c r="B508" s="152" t="s">
        <v>1002</v>
      </c>
      <c r="C508" s="68">
        <v>10874</v>
      </c>
      <c r="D508" s="110" t="s">
        <v>413</v>
      </c>
      <c r="E508" s="199"/>
      <c r="F508" s="101">
        <f>VLOOKUP(Tableau66[[#This Row],[Références]],Articles[[Références]:[Stocks]],4,0)</f>
        <v>1000</v>
      </c>
      <c r="G508" s="12" t="str">
        <f>IF(Tableau66[[#This Row],[Stock physique]]&gt;="","NON","OUI")</f>
        <v>NON</v>
      </c>
      <c r="H508" s="12" t="str">
        <f>IF(Tableau66[[#This Row],[Stock physique]]=Tableau66[[#This Row],[Stock Theorique]],"OK","ECART")</f>
        <v>ECART</v>
      </c>
    </row>
    <row r="509" spans="1:8" x14ac:dyDescent="0.25">
      <c r="A509" s="160">
        <v>4</v>
      </c>
      <c r="B509" s="61" t="s">
        <v>871</v>
      </c>
      <c r="C509" s="68">
        <v>304</v>
      </c>
      <c r="D509" s="71" t="s">
        <v>434</v>
      </c>
      <c r="E509" s="199"/>
      <c r="F509" s="101">
        <f>VLOOKUP(Tableau66[[#This Row],[Références]],Articles[[Références]:[Stocks]],4,0)</f>
        <v>44</v>
      </c>
      <c r="G509" s="12" t="str">
        <f>IF(Tableau66[[#This Row],[Stock physique]]&gt;="","NON","OUI")</f>
        <v>NON</v>
      </c>
      <c r="H509" s="12" t="str">
        <f>IF(Tableau66[[#This Row],[Stock physique]]=Tableau66[[#This Row],[Stock Theorique]],"OK","ECART")</f>
        <v>ECART</v>
      </c>
    </row>
    <row r="510" spans="1:8" x14ac:dyDescent="0.25">
      <c r="A510" s="160">
        <v>4</v>
      </c>
      <c r="B510" s="61" t="s">
        <v>872</v>
      </c>
      <c r="C510" s="68">
        <v>482</v>
      </c>
      <c r="D510" s="71" t="s">
        <v>434</v>
      </c>
      <c r="E510" s="199"/>
      <c r="F510" s="101">
        <f>VLOOKUP(Tableau66[[#This Row],[Références]],Articles[[Références]:[Stocks]],4,0)</f>
        <v>5</v>
      </c>
      <c r="G510" s="12" t="str">
        <f>IF(Tableau66[[#This Row],[Stock physique]]&gt;="","NON","OUI")</f>
        <v>NON</v>
      </c>
      <c r="H510" s="12" t="str">
        <f>IF(Tableau66[[#This Row],[Stock physique]]=Tableau66[[#This Row],[Stock Theorique]],"OK","ECART")</f>
        <v>ECART</v>
      </c>
    </row>
    <row r="511" spans="1:8" x14ac:dyDescent="0.25">
      <c r="A511" s="160">
        <v>4</v>
      </c>
      <c r="B511" s="70" t="s">
        <v>85</v>
      </c>
      <c r="C511" s="65">
        <v>7825</v>
      </c>
      <c r="D511" s="111" t="s">
        <v>434</v>
      </c>
      <c r="E511" s="200"/>
      <c r="F511" s="101">
        <f>VLOOKUP(Tableau66[[#This Row],[Références]],Articles[[Références]:[Stocks]],4,0)</f>
        <v>13</v>
      </c>
      <c r="G511" s="12" t="str">
        <f>IF(Tableau66[[#This Row],[Stock physique]]&gt;="","NON","OUI")</f>
        <v>NON</v>
      </c>
      <c r="H511" s="12" t="str">
        <f>IF(Tableau66[[#This Row],[Stock physique]]=Tableau66[[#This Row],[Stock Theorique]],"OK","ECART")</f>
        <v>ECART</v>
      </c>
    </row>
    <row r="512" spans="1:8" x14ac:dyDescent="0.25">
      <c r="A512" s="72" t="s">
        <v>792</v>
      </c>
      <c r="B512" s="79"/>
      <c r="C512" s="78"/>
      <c r="D512" s="72"/>
      <c r="E512" s="64"/>
      <c r="F512" s="63"/>
      <c r="G512" s="63"/>
      <c r="H512" s="63">
        <f>COUNTIF(Tableau66[Ecart],"OK")</f>
        <v>14</v>
      </c>
    </row>
    <row r="515" spans="3:5" x14ac:dyDescent="0.25">
      <c r="C515" s="108" t="s">
        <v>791</v>
      </c>
      <c r="D515" s="107">
        <v>0.98</v>
      </c>
    </row>
    <row r="516" spans="3:5" x14ac:dyDescent="0.25">
      <c r="C516" s="108" t="s">
        <v>790</v>
      </c>
      <c r="D516" s="107">
        <f>Tableau66[[#Totals],[Ecart]]/COUNTA(Tableau66[Ecart])</f>
        <v>2.7613412228796843E-2</v>
      </c>
    </row>
    <row r="518" spans="3:5" x14ac:dyDescent="0.25">
      <c r="D518" s="244"/>
      <c r="E518" s="244"/>
    </row>
  </sheetData>
  <mergeCells count="1">
    <mergeCell ref="D518:E518"/>
  </mergeCells>
  <conditionalFormatting sqref="H5:H511">
    <cfRule type="containsText" dxfId="112" priority="1" operator="containsText" text="ECART">
      <formula>NOT(ISERROR(SEARCH("ECART",H5)))</formula>
    </cfRule>
    <cfRule type="containsText" dxfId="111" priority="2" operator="containsText" text="OK">
      <formula>NOT(ISERROR(SEARCH("OK",H5)))</formula>
    </cfRule>
  </conditionalFormatting>
  <pageMargins left="0.25" right="0.25" top="0.75" bottom="0.75" header="0.3" footer="0.3"/>
  <pageSetup paperSize="9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4340" r:id="rId4" name="CommandButton3">
          <controlPr defaultSize="0" autoLine="0" r:id="rId5">
            <anchor moveWithCells="1">
              <from>
                <xdr:col>5</xdr:col>
                <xdr:colOff>390525</xdr:colOff>
                <xdr:row>0</xdr:row>
                <xdr:rowOff>47625</xdr:rowOff>
              </from>
              <to>
                <xdr:col>6</xdr:col>
                <xdr:colOff>266700</xdr:colOff>
                <xdr:row>2</xdr:row>
                <xdr:rowOff>104775</xdr:rowOff>
              </to>
            </anchor>
          </controlPr>
        </control>
      </mc:Choice>
      <mc:Fallback>
        <control shapeId="14340" r:id="rId4" name="CommandButton3"/>
      </mc:Fallback>
    </mc:AlternateContent>
    <mc:AlternateContent xmlns:mc="http://schemas.openxmlformats.org/markup-compatibility/2006">
      <mc:Choice Requires="x14">
        <control shapeId="14339" r:id="rId6" name="CommandButton2">
          <controlPr defaultSize="0" autoLine="0" r:id="rId7">
            <anchor moveWithCells="1">
              <from>
                <xdr:col>3</xdr:col>
                <xdr:colOff>161925</xdr:colOff>
                <xdr:row>0</xdr:row>
                <xdr:rowOff>47625</xdr:rowOff>
              </from>
              <to>
                <xdr:col>4</xdr:col>
                <xdr:colOff>200025</xdr:colOff>
                <xdr:row>2</xdr:row>
                <xdr:rowOff>123825</xdr:rowOff>
              </to>
            </anchor>
          </controlPr>
        </control>
      </mc:Choice>
      <mc:Fallback>
        <control shapeId="14339" r:id="rId6" name="CommandButton2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Journal</vt:lpstr>
      <vt:lpstr>TCD JOURNAL</vt:lpstr>
      <vt:lpstr>BD_Articles_Stocks</vt:lpstr>
      <vt:lpstr>Feuil1</vt:lpstr>
      <vt:lpstr>Article 256</vt:lpstr>
      <vt:lpstr>Inventaire tournant </vt:lpstr>
      <vt:lpstr>'Inventaire tournant '!_Articles</vt:lpstr>
      <vt:lpstr>_Articles</vt:lpstr>
      <vt:lpstr>'Inventaire tournant '!_Enregistrement</vt:lpstr>
      <vt:lpstr>_Enregistrement</vt:lpstr>
      <vt:lpstr>'Inventaire tournant '!_Références</vt:lpstr>
      <vt:lpstr>_Références</vt:lpstr>
      <vt:lpstr>_Seuil</vt:lpstr>
      <vt:lpstr>Entrées</vt:lpstr>
      <vt:lpstr>BD_Articles_Stocks!Impression_des_titres</vt:lpstr>
      <vt:lpstr>L_Article</vt:lpstr>
      <vt:lpstr>La_date</vt:lpstr>
      <vt:lpstr>Référence</vt:lpstr>
      <vt:lpstr>Site</vt:lpstr>
      <vt:lpstr>Sorties</vt:lpstr>
      <vt:lpstr>'Article 256'!Zone_d_impression</vt:lpstr>
      <vt:lpstr>BD_Articles_Stocks!Zone_d_impression</vt:lpstr>
      <vt:lpstr>'Inventaire tournant '!Zone_d_impression</vt:lpstr>
      <vt:lpstr>Journal!Zone_d_impression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MARTIN-SCHREIBER</dc:creator>
  <cp:lastModifiedBy>MAGASIN-IDEA</cp:lastModifiedBy>
  <cp:lastPrinted>2018-10-25T06:45:22Z</cp:lastPrinted>
  <dcterms:created xsi:type="dcterms:W3CDTF">2015-08-05T11:02:55Z</dcterms:created>
  <dcterms:modified xsi:type="dcterms:W3CDTF">2018-10-30T10:32:06Z</dcterms:modified>
</cp:coreProperties>
</file>