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tables/table57.xml" ContentType="application/vnd.openxmlformats-officedocument.spreadsheetml.table+xml"/>
  <Override PartName="/xl/tables/table58.xml" ContentType="application/vnd.openxmlformats-officedocument.spreadsheetml.table+xml"/>
  <Override PartName="/xl/tables/table59.xml" ContentType="application/vnd.openxmlformats-officedocument.spreadsheetml.table+xml"/>
  <Override PartName="/xl/tables/table60.xml" ContentType="application/vnd.openxmlformats-officedocument.spreadsheetml.table+xml"/>
  <Override PartName="/xl/tables/table61.xml" ContentType="application/vnd.openxmlformats-officedocument.spreadsheetml.table+xml"/>
  <Override PartName="/xl/tables/table62.xml" ContentType="application/vnd.openxmlformats-officedocument.spreadsheetml.table+xml"/>
  <Override PartName="/xl/tables/table63.xml" ContentType="application/vnd.openxmlformats-officedocument.spreadsheetml.table+xml"/>
  <Override PartName="/xl/tables/table64.xml" ContentType="application/vnd.openxmlformats-officedocument.spreadsheetml.table+xml"/>
  <Override PartName="/xl/tables/table65.xml" ContentType="application/vnd.openxmlformats-officedocument.spreadsheetml.table+xml"/>
  <Override PartName="/xl/tables/table66.xml" ContentType="application/vnd.openxmlformats-officedocument.spreadsheetml.table+xml"/>
  <Override PartName="/xl/tables/table67.xml" ContentType="application/vnd.openxmlformats-officedocument.spreadsheetml.table+xml"/>
  <Override PartName="/xl/tables/table68.xml" ContentType="application/vnd.openxmlformats-officedocument.spreadsheetml.table+xml"/>
  <Override PartName="/xl/tables/table69.xml" ContentType="application/vnd.openxmlformats-officedocument.spreadsheetml.table+xml"/>
  <Override PartName="/xl/tables/table70.xml" ContentType="application/vnd.openxmlformats-officedocument.spreadsheetml.table+xml"/>
  <Override PartName="/xl/tables/table71.xml" ContentType="application/vnd.openxmlformats-officedocument.spreadsheetml.table+xml"/>
  <Override PartName="/xl/tables/table72.xml" ContentType="application/vnd.openxmlformats-officedocument.spreadsheetml.table+xml"/>
  <Override PartName="/xl/tables/table73.xml" ContentType="application/vnd.openxmlformats-officedocument.spreadsheetml.table+xml"/>
  <Override PartName="/xl/tables/table74.xml" ContentType="application/vnd.openxmlformats-officedocument.spreadsheetml.table+xml"/>
  <Override PartName="/xl/tables/table75.xml" ContentType="application/vnd.openxmlformats-officedocument.spreadsheetml.table+xml"/>
  <Override PartName="/xl/tables/table7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16275" windowHeight="7560" tabRatio="953"/>
  </bookViews>
  <sheets>
    <sheet name="Bon Recep-Sortie" sheetId="23" r:id="rId1"/>
    <sheet name="BBD Sauvegarde" sheetId="31" r:id="rId2"/>
  </sheets>
  <definedNames>
    <definedName name="Liste_adresse_Client">OFFSET(#REF!,0,0,COUNTA(#REF!)-1)</definedName>
    <definedName name="Liste_adresse_Fournisseur">OFFSET(#REF!,0,0,COUNTA(#REF!)-1)</definedName>
    <definedName name="Liste_casier_Article">OFFSET(#REF!,0,0,COUNTA(#REF!)-1)</definedName>
    <definedName name="Liste_cdt_Article">OFFSET(#REF!,0,0,COUNTA(#REF!)-1)</definedName>
    <definedName name="Liste_code_Client">OFFSET(#REF!,0,0,COUNTA(#REF!)-1)</definedName>
    <definedName name="Liste_code_Fournisseur">OFFSET(#REF!,0,0,COUNTA(#REF!)-1)</definedName>
    <definedName name="Liste_CodeClient_BDD">OFFSET('BBD Sauvegarde'!$M$2,0,0,COUNTA('BBD Sauvegarde'!$M:$M)-1)</definedName>
    <definedName name="Liste_codeF1_Article">OFFSET(#REF!,0,0,COUNTA(#REF!)-1)</definedName>
    <definedName name="Liste_codeF2_Article">OFFSET(#REF!,0,0,COUNTA(#REF!)-1)</definedName>
    <definedName name="Liste_CodeFournisseur_BDD">OFFSET('BBD Sauvegarde'!$L$2,0,0,COUNTA('BBD Sauvegarde'!$L:$L)-1)</definedName>
    <definedName name="Liste_coef_Article">OFFSET(#REF!,0,0,COUNTA(#REF!)-1)</definedName>
    <definedName name="Liste_cp_Client">OFFSET(#REF!,0,0,COUNTA(#REF!)-1)</definedName>
    <definedName name="Liste_cp_Fournisseur">OFFSET(#REF!,0,0,COUNTA(#REF!)-1)</definedName>
    <definedName name="Liste_Date_BDD">OFFSET('BBD Sauvegarde'!$K$2,0,0,COUNTA('BBD Sauvegarde'!$K:$K)-1)</definedName>
    <definedName name="Liste_DATEBC_BDD">OFFSET('BBD Sauvegarde'!$C$2,0,0,COUNTA('BBD Sauvegarde'!$C:$C)-1)</definedName>
    <definedName name="Liste_DATEBL_BDD">OFFSET('BBD Sauvegarde'!$BX$2,0,0,COUNTA('BBD Sauvegarde'!$BX:$BX)-1)</definedName>
    <definedName name="Liste_DATEBONSRI_BDD">OFFSET('BBD Sauvegarde'!$E$2,0,0,COUNTA('BBD Sauvegarde'!$E:$E)-1)</definedName>
    <definedName name="Liste_DATEDEVIS_BDD">OFFSET('BBD Sauvegarde'!$I$2,0,0,COUNTA('BBD Sauvegarde'!$I:$I)-1)</definedName>
    <definedName name="Liste_designation_Article">OFFSET(#REF!,0,0,COUNTA(#REF!)-1)</definedName>
    <definedName name="Liste_DLF1_Article">OFFSET(#REF!,0,0,COUNTA(#REF!)-1)</definedName>
    <definedName name="Liste_DLF2_Article">OFFSET(#REF!,0,0,COUNTA(#REF!)-1)</definedName>
    <definedName name="Liste_famille_Article">OFFSET(#REF!,0,0,COUNTA(#REF!)-1)</definedName>
    <definedName name="Liste_Fourisseur1_Article">OFFSET(#REF!,0,0,COUNTA(#REF!)-1)</definedName>
    <definedName name="Liste_Fournisseur2_Article">OFFSET(#REF!,0,0,COUNTA(#REF!)-1)</definedName>
    <definedName name="Liste_mail_Client">OFFSET(#REF!,0,0,COUNTA(#REF!)-1)</definedName>
    <definedName name="Liste_N°BC_BDD">OFFSET('BBD Sauvegarde'!$A$2,0,0,COUNTA('BBD Sauvegarde'!$A:$A)-1)</definedName>
    <definedName name="Liste_N°BL_BDD">OFFSET('BBD Sauvegarde'!$BW$2,0,0,COUNTA('BBD Sauvegarde'!$BW:$BW)-1)</definedName>
    <definedName name="Liste_N°BONSRI_BDD">OFFSET('BBD Sauvegarde'!$D$2,0,0,COUNTA('BBD Sauvegarde'!$D:$D)-1)</definedName>
    <definedName name="Liste_N°DEVIS_BDD">OFFSET('BBD Sauvegarde'!$H$2,0,0,COUNTA('BBD Sauvegarde'!$H:$H)-1)</definedName>
    <definedName name="Liste_N°FACTURE_BDD">OFFSET('BBD Sauvegarde'!$J$2,0,0,COUNTA('BBD Sauvegarde'!$J:$J)-1)</definedName>
    <definedName name="Liste_nom_Client">OFFSET(#REF!,0,0,COUNTA(#REF!)-1)</definedName>
    <definedName name="Liste_nom_Fournisseur">OFFSET(#REF!,0,0,COUNTA(#REF!)-1)</definedName>
    <definedName name="Liste_Observation01_BDD">OFFSET('BBD Sauvegarde'!$BH$2,0,0,COUNTA('BBD Sauvegarde'!$BH:$BH)-1)</definedName>
    <definedName name="Liste_Observation02_BDD">OFFSET('BBD Sauvegarde'!$BI$2,0,0,COUNTA('BBD Sauvegarde'!$BI:$BI)-1)</definedName>
    <definedName name="Liste_Observation03_BDD">OFFSET('BBD Sauvegarde'!$BJ$2,0,0,COUNTA('BBD Sauvegarde'!$BJ:$BJ)-1)</definedName>
    <definedName name="Liste_Observation04_BDD">OFFSET('BBD Sauvegarde'!$BK$2,0,0,COUNTA('BBD Sauvegarde'!$BK:$BK)-1)</definedName>
    <definedName name="Liste_Observation05_BDD">OFFSET('BBD Sauvegarde'!$BL$2,0,0,COUNTA('BBD Sauvegarde'!$BL:$BL)-1)</definedName>
    <definedName name="Liste_Observation06_BDD">OFFSET('BBD Sauvegarde'!$BM$2,0,0,COUNTA('BBD Sauvegarde'!$BM:$BM)-1)</definedName>
    <definedName name="Liste_Observation07_BDD">OFFSET('BBD Sauvegarde'!$BN$2,0,0,COUNTA('BBD Sauvegarde'!$BN:$BN)-1)</definedName>
    <definedName name="Liste_Observation08_BDD">OFFSET('BBD Sauvegarde'!$BO$2,0,0,COUNTA('BBD Sauvegarde'!$BO:$BO)-1)</definedName>
    <definedName name="Liste_Observation09_BDD">OFFSET('BBD Sauvegarde'!$BP$2,0,0,COUNTA('BBD Sauvegarde'!$BP:$BP)-1)</definedName>
    <definedName name="Liste_Observation10_BDD">OFFSET('BBD Sauvegarde'!$BQ$2,0,0,COUNTA('BBD Sauvegarde'!$BQ:$BQ)-1)</definedName>
    <definedName name="Liste_Observation11_BDD">OFFSET('BBD Sauvegarde'!$BR$2,0,0,COUNTA('BBD Sauvegarde'!$BR:$BR)-1)</definedName>
    <definedName name="Liste_Observation12_BDD">OFFSET('BBD Sauvegarde'!$BS$2,0,0,COUNTA('BBD Sauvegarde'!$BS:$BS)-1)</definedName>
    <definedName name="Liste_Observation13_BDD">OFFSET('BBD Sauvegarde'!$BT$2,0,0,COUNTA('BBD Sauvegarde'!$BT:$BT)-1)</definedName>
    <definedName name="Liste_Observation14_BDD">OFFSET('BBD Sauvegarde'!$BU$2,0,0,COUNTA('BBD Sauvegarde'!$BU:$BU)-1)</definedName>
    <definedName name="Liste_Observation15_BDD">OFFSET('BBD Sauvegarde'!$BV$2,0,0,COUNTA('BBD Sauvegarde'!$BV:$BV)-1)</definedName>
    <definedName name="Liste_poid_Article">OFFSET(#REF!,0,0,COUNTA(#REF!)-1)</definedName>
    <definedName name="Liste_prixAchat_Article">OFFSET(#REF!,0,0,COUNTA(#REF!)-1)</definedName>
    <definedName name="Liste_prixVente_Article">OFFSET(#REF!,0,0,COUNTA(#REF!)-1)</definedName>
    <definedName name="Liste_Qté01_BDD">OFFSET('BBD Sauvegarde'!$AD$2,0,0,COUNTA('BBD Sauvegarde'!$AD:$AD)-1)</definedName>
    <definedName name="Liste_Qté02_BDD">OFFSET('BBD Sauvegarde'!$AE$2,0,0,COUNTA('BBD Sauvegarde'!$AE:$AE)-1)</definedName>
    <definedName name="Liste_Qté03_BDD">OFFSET('BBD Sauvegarde'!$AF$2,0,0,COUNTA('BBD Sauvegarde'!$AF:$AF)-1)</definedName>
    <definedName name="Liste_Qté04_BDD">OFFSET('BBD Sauvegarde'!$AG$2,0,0,COUNTA('BBD Sauvegarde'!$AG:$AG)-1)</definedName>
    <definedName name="Liste_Qté05_BDD">OFFSET('BBD Sauvegarde'!$AH$2,0,0,COUNTA('BBD Sauvegarde'!$AH:$AH)-1)</definedName>
    <definedName name="Liste_Qté06_BDD">OFFSET('BBD Sauvegarde'!$AI$2,0,0,COUNTA('BBD Sauvegarde'!$AI:$AI)-1)</definedName>
    <definedName name="Liste_Qté07_BDD">OFFSET('BBD Sauvegarde'!$AJ$2,0,0,COUNTA('BBD Sauvegarde'!$AJ:$AJ)-1)</definedName>
    <definedName name="Liste_Qté08_BDD">OFFSET('BBD Sauvegarde'!$AK$2,0,0,COUNTA('BBD Sauvegarde'!$AK:$AK)-1)</definedName>
    <definedName name="Liste_Qté09_BDD">OFFSET('BBD Sauvegarde'!$AL$2,0,0,COUNTA('BBD Sauvegarde'!$AL:$AL)-1)</definedName>
    <definedName name="Liste_Qté10_BDD">OFFSET('BBD Sauvegarde'!$AM$2,0,0,COUNTA('BBD Sauvegarde'!$AM:$AM)-1)</definedName>
    <definedName name="Liste_Qté11_BDD">OFFSET('BBD Sauvegarde'!$AN$2,0,0,COUNTA('BBD Sauvegarde'!$AN:$AN)-1)</definedName>
    <definedName name="Liste_Qté12_BDD">OFFSET('BBD Sauvegarde'!$AO$2,0,0,COUNTA('BBD Sauvegarde'!$AO:$AO)-1)</definedName>
    <definedName name="Liste_Qté13_BDD">OFFSET('BBD Sauvegarde'!$AP$2,0,0,COUNTA('BBD Sauvegarde'!$AP:$AP)-1)</definedName>
    <definedName name="Liste_Qté14_BDD">OFFSET('BBD Sauvegarde'!$AQ$2,0,0,COUNTA('BBD Sauvegarde'!$AQ:$AQ)-1)</definedName>
    <definedName name="Liste_Qté15_BDD">OFFSET('BBD Sauvegarde'!$AR$2,0,0,COUNTA('BBD Sauvegarde'!$AR:$AR)-1)</definedName>
    <definedName name="Liste_QtéV01_BDD">OFFSET('BBD Sauvegarde'!$AS$2,0,0,COUNTA('BBD Sauvegarde'!$AS:$AS)-1)</definedName>
    <definedName name="Liste_QtéV02_BDD">OFFSET('BBD Sauvegarde'!$AT$2,0,0,COUNTA('BBD Sauvegarde'!$AT:$AT)-1)</definedName>
    <definedName name="Liste_QtéV03_BDD">OFFSET('BBD Sauvegarde'!$AU$2,0,0,COUNTA('BBD Sauvegarde'!$AU:$AU)-1)</definedName>
    <definedName name="Liste_QtéV04_BDD">OFFSET('BBD Sauvegarde'!$AV$2,0,0,COUNTA('BBD Sauvegarde'!$AV:$AV)-1)</definedName>
    <definedName name="Liste_QtéV05_BDD">OFFSET('BBD Sauvegarde'!$AW$2,0,0,COUNTA('BBD Sauvegarde'!$AW:$AW)-1)</definedName>
    <definedName name="Liste_QtéV06_BDD">OFFSET('BBD Sauvegarde'!$AX$2,0,0,COUNTA('BBD Sauvegarde'!$AX:$AX)-1)</definedName>
    <definedName name="Liste_QtéV07_BDD">OFFSET('BBD Sauvegarde'!$AY$2,0,0,COUNTA('BBD Sauvegarde'!$AY:$AY)-1)</definedName>
    <definedName name="Liste_QtéV08_BDD">OFFSET('BBD Sauvegarde'!$AZ$2,0,0,COUNTA('BBD Sauvegarde'!$AZ:$AZ)-1)</definedName>
    <definedName name="Liste_QtéV09_BDD">OFFSET('BBD Sauvegarde'!$BA$2,0,0,COUNTA('BBD Sauvegarde'!$BA:$BA)-1)</definedName>
    <definedName name="Liste_QtéV10_BDD">OFFSET('BBD Sauvegarde'!$BB$2,0,0,COUNTA('BBD Sauvegarde'!$BB:$BB)-1)</definedName>
    <definedName name="Liste_QtéV11_BDD">OFFSET('BBD Sauvegarde'!$BC$2,0,0,COUNTA('BBD Sauvegarde'!$BC:$BC)-1)</definedName>
    <definedName name="Liste_Qtév12_BDD">OFFSET('BBD Sauvegarde'!$BD$2,0,0,COUNTA('BBD Sauvegarde'!$BD:$BD)-1)</definedName>
    <definedName name="Liste_QtéV13_BDD">OFFSET('BBD Sauvegarde'!$BE$2,0,0,COUNTA('BBD Sauvegarde'!$BE:$BE)-1)</definedName>
    <definedName name="Liste_QtéV14_BDD">OFFSET('BBD Sauvegarde'!$BF$2,0,0,COUNTA('BBD Sauvegarde'!$BF:$BF)-1)</definedName>
    <definedName name="Liste_QtéV15_BDD">OFFSET('BBD Sauvegarde'!$BG$2,0,0,COUNTA('BBD Sauvegarde'!$BG:$BG)-1)</definedName>
    <definedName name="Liste_Ref01_BDD">OFFSET('BBD Sauvegarde'!$O$2,0,0,COUNTA('BBD Sauvegarde'!$O:$O)-1)</definedName>
    <definedName name="Liste_Ref02_BDD">OFFSET('BBD Sauvegarde'!$P$2,0,0,COUNTA('BBD Sauvegarde'!$P:$P)-1)</definedName>
    <definedName name="Liste_Ref03_BDD">OFFSET('BBD Sauvegarde'!$Q$2,0,0,COUNTA('BBD Sauvegarde'!$Q:$Q)-1)</definedName>
    <definedName name="Liste_Ref04_BDD">OFFSET('BBD Sauvegarde'!$R$2,0,0,COUNTA('BBD Sauvegarde'!$R:$R)-1)</definedName>
    <definedName name="Liste_Ref05_BDD">OFFSET('BBD Sauvegarde'!$S$2,0,0,COUNTA('BBD Sauvegarde'!$S:$S)-1)</definedName>
    <definedName name="Liste_Ref06_BDD">OFFSET('BBD Sauvegarde'!$T$2,0,0,COUNTA('BBD Sauvegarde'!$T:$T)-1)</definedName>
    <definedName name="Liste_Ref07_BDD">OFFSET('BBD Sauvegarde'!$U$2,0,0,COUNTA('BBD Sauvegarde'!$U:$U)-1)</definedName>
    <definedName name="Liste_Ref08_BDD">OFFSET('BBD Sauvegarde'!$V$2,0,0,COUNTA('BBD Sauvegarde'!$V:$V)-1)</definedName>
    <definedName name="Liste_Ref09_BDD">OFFSET('BBD Sauvegarde'!$W$2,0,0,COUNTA('BBD Sauvegarde'!$W:$W)-1)</definedName>
    <definedName name="Liste_Ref10_BDD">OFFSET('BBD Sauvegarde'!$X$2,0,0,COUNTA('BBD Sauvegarde'!$X:$X)-1)</definedName>
    <definedName name="Liste_Ref11_BDD">OFFSET('BBD Sauvegarde'!$Y$2,0,0,COUNTA('BBD Sauvegarde'!$Y:$Y)-1)</definedName>
    <definedName name="Liste_Ref12_BDD">OFFSET('BBD Sauvegarde'!$Z$2,0,0,COUNTA('BBD Sauvegarde'!$Z:$Z)-1)</definedName>
    <definedName name="Liste_Ref13_BDD">OFFSET('BBD Sauvegarde'!$AA$2,0,0,COUNTA('BBD Sauvegarde'!$AA:$AA)-1)</definedName>
    <definedName name="Liste_Ref14_BDD">OFFSET('BBD Sauvegarde'!$AB$2,0,0,COUNTA('BBD Sauvegarde'!$AB:$AB)-1)</definedName>
    <definedName name="Liste_Ref15_BDD">OFFSET('BBD Sauvegarde'!$AC$2,0,0,COUNTA('BBD Sauvegarde'!$AC:$AC)-1)</definedName>
    <definedName name="Liste_reference_Article">OFFSET(#REF!,0,0,COUNTA(#REF!)-1)</definedName>
    <definedName name="Liste_Reglement_BDD">OFFSET('BBD Sauvegarde'!$N$2,0,0,COUNTA('BBD Sauvegarde'!$N:$N)-1)</definedName>
    <definedName name="Liste_remarque_Client">OFFSET(#REF!,0,0,COUNTA(#REF!)-1)</definedName>
    <definedName name="Liste_remise_Client">OFFSET(#REF!,0,0,COUNTA(#REF!)-1)</definedName>
    <definedName name="Liste_Sinternet_Client">OFFSET(#REF!,0,0,COUNTA(#REF!)-1)</definedName>
    <definedName name="Liste_sousfamille_Article">OFFSET(#REF!,0,0,COUNTA(#REF!)-1)</definedName>
    <definedName name="Liste_stockReel_Article">OFFSET(#REF!,0,0,COUNTA(#REF!)-1)</definedName>
    <definedName name="Liste_telephone_Client">OFFSET(#REF!,0,0,COUNTA(#REF!)-1)</definedName>
    <definedName name="Liste_telephone_Fournisseur">OFFSET(#REF!,0,0,COUNTA(#REF!)-1)</definedName>
    <definedName name="Liste_tva_Article">OFFSET(#REF!,0,0,COUNTA(#REF!)-1)</definedName>
    <definedName name="Liste_type_Client">OFFSET(#REF!,0,0,COUNTA(#REF!)-1)</definedName>
    <definedName name="Liste_type2_Client">OFFSET(#REF!,0,0,COUNTA(#REF!)-1)</definedName>
    <definedName name="Liste_TYPEBC_BDD">OFFSET('BBD Sauvegarde'!$B$2,0,0,COUNTA('BBD Sauvegarde'!$B:$B)-1)</definedName>
    <definedName name="Liste_TYPEBONSRI_BDD">OFFSET('BBD Sauvegarde'!$F$2,0,0,COUNTA('BBD Sauvegarde'!$F:$F)-1)</definedName>
    <definedName name="Liste_TypeMouvement_BDD">OFFSET('BBD Sauvegarde'!$G$2,0,0,COUNTA('BBD Sauvegarde'!$G:$G)-1)</definedName>
    <definedName name="Liste_uniteachat_Article">OFFSET(#REF!,0,0,COUNTA(#REF!)-1)</definedName>
    <definedName name="Liste_unitevente_Article">OFFSET(#REF!,0,0,COUNTA(#REF!)-1)</definedName>
    <definedName name="Liste_ville_Client">OFFSET(#REF!,0,0,COUNTA(#REF!)-1)</definedName>
    <definedName name="Liste_ville_Fournisseur">OFFSET(#REF!,0,0,COUNTA(#REF!)-1)</definedName>
    <definedName name="liste1">#REF!</definedName>
    <definedName name="_xlnm.Print_Area" localSheetId="0">'Bon Recep-Sortie'!$A$4:$K$35</definedName>
  </definedNames>
  <calcPr calcId="152511" refMode="R1C1" concurrentCalc="0"/>
</workbook>
</file>

<file path=xl/calcChain.xml><?xml version="1.0" encoding="utf-8"?>
<calcChain xmlns="http://schemas.openxmlformats.org/spreadsheetml/2006/main">
  <c r="C2" i="23" l="1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19" i="23"/>
  <c r="C20" i="23"/>
  <c r="C21" i="23"/>
  <c r="C22" i="23"/>
  <c r="C23" i="23"/>
  <c r="C24" i="23"/>
  <c r="C25" i="23"/>
  <c r="C26" i="23"/>
  <c r="C27" i="23"/>
  <c r="C28" i="23"/>
  <c r="C29" i="23"/>
  <c r="C30" i="23"/>
  <c r="C31" i="23"/>
  <c r="C32" i="23"/>
  <c r="C33" i="23"/>
  <c r="C19" i="23"/>
  <c r="K12" i="23"/>
  <c r="E12" i="23"/>
  <c r="I11" i="23"/>
  <c r="H11" i="23"/>
  <c r="H10" i="23"/>
  <c r="H9" i="23"/>
  <c r="B11" i="23"/>
  <c r="C11" i="23"/>
  <c r="C10" i="23"/>
  <c r="C9" i="23"/>
  <c r="J14" i="23"/>
  <c r="J35" i="23"/>
  <c r="C14" i="23"/>
  <c r="H5" i="23"/>
</calcChain>
</file>

<file path=xl/sharedStrings.xml><?xml version="1.0" encoding="utf-8"?>
<sst xmlns="http://schemas.openxmlformats.org/spreadsheetml/2006/main" count="591" uniqueCount="157">
  <si>
    <t>AN01</t>
  </si>
  <si>
    <t>B001</t>
  </si>
  <si>
    <t>BA01</t>
  </si>
  <si>
    <t>BR01</t>
  </si>
  <si>
    <t>MA01</t>
  </si>
  <si>
    <t>NA01</t>
  </si>
  <si>
    <t>OR01</t>
  </si>
  <si>
    <t>PA01</t>
  </si>
  <si>
    <t>R001</t>
  </si>
  <si>
    <t>CH01</t>
  </si>
  <si>
    <t>CY01</t>
  </si>
  <si>
    <t>HA01</t>
  </si>
  <si>
    <t>IN12</t>
  </si>
  <si>
    <t>LE09</t>
  </si>
  <si>
    <t>PE08</t>
  </si>
  <si>
    <t>PR02</t>
  </si>
  <si>
    <t>LIO1</t>
  </si>
  <si>
    <t>P001</t>
  </si>
  <si>
    <t>CG04</t>
  </si>
  <si>
    <t>DU01</t>
  </si>
  <si>
    <t>FA01</t>
  </si>
  <si>
    <t>FR03</t>
  </si>
  <si>
    <t>HE01</t>
  </si>
  <si>
    <t>MA02</t>
  </si>
  <si>
    <t>PA07</t>
  </si>
  <si>
    <t>RA01</t>
  </si>
  <si>
    <t>chèque</t>
  </si>
  <si>
    <t>virement</t>
  </si>
  <si>
    <t>carte bancaire</t>
  </si>
  <si>
    <t>espèces</t>
  </si>
  <si>
    <t>Code client :</t>
  </si>
  <si>
    <t>Référence</t>
  </si>
  <si>
    <t>DEVIS</t>
  </si>
  <si>
    <t>CLIENT</t>
  </si>
  <si>
    <t>Observation</t>
  </si>
  <si>
    <t>Désignation</t>
  </si>
  <si>
    <t>Qté Cdé</t>
  </si>
  <si>
    <t>AUCUN</t>
  </si>
  <si>
    <t>Casier</t>
  </si>
  <si>
    <t>DATE</t>
  </si>
  <si>
    <t>TYPE</t>
  </si>
  <si>
    <t>TOTAL Général:</t>
  </si>
  <si>
    <t>BON</t>
  </si>
  <si>
    <t>Code Client</t>
  </si>
  <si>
    <t>N° facture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</si>
  <si>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</si>
  <si>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</si>
  <si>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</si>
  <si>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</si>
  <si>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</si>
  <si>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</si>
  <si>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</si>
  <si>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</si>
  <si>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</si>
  <si>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</si>
  <si>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</si>
  <si>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</si>
  <si>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</si>
  <si>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</si>
  <si>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qté1</t>
  </si>
  <si>
    <t>qté2</t>
  </si>
  <si>
    <t>qté3</t>
  </si>
  <si>
    <t>qté4</t>
  </si>
  <si>
    <t>qté5</t>
  </si>
  <si>
    <t>qté6</t>
  </si>
  <si>
    <t>qté7</t>
  </si>
  <si>
    <t>qté8</t>
  </si>
  <si>
    <t>qté9</t>
  </si>
  <si>
    <t>qté10</t>
  </si>
  <si>
    <t>qté11</t>
  </si>
  <si>
    <t>qté12</t>
  </si>
  <si>
    <t>qté13</t>
  </si>
  <si>
    <t>qté14</t>
  </si>
  <si>
    <t>qté15</t>
  </si>
  <si>
    <t>Code Fournisseur</t>
  </si>
  <si>
    <t>APPRO</t>
  </si>
  <si>
    <t>SORTIE</t>
  </si>
  <si>
    <t>BON DE COMMANDE - N°</t>
  </si>
  <si>
    <t>RECEPTION</t>
  </si>
  <si>
    <t>TYPE DE VENTE</t>
  </si>
  <si>
    <t>Expé</t>
  </si>
  <si>
    <t>Vente Au Comptoir</t>
  </si>
  <si>
    <t>Qté Validé</t>
  </si>
  <si>
    <t>N° BC</t>
  </si>
  <si>
    <t>Type BC</t>
  </si>
  <si>
    <t xml:space="preserve">Date BC </t>
  </si>
  <si>
    <t>N°BON S/R/I</t>
  </si>
  <si>
    <t>DATE BON S/R/I</t>
  </si>
  <si>
    <t>TYPE BON S/R/I</t>
  </si>
  <si>
    <t>N°DEVIS</t>
  </si>
  <si>
    <t>DATE DEVIS</t>
  </si>
  <si>
    <t>Date Facture</t>
  </si>
  <si>
    <t>OBSERVATION1</t>
  </si>
  <si>
    <t>OBSERVATION2</t>
  </si>
  <si>
    <t>OBSERVATION3</t>
  </si>
  <si>
    <t>OBSERVATION4</t>
  </si>
  <si>
    <t>OBSERVATION5</t>
  </si>
  <si>
    <t>OBSERVATION6</t>
  </si>
  <si>
    <t>OBSERVATION7</t>
  </si>
  <si>
    <t>OBSERVATION8</t>
  </si>
  <si>
    <t>OBSERVATION9</t>
  </si>
  <si>
    <t>OBSERVATION10</t>
  </si>
  <si>
    <t>OBSERVATION11</t>
  </si>
  <si>
    <t>OBSERVATION12</t>
  </si>
  <si>
    <t>OBSERVATION13</t>
  </si>
  <si>
    <t>OBSERVATION14</t>
  </si>
  <si>
    <t>Client</t>
  </si>
  <si>
    <t>Code Fournisseur :</t>
  </si>
  <si>
    <t>TYPE DE MOUVEMENT</t>
  </si>
  <si>
    <t>Rebut</t>
  </si>
  <si>
    <t>Zone Litige</t>
  </si>
  <si>
    <t>OBSERVATION15</t>
  </si>
  <si>
    <t>Ref15</t>
  </si>
  <si>
    <t>2RAL</t>
  </si>
  <si>
    <t>3RAL</t>
  </si>
  <si>
    <t>4RAL</t>
  </si>
  <si>
    <t>5RAL</t>
  </si>
  <si>
    <t>6RAL</t>
  </si>
  <si>
    <t>7RAL</t>
  </si>
  <si>
    <t>8RAL</t>
  </si>
  <si>
    <t>9RAL</t>
  </si>
  <si>
    <t>10RAL</t>
  </si>
  <si>
    <t>11RAL</t>
  </si>
  <si>
    <t>12RAL</t>
  </si>
  <si>
    <t>13RAL</t>
  </si>
  <si>
    <t>14RAL</t>
  </si>
  <si>
    <t>15RAL</t>
  </si>
  <si>
    <t>16RAL</t>
  </si>
  <si>
    <t>17RAL</t>
  </si>
  <si>
    <t>18RAL</t>
  </si>
  <si>
    <t>19RAL</t>
  </si>
  <si>
    <t>Reglement</t>
  </si>
  <si>
    <t>qtéV1</t>
  </si>
  <si>
    <t>qtéV2</t>
  </si>
  <si>
    <t>qtéV3</t>
  </si>
  <si>
    <t>qtéV4</t>
  </si>
  <si>
    <t>qtéV5</t>
  </si>
  <si>
    <t>qtéV6</t>
  </si>
  <si>
    <t>qtéV7</t>
  </si>
  <si>
    <t>qtéV8</t>
  </si>
  <si>
    <t>qtéV9</t>
  </si>
  <si>
    <t>qtéV10</t>
  </si>
  <si>
    <t>qtéV11</t>
  </si>
  <si>
    <t>qtéV12</t>
  </si>
  <si>
    <t>qtéV13</t>
  </si>
  <si>
    <t>qtéV14</t>
  </si>
  <si>
    <t>qtéV15</t>
  </si>
  <si>
    <t>Fournisseurs</t>
  </si>
  <si>
    <t>-</t>
  </si>
  <si>
    <t>N° BL</t>
  </si>
  <si>
    <t>DATE BL</t>
  </si>
  <si>
    <t>RAL1</t>
  </si>
  <si>
    <t>Euh rien</t>
  </si>
  <si>
    <t>RAL 1</t>
  </si>
  <si>
    <t>RAL test</t>
  </si>
  <si>
    <t>BCA N°</t>
  </si>
  <si>
    <t>BCC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</si>
</sst>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00000000"/>
    <numFmt numFmtId="171" formatCode="000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</font>
    <font>
      <sz val="14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BFBFB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Fill="1" applyBorder="1"/>
    <xf numFmtId="0" fontId="0" fillId="5" borderId="0" xfId="0" applyFill="1"/>
    <xf numFmtId="0" fontId="0" fillId="0" borderId="0" xfId="0" applyFill="1"/>
    <xf numFmtId="0" fontId="0" fillId="0" borderId="0" xfId="0" applyFill="1" applyBorder="1" applyAlignment="1">
      <alignment horizontal="left" vertical="center"/>
    </xf>
    <xf numFmtId="0" fontId="0" fillId="5" borderId="0" xfId="0" applyFill="1" applyBorder="1"/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5" borderId="0" xfId="0" applyFont="1" applyFill="1" applyBorder="1"/>
    <xf numFmtId="0" fontId="0" fillId="5" borderId="1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5" borderId="16" xfId="0" applyFill="1" applyBorder="1" applyAlignment="1">
      <alignment horizontal="left" vertical="center"/>
    </xf>
    <xf numFmtId="1" fontId="0" fillId="3" borderId="0" xfId="0" applyNumberFormat="1" applyFont="1" applyFill="1"/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0" fillId="5" borderId="21" xfId="0" applyFill="1" applyBorder="1" applyAlignment="1">
      <alignment vertical="center"/>
    </xf>
    <xf numFmtId="0" fontId="1" fillId="5" borderId="22" xfId="0" applyFont="1" applyFill="1" applyBorder="1" applyAlignment="1">
      <alignment vertical="center"/>
    </xf>
    <xf numFmtId="0" fontId="7" fillId="7" borderId="25" xfId="0" applyFont="1" applyFill="1" applyBorder="1" applyAlignment="1">
      <alignment vertical="center"/>
    </xf>
    <xf numFmtId="0" fontId="7" fillId="7" borderId="23" xfId="0" applyFon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" fillId="8" borderId="0" xfId="0" applyFont="1" applyFill="1" applyBorder="1" applyAlignment="1">
      <alignment horizontal="left" vertical="center"/>
    </xf>
    <xf numFmtId="14" fontId="1" fillId="8" borderId="0" xfId="0" applyNumberFormat="1" applyFont="1" applyFill="1" applyBorder="1" applyAlignment="1">
      <alignment horizontal="left" vertical="center"/>
    </xf>
    <xf numFmtId="0" fontId="0" fillId="5" borderId="5" xfId="0" applyNumberFormat="1" applyFill="1" applyBorder="1" applyAlignment="1">
      <alignment horizontal="center" vertical="center" wrapText="1"/>
    </xf>
    <xf numFmtId="0" fontId="0" fillId="5" borderId="1" xfId="0" applyNumberFormat="1" applyFill="1" applyBorder="1" applyAlignment="1">
      <alignment horizontal="center" vertical="center" wrapText="1"/>
    </xf>
    <xf numFmtId="0" fontId="0" fillId="5" borderId="0" xfId="0" applyFont="1" applyFill="1" applyBorder="1" applyAlignment="1"/>
    <xf numFmtId="14" fontId="1" fillId="5" borderId="0" xfId="0" applyNumberFormat="1" applyFont="1" applyFill="1" applyBorder="1" applyAlignment="1">
      <alignment horizontal="left" vertical="center"/>
    </xf>
    <xf numFmtId="0" fontId="0" fillId="5" borderId="0" xfId="0" applyFont="1" applyFill="1"/>
    <xf numFmtId="0" fontId="3" fillId="5" borderId="0" xfId="0" applyFont="1" applyFill="1" applyBorder="1" applyAlignment="1">
      <alignment horizontal="left" indent="1"/>
    </xf>
    <xf numFmtId="0" fontId="0" fillId="5" borderId="0" xfId="0" applyFont="1" applyFill="1" applyBorder="1" applyAlignment="1">
      <alignment horizontal="left"/>
    </xf>
    <xf numFmtId="0" fontId="2" fillId="5" borderId="0" xfId="0" applyFont="1" applyFill="1" applyBorder="1" applyAlignment="1">
      <alignment horizontal="left"/>
    </xf>
    <xf numFmtId="0" fontId="0" fillId="5" borderId="0" xfId="0" applyFont="1" applyFill="1" applyBorder="1"/>
    <xf numFmtId="0" fontId="9" fillId="5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3" fillId="5" borderId="10" xfId="0" applyFont="1" applyFill="1" applyBorder="1" applyAlignment="1">
      <alignment vertical="center"/>
    </xf>
    <xf numFmtId="0" fontId="13" fillId="5" borderId="0" xfId="0" applyFont="1" applyFill="1" applyBorder="1" applyAlignment="1">
      <alignment vertical="center"/>
    </xf>
    <xf numFmtId="0" fontId="13" fillId="5" borderId="17" xfId="0" applyFont="1" applyFill="1" applyBorder="1" applyAlignment="1">
      <alignment vertical="center"/>
    </xf>
    <xf numFmtId="0" fontId="1" fillId="0" borderId="0" xfId="0" applyFont="1" applyAlignment="1">
      <alignment horizontal="center"/>
    </xf>
    <xf numFmtId="165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0" fillId="5" borderId="0" xfId="0" applyFill="1" applyAlignment="1">
      <alignment horizont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0" fontId="0" fillId="6" borderId="1" xfId="0" applyFill="1" applyBorder="1"/>
    <xf numFmtId="171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NumberForma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14" fontId="14" fillId="6" borderId="1" xfId="0" applyNumberFormat="1" applyFont="1" applyFill="1" applyBorder="1" applyAlignment="1">
      <alignment horizontal="center" vertical="center"/>
    </xf>
    <xf numFmtId="165" fontId="14" fillId="6" borderId="1" xfId="0" applyNumberFormat="1" applyFont="1" applyFill="1" applyBorder="1" applyAlignment="1">
      <alignment horizontal="center" vertical="center"/>
    </xf>
    <xf numFmtId="0" fontId="14" fillId="6" borderId="1" xfId="0" applyFont="1" applyFill="1" applyBorder="1"/>
    <xf numFmtId="0" fontId="10" fillId="5" borderId="0" xfId="0" applyFont="1" applyFill="1"/>
    <xf numFmtId="0" fontId="4" fillId="9" borderId="0" xfId="0" applyFont="1" applyFill="1" applyBorder="1" applyAlignment="1">
      <alignment horizontal="center" vertical="center"/>
    </xf>
    <xf numFmtId="165" fontId="0" fillId="5" borderId="0" xfId="0" applyNumberFormat="1" applyFill="1" applyBorder="1" applyAlignment="1">
      <alignment horizontal="center"/>
    </xf>
    <xf numFmtId="165" fontId="0" fillId="5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171" fontId="5" fillId="5" borderId="0" xfId="0" applyNumberFormat="1" applyFont="1" applyFill="1" applyBorder="1" applyAlignment="1">
      <alignment horizontal="center" vertical="center"/>
    </xf>
    <xf numFmtId="0" fontId="8" fillId="5" borderId="19" xfId="0" applyFont="1" applyFill="1" applyBorder="1"/>
    <xf numFmtId="0" fontId="5" fillId="5" borderId="19" xfId="0" applyFont="1" applyFill="1" applyBorder="1" applyAlignment="1">
      <alignment horizontal="center"/>
    </xf>
    <xf numFmtId="0" fontId="8" fillId="5" borderId="0" xfId="0" applyFont="1" applyFill="1"/>
    <xf numFmtId="0" fontId="5" fillId="5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65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171" fontId="5" fillId="4" borderId="20" xfId="0" applyNumberFormat="1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171" fontId="0" fillId="6" borderId="5" xfId="0" applyNumberFormat="1" applyFill="1" applyBorder="1" applyAlignment="1">
      <alignment horizontal="center" vertical="center"/>
    </xf>
    <xf numFmtId="171" fontId="11" fillId="5" borderId="0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65" fontId="0" fillId="6" borderId="5" xfId="0" applyNumberForma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  <protection locked="0"/>
    </xf>
    <xf numFmtId="0" fontId="5" fillId="8" borderId="19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left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171" fontId="15" fillId="0" borderId="14" xfId="0" applyNumberFormat="1" applyFont="1" applyFill="1" applyBorder="1" applyAlignment="1">
      <alignment horizontal="center" vertical="center"/>
    </xf>
    <xf numFmtId="171" fontId="15" fillId="0" borderId="15" xfId="0" applyNumberFormat="1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/>
    </xf>
    <xf numFmtId="0" fontId="0" fillId="4" borderId="1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</cellXfs>
  <cellStyles count="1">
    <cellStyle name="Normal" xfId="0" builtinId="0"/>
  </cellStyles>
  <dxfs count="234"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000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1" formatCode="00000"/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0</xdr:row>
          <xdr:rowOff>9525</xdr:rowOff>
        </xdr:from>
        <xdr:to>
          <xdr:col>7</xdr:col>
          <xdr:colOff>1085850</xdr:colOff>
          <xdr:row>0</xdr:row>
          <xdr:rowOff>238125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Devis -&gt;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0</xdr:rowOff>
        </xdr:from>
        <xdr:to>
          <xdr:col>7</xdr:col>
          <xdr:colOff>1076325</xdr:colOff>
          <xdr:row>1</xdr:row>
          <xdr:rowOff>238125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BCA  -&gt;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228600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180975</xdr:colOff>
          <xdr:row>2</xdr:row>
          <xdr:rowOff>0</xdr:rowOff>
        </xdr:from>
        <xdr:to>
          <xdr:col>13</xdr:col>
          <xdr:colOff>95250</xdr:colOff>
          <xdr:row>5</xdr:row>
          <xdr:rowOff>76200</xdr:rowOff>
        </xdr:to>
        <xdr:sp macro="" textlink="">
          <xdr:nvSpPr>
            <xdr:cNvPr id="17427" name="Button 19" hidden="1">
              <a:extLst>
                <a:ext uri="{63B3BB69-23CF-44E3-9099-C40C66FF867C}">
                  <a14:compatExt spid="_x0000_s17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2</xdr:row>
          <xdr:rowOff>0</xdr:rowOff>
        </xdr:from>
        <xdr:to>
          <xdr:col>7</xdr:col>
          <xdr:colOff>1076325</xdr:colOff>
          <xdr:row>2</xdr:row>
          <xdr:rowOff>238125</xdr:rowOff>
        </xdr:to>
        <xdr:sp macro="" textlink="">
          <xdr:nvSpPr>
            <xdr:cNvPr id="17429" name="Button 21" hidden="1">
              <a:extLst>
                <a:ext uri="{63B3BB69-23CF-44E3-9099-C40C66FF867C}">
                  <a14:compatExt spid="_x0000_s174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BCC  -&gt; Bon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numeroFacture_BDD" displayName="TnumeroFacture_BDD" ref="J1:J21" totalsRowShown="0" headerRowDxfId="233" dataDxfId="232">
  <autoFilter ref="J1:J21"/>
  <tableColumns count="1">
    <tableColumn id="1" name="N° facture" dataDxfId="231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44" name="TcodeClient_BDD" displayName="TcodeClient_BDD" ref="M1:M24" totalsRowShown="0" headerRowDxfId="230" dataDxfId="229">
  <autoFilter ref="M1:M24"/>
  <tableColumns count="1">
    <tableColumn id="1" name="Code Client" dataDxfId="228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20" name="TdateFacture_BDD" displayName="TdateFacture_BDD" ref="K1:K21" totalsRowShown="0" headerRowDxfId="227" dataDxfId="226">
  <autoFilter ref="K1:K21"/>
  <tableColumns count="1">
    <tableColumn id="1" name="Date Facture" dataDxfId="225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5" name="TcodeFournisseur_BDD" displayName="TcodeFournisseur_BDD" ref="L1:L24" totalsRowShown="0" headerRowDxfId="224" dataDxfId="223">
  <autoFilter ref="L1:L24"/>
  <tableColumns count="1">
    <tableColumn id="1" name="Code Fournisseur" dataDxfId="222"/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46" name="Treglement_BDD" displayName="Treglement_BDD" ref="N1:N22" totalsRowShown="0" headerRowDxfId="221" dataDxfId="220">
  <autoFilter ref="N1:N22"/>
  <tableColumns count="1">
    <tableColumn id="1" name="Reglement" dataDxfId="219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48" name="Treference1_BDD" displayName="Treference1_BDD" ref="O1:O24" totalsRowShown="0" headerRowDxfId="218" dataDxfId="217">
  <autoFilter ref="O1:O24"/>
  <tableColumns count="1">
    <tableColumn id="1" name="Ref1" dataDxfId="216"/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49" name="Treference2_BDD" displayName="Treference2_BDD" ref="P1:P24" totalsRowShown="0" headerRowDxfId="215" dataDxfId="214">
  <autoFilter ref="P1:P24"/>
  <tableColumns count="1">
    <tableColumn id="1" name="Ref2" dataDxfId="213"/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50" name="Treference3_BDD" displayName="Treference3_BDD" ref="Q1:Q21" totalsRowShown="0" headerRowDxfId="212" dataDxfId="211">
  <autoFilter ref="Q1:Q21"/>
  <tableColumns count="1">
    <tableColumn id="1" name="Ref3" dataDxfId="210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51" name="Treference4_BDD" displayName="Treference4_BDD" ref="R1:R21" totalsRowShown="0" headerRowDxfId="209" dataDxfId="208">
  <autoFilter ref="R1:R21"/>
  <tableColumns count="1">
    <tableColumn id="1" name="Ref4" dataDxfId="207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52" name="Treference5_BDD" displayName="Treference5_BDD" ref="S1:S21" totalsRowShown="0" headerRowDxfId="206" dataDxfId="205">
  <autoFilter ref="S1:S21"/>
  <tableColumns count="1">
    <tableColumn id="1" name="Ref5" dataDxfId="204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53" name="Treference6_BDD" displayName="Treference6_BDD" ref="T1:T21" totalsRowShown="0" headerRowDxfId="203" dataDxfId="202">
  <autoFilter ref="T1:T21"/>
  <tableColumns count="1">
    <tableColumn id="1" name="Ref6" dataDxfId="201"/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54" name="Treference7_BDD" displayName="Treference7_BDD" ref="U1:U21" totalsRowShown="0" headerRowDxfId="200" dataDxfId="199">
  <autoFilter ref="U1:U21"/>
  <tableColumns count="1">
    <tableColumn id="1" name="Ref7" dataDxfId="198"/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55" name="Treference8_BDD" displayName="Treference8_BDD" ref="V1:V21" totalsRowShown="0" headerRowDxfId="197" dataDxfId="196">
  <autoFilter ref="V1:V21"/>
  <tableColumns count="1">
    <tableColumn id="1" name="Ref8" dataDxfId="195"/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56" name="Treference9_BDD" displayName="Treference9_BDD" ref="W1:W21" totalsRowShown="0" headerRowDxfId="194" dataDxfId="193">
  <autoFilter ref="W1:W21"/>
  <tableColumns count="1">
    <tableColumn id="1" name="Ref9" dataDxfId="192"/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57" name="Treference10_BDD" displayName="Treference10_BDD" ref="X1:X21" totalsRowShown="0" headerRowDxfId="191" dataDxfId="190">
  <autoFilter ref="X1:X21"/>
  <tableColumns count="1">
    <tableColumn id="1" name="Ref10" dataDxfId="189"/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58" name="Treference11_BDD" displayName="Treference11_BDD" ref="Y1:Y21" totalsRowShown="0" headerRowDxfId="188" dataDxfId="187">
  <autoFilter ref="Y1:Y21"/>
  <tableColumns count="1">
    <tableColumn id="1" name="Ref11" dataDxfId="186"/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59" name="Treference12_BDD" displayName="Treference12_BDD" ref="Z1:Z21" totalsRowShown="0" headerRowDxfId="185" dataDxfId="184">
  <autoFilter ref="Z1:Z21"/>
  <tableColumns count="1">
    <tableColumn id="1" name="Ref12" dataDxfId="183"/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60" name="Treference13_BDD" displayName="Treference13_BDD" ref="AA1:AA21" totalsRowShown="0" headerRowDxfId="182" dataDxfId="181">
  <autoFilter ref="AA1:AA21"/>
  <tableColumns count="1">
    <tableColumn id="1" name="Ref13" dataDxfId="180"/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61" name="Treference14_BDD" displayName="Treference14_BDD" ref="AB1:AB21" totalsRowShown="0" headerRowDxfId="179" dataDxfId="178">
  <autoFilter ref="AB1:AB21"/>
  <tableColumns count="1">
    <tableColumn id="1" name="Ref14" dataDxfId="177"/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79" name="Tquantite1_BDD" displayName="Tquantite1_BDD" ref="AD1:AD23" totalsRowShown="0" headerRowDxfId="176" dataDxfId="175">
  <autoFilter ref="AD1:AD23"/>
  <tableColumns count="1">
    <tableColumn id="1" name="qté1" dataDxfId="174"/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80" name="Tquantite2_BDD" displayName="Tquantite2_BDD" ref="AE1:AE23" totalsRowShown="0" headerRowDxfId="173" dataDxfId="172">
  <autoFilter ref="AE1:AE23"/>
  <tableColumns count="1">
    <tableColumn id="1" name="qté2" dataDxfId="171"/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81" name="Tquantite3_BDD" displayName="Tquantite3_BDD" ref="AF1:AF21" totalsRowShown="0" headerRowDxfId="170" dataDxfId="169">
  <autoFilter ref="AF1:AF21"/>
  <tableColumns count="1">
    <tableColumn id="1" name="qté3" dataDxfId="168"/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82" name="Tquantite4_BDD" displayName="Tquantite4_BDD" ref="AG1:AG21" totalsRowShown="0" headerRowDxfId="167" dataDxfId="166">
  <autoFilter ref="AG1:AG21"/>
  <tableColumns count="1">
    <tableColumn id="1" name="qté4" dataDxfId="165"/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id="84" name="Tquantite5_BDD" displayName="Tquantite5_BDD" ref="AH1:AH21" totalsRowShown="0" headerRowDxfId="164" dataDxfId="163">
  <autoFilter ref="AH1:AH21"/>
  <tableColumns count="1">
    <tableColumn id="1" name="qté5" dataDxfId="162"/>
  </tableColumns>
  <tableStyleInfo name="TableStyleMedium13" showFirstColumn="0" showLastColumn="0" showRowStripes="1" showColumnStripes="0"/>
</table>
</file>

<file path=xl/tables/table25.xml><?xml version="1.0" encoding="utf-8"?>
<table xmlns="http://schemas.openxmlformats.org/spreadsheetml/2006/main" id="85" name="Tquantite6_BDD" displayName="Tquantite6_BDD" ref="AI1:AI21" totalsRowShown="0" headerRowDxfId="161" dataDxfId="160">
  <autoFilter ref="AI1:AI21"/>
  <tableColumns count="1">
    <tableColumn id="1" name="qté6" dataDxfId="159"/>
  </tableColumns>
  <tableStyleInfo name="TableStyleMedium13" showFirstColumn="0" showLastColumn="0" showRowStripes="1" showColumnStripes="0"/>
</table>
</file>

<file path=xl/tables/table26.xml><?xml version="1.0" encoding="utf-8"?>
<table xmlns="http://schemas.openxmlformats.org/spreadsheetml/2006/main" id="86" name="Tquantite7_BDD" displayName="Tquantite7_BDD" ref="AJ1:AJ21" totalsRowShown="0" headerRowDxfId="158" dataDxfId="157">
  <autoFilter ref="AJ1:AJ21"/>
  <tableColumns count="1">
    <tableColumn id="1" name="qté7" dataDxfId="156"/>
  </tableColumns>
  <tableStyleInfo name="TableStyleMedium13" showFirstColumn="0" showLastColumn="0" showRowStripes="1" showColumnStripes="0"/>
</table>
</file>

<file path=xl/tables/table27.xml><?xml version="1.0" encoding="utf-8"?>
<table xmlns="http://schemas.openxmlformats.org/spreadsheetml/2006/main" id="87" name="Tquantite8_BDD" displayName="Tquantite8_BDD" ref="AK1:AK21" totalsRowShown="0" headerRowDxfId="155" dataDxfId="154">
  <autoFilter ref="AK1:AK21"/>
  <tableColumns count="1">
    <tableColumn id="1" name="qté8" dataDxfId="153"/>
  </tableColumns>
  <tableStyleInfo name="TableStyleMedium13" showFirstColumn="0" showLastColumn="0" showRowStripes="1" showColumnStripes="0"/>
</table>
</file>

<file path=xl/tables/table28.xml><?xml version="1.0" encoding="utf-8"?>
<table xmlns="http://schemas.openxmlformats.org/spreadsheetml/2006/main" id="88" name="Tquantite9_BDD" displayName="Tquantite9_BDD" ref="AL1:AL21" totalsRowShown="0" headerRowDxfId="152" dataDxfId="151">
  <autoFilter ref="AL1:AL21"/>
  <tableColumns count="1">
    <tableColumn id="1" name="qté9" dataDxfId="150"/>
  </tableColumns>
  <tableStyleInfo name="TableStyleMedium13" showFirstColumn="0" showLastColumn="0" showRowStripes="1" showColumnStripes="0"/>
</table>
</file>

<file path=xl/tables/table29.xml><?xml version="1.0" encoding="utf-8"?>
<table xmlns="http://schemas.openxmlformats.org/spreadsheetml/2006/main" id="89" name="Tquantite10_BDD" displayName="Tquantite10_BDD" ref="AM1:AM21" totalsRowShown="0" headerRowDxfId="149" dataDxfId="148">
  <autoFilter ref="AM1:AM21"/>
  <tableColumns count="1">
    <tableColumn id="1" name="qté10" dataDxfId="147"/>
  </tableColumns>
  <tableStyleInfo name="TableStyleMedium13" showFirstColumn="0" showLastColumn="0" showRowStripes="1" showColumnStripes="0"/>
</table>
</file>

<file path=xl/tables/table30.xml><?xml version="1.0" encoding="utf-8"?>
<table xmlns="http://schemas.openxmlformats.org/spreadsheetml/2006/main" id="90" name="Tquantite11_BDD" displayName="Tquantite11_BDD" ref="AN1:AN21" totalsRowShown="0" headerRowDxfId="146" dataDxfId="145">
  <autoFilter ref="AN1:AN21"/>
  <tableColumns count="1">
    <tableColumn id="1" name="qté11" dataDxfId="144"/>
  </tableColumns>
  <tableStyleInfo name="TableStyleMedium13" showFirstColumn="0" showLastColumn="0" showRowStripes="1" showColumnStripes="0"/>
</table>
</file>

<file path=xl/tables/table31.xml><?xml version="1.0" encoding="utf-8"?>
<table xmlns="http://schemas.openxmlformats.org/spreadsheetml/2006/main" id="91" name="Tquantite12_BDD" displayName="Tquantite12_BDD" ref="AO1:AO21" totalsRowShown="0" headerRowDxfId="143" dataDxfId="142">
  <autoFilter ref="AO1:AO21"/>
  <tableColumns count="1">
    <tableColumn id="1" name="qté12" dataDxfId="141"/>
  </tableColumns>
  <tableStyleInfo name="TableStyleMedium13" showFirstColumn="0" showLastColumn="0" showRowStripes="1" showColumnStripes="0"/>
</table>
</file>

<file path=xl/tables/table32.xml><?xml version="1.0" encoding="utf-8"?>
<table xmlns="http://schemas.openxmlformats.org/spreadsheetml/2006/main" id="92" name="Tquantite13_BDD" displayName="Tquantite13_BDD" ref="AP1:AP21" totalsRowShown="0" headerRowDxfId="140" dataDxfId="139">
  <autoFilter ref="AP1:AP21"/>
  <tableColumns count="1">
    <tableColumn id="1" name="qté13" dataDxfId="138"/>
  </tableColumns>
  <tableStyleInfo name="TableStyleMedium13" showFirstColumn="0" showLastColumn="0" showRowStripes="1" showColumnStripes="0"/>
</table>
</file>

<file path=xl/tables/table33.xml><?xml version="1.0" encoding="utf-8"?>
<table xmlns="http://schemas.openxmlformats.org/spreadsheetml/2006/main" id="93" name="Tquantite14_BDD" displayName="Tquantite14_BDD" ref="AQ1:AQ21" totalsRowShown="0" headerRowDxfId="137" dataDxfId="136">
  <autoFilter ref="AQ1:AQ21"/>
  <tableColumns count="1">
    <tableColumn id="1" name="qté14" dataDxfId="135"/>
  </tableColumns>
  <tableStyleInfo name="TableStyleMedium13" showFirstColumn="0" showLastColumn="0" showRowStripes="1" showColumnStripes="0"/>
</table>
</file>

<file path=xl/tables/table34.xml><?xml version="1.0" encoding="utf-8"?>
<table xmlns="http://schemas.openxmlformats.org/spreadsheetml/2006/main" id="94" name="Tquantite15_BDD" displayName="Tquantite15_BDD" ref="AR1:AR21" totalsRowShown="0" headerRowDxfId="134" dataDxfId="133">
  <autoFilter ref="AR1:AR21"/>
  <tableColumns count="1">
    <tableColumn id="1" name="qté15" dataDxfId="132"/>
  </tableColumns>
  <tableStyleInfo name="TableStyleMedium13" showFirstColumn="0" showLastColumn="0" showRowStripes="1" showColumnStripes="0"/>
</table>
</file>

<file path=xl/tables/table35.xml><?xml version="1.0" encoding="utf-8"?>
<table xmlns="http://schemas.openxmlformats.org/spreadsheetml/2006/main" id="95" name="TquantiteV1_BDD" displayName="TquantiteV1_BDD" ref="AS1:AS24" totalsRowShown="0" headerRowDxfId="131" dataDxfId="130">
  <autoFilter ref="AS1:AS24"/>
  <tableColumns count="1">
    <tableColumn id="1" name="qtéV1" dataDxfId="129"/>
  </tableColumns>
  <tableStyleInfo name="TableStyleMedium13" showFirstColumn="0" showLastColumn="0" showRowStripes="1" showColumnStripes="0"/>
</table>
</file>

<file path=xl/tables/table36.xml><?xml version="1.0" encoding="utf-8"?>
<table xmlns="http://schemas.openxmlformats.org/spreadsheetml/2006/main" id="96" name="TquantiteV2_BDD" displayName="TquantiteV2_BDD" ref="AT1:AT24" totalsRowShown="0" headerRowDxfId="128" dataDxfId="127">
  <autoFilter ref="AT1:AT24"/>
  <tableColumns count="1">
    <tableColumn id="1" name="qtéV2" dataDxfId="126"/>
  </tableColumns>
  <tableStyleInfo name="TableStyleMedium13" showFirstColumn="0" showLastColumn="0" showRowStripes="1" showColumnStripes="0"/>
</table>
</file>

<file path=xl/tables/table37.xml><?xml version="1.0" encoding="utf-8"?>
<table xmlns="http://schemas.openxmlformats.org/spreadsheetml/2006/main" id="97" name="TquantiteV3_BDD" displayName="TquantiteV3_BDD" ref="AU1:AU21" totalsRowShown="0" headerRowDxfId="125" dataDxfId="124">
  <autoFilter ref="AU1:AU21"/>
  <tableColumns count="1">
    <tableColumn id="1" name="qtéV3" dataDxfId="123"/>
  </tableColumns>
  <tableStyleInfo name="TableStyleMedium13" showFirstColumn="0" showLastColumn="0" showRowStripes="1" showColumnStripes="0"/>
</table>
</file>

<file path=xl/tables/table38.xml><?xml version="1.0" encoding="utf-8"?>
<table xmlns="http://schemas.openxmlformats.org/spreadsheetml/2006/main" id="98" name="TquantiteV4_BDD" displayName="TquantiteV4_BDD" ref="AV1:AV21" totalsRowShown="0" headerRowDxfId="122" dataDxfId="121">
  <autoFilter ref="AV1:AV21"/>
  <tableColumns count="1">
    <tableColumn id="1" name="qtéV4" dataDxfId="120"/>
  </tableColumns>
  <tableStyleInfo name="TableStyleMedium13" showFirstColumn="0" showLastColumn="0" showRowStripes="1" showColumnStripes="0"/>
</table>
</file>

<file path=xl/tables/table39.xml><?xml version="1.0" encoding="utf-8"?>
<table xmlns="http://schemas.openxmlformats.org/spreadsheetml/2006/main" id="100" name="TquantiteV5_BDD" displayName="TquantiteV5_BDD" ref="AW1:AW21" totalsRowShown="0" headerRowDxfId="119" dataDxfId="118">
  <autoFilter ref="AW1:AW21"/>
  <tableColumns count="1">
    <tableColumn id="1" name="qtéV5" dataDxfId="117"/>
  </tableColumns>
  <tableStyleInfo name="TableStyleMedium13" showFirstColumn="0" showLastColumn="0" showRowStripes="1" showColumnStripes="0"/>
</table>
</file>

<file path=xl/tables/table40.xml><?xml version="1.0" encoding="utf-8"?>
<table xmlns="http://schemas.openxmlformats.org/spreadsheetml/2006/main" id="101" name="TquantiteV6_BDD" displayName="TquantiteV6_BDD" ref="AX1:AX21" totalsRowShown="0" headerRowDxfId="116" dataDxfId="115">
  <autoFilter ref="AX1:AX21"/>
  <tableColumns count="1">
    <tableColumn id="1" name="qtéV6" dataDxfId="114"/>
  </tableColumns>
  <tableStyleInfo name="TableStyleMedium13" showFirstColumn="0" showLastColumn="0" showRowStripes="1" showColumnStripes="0"/>
</table>
</file>

<file path=xl/tables/table41.xml><?xml version="1.0" encoding="utf-8"?>
<table xmlns="http://schemas.openxmlformats.org/spreadsheetml/2006/main" id="102" name="TquantiteV7_BDD" displayName="TquantiteV7_BDD" ref="AY1:AY21" totalsRowShown="0" headerRowDxfId="113" dataDxfId="112">
  <autoFilter ref="AY1:AY21"/>
  <tableColumns count="1">
    <tableColumn id="1" name="qtéV7" dataDxfId="111"/>
  </tableColumns>
  <tableStyleInfo name="TableStyleMedium13" showFirstColumn="0" showLastColumn="0" showRowStripes="1" showColumnStripes="0"/>
</table>
</file>

<file path=xl/tables/table42.xml><?xml version="1.0" encoding="utf-8"?>
<table xmlns="http://schemas.openxmlformats.org/spreadsheetml/2006/main" id="103" name="TquantiteV8_BDD" displayName="TquantiteV8_BDD" ref="AZ1:AZ21" totalsRowShown="0" headerRowDxfId="110" dataDxfId="109">
  <autoFilter ref="AZ1:AZ21"/>
  <tableColumns count="1">
    <tableColumn id="1" name="qtéV8" dataDxfId="108"/>
  </tableColumns>
  <tableStyleInfo name="TableStyleMedium13" showFirstColumn="0" showLastColumn="0" showRowStripes="1" showColumnStripes="0"/>
</table>
</file>

<file path=xl/tables/table43.xml><?xml version="1.0" encoding="utf-8"?>
<table xmlns="http://schemas.openxmlformats.org/spreadsheetml/2006/main" id="104" name="TquantiteV9_BDD" displayName="TquantiteV9_BDD" ref="BA1:BA21" totalsRowShown="0" headerRowDxfId="107" dataDxfId="106">
  <autoFilter ref="BA1:BA21"/>
  <tableColumns count="1">
    <tableColumn id="1" name="qtéV9" dataDxfId="105"/>
  </tableColumns>
  <tableStyleInfo name="TableStyleMedium13" showFirstColumn="0" showLastColumn="0" showRowStripes="1" showColumnStripes="0"/>
</table>
</file>

<file path=xl/tables/table44.xml><?xml version="1.0" encoding="utf-8"?>
<table xmlns="http://schemas.openxmlformats.org/spreadsheetml/2006/main" id="105" name="TquantiteV10_BDD" displayName="TquantiteV10_BDD" ref="BB1:BB21" totalsRowShown="0" headerRowDxfId="104" dataDxfId="103">
  <autoFilter ref="BB1:BB21"/>
  <tableColumns count="1">
    <tableColumn id="1" name="qtéV10" dataDxfId="102"/>
  </tableColumns>
  <tableStyleInfo name="TableStyleMedium13" showFirstColumn="0" showLastColumn="0" showRowStripes="1" showColumnStripes="0"/>
</table>
</file>

<file path=xl/tables/table45.xml><?xml version="1.0" encoding="utf-8"?>
<table xmlns="http://schemas.openxmlformats.org/spreadsheetml/2006/main" id="106" name="TquantiteV11_BDD" displayName="TquantiteV11_BDD" ref="BC1:BC21" totalsRowShown="0" headerRowDxfId="101" dataDxfId="100">
  <autoFilter ref="BC1:BC21"/>
  <tableColumns count="1">
    <tableColumn id="1" name="qtéV11" dataDxfId="99"/>
  </tableColumns>
  <tableStyleInfo name="TableStyleMedium13" showFirstColumn="0" showLastColumn="0" showRowStripes="1" showColumnStripes="0"/>
</table>
</file>

<file path=xl/tables/table46.xml><?xml version="1.0" encoding="utf-8"?>
<table xmlns="http://schemas.openxmlformats.org/spreadsheetml/2006/main" id="107" name="TquantiteV12_BDD" displayName="TquantiteV12_BDD" ref="BD1:BD21" totalsRowShown="0" headerRowDxfId="98" dataDxfId="97">
  <autoFilter ref="BD1:BD21"/>
  <tableColumns count="1">
    <tableColumn id="1" name="qtéV12" dataDxfId="96"/>
  </tableColumns>
  <tableStyleInfo name="TableStyleMedium13" showFirstColumn="0" showLastColumn="0" showRowStripes="1" showColumnStripes="0"/>
</table>
</file>

<file path=xl/tables/table47.xml><?xml version="1.0" encoding="utf-8"?>
<table xmlns="http://schemas.openxmlformats.org/spreadsheetml/2006/main" id="110" name="TquantiteV14_BDD" displayName="TquantiteV14_BDD" ref="BF1:BF21" totalsRowShown="0" headerRowDxfId="95" dataDxfId="94">
  <autoFilter ref="BF1:BF21"/>
  <tableColumns count="1">
    <tableColumn id="1" name="qtéV14" dataDxfId="93"/>
  </tableColumns>
  <tableStyleInfo name="TableStyleMedium13" showFirstColumn="0" showLastColumn="0" showRowStripes="1" showColumnStripes="0"/>
</table>
</file>

<file path=xl/tables/table48.xml><?xml version="1.0" encoding="utf-8"?>
<table xmlns="http://schemas.openxmlformats.org/spreadsheetml/2006/main" id="2" name="TnumeroBC_BDD" displayName="TnumeroBC_BDD" ref="A1:A23" totalsRowShown="0" headerRowDxfId="92" dataDxfId="91">
  <autoFilter ref="A1:A23"/>
  <tableColumns count="1">
    <tableColumn id="1" name="N° BC" dataDxfId="90"/>
  </tableColumns>
  <tableStyleInfo name="TableStyleMedium13" showFirstColumn="0" showLastColumn="0" showRowStripes="1" showColumnStripes="0"/>
</table>
</file>

<file path=xl/tables/table49.xml><?xml version="1.0" encoding="utf-8"?>
<table xmlns="http://schemas.openxmlformats.org/spreadsheetml/2006/main" id="16" name="TtypeBC_BDD" displayName="TtypeBC_BDD" ref="B1:B23" totalsRowShown="0" headerRowDxfId="89" dataDxfId="88">
  <autoFilter ref="B1:B23"/>
  <tableColumns count="1">
    <tableColumn id="1" name="Type BC" dataDxfId="87"/>
  </tableColumns>
  <tableStyleInfo name="TableStyleMedium13" showFirstColumn="0" showLastColumn="0" showRowStripes="1" showColumnStripes="0"/>
</table>
</file>

<file path=xl/tables/table50.xml><?xml version="1.0" encoding="utf-8"?>
<table xmlns="http://schemas.openxmlformats.org/spreadsheetml/2006/main" id="47" name="TdateBC_BDD" displayName="TdateBC_BDD" ref="C1:C23" totalsRowShown="0" headerRowDxfId="86" dataDxfId="85">
  <autoFilter ref="C1:C23"/>
  <tableColumns count="1">
    <tableColumn id="1" name="Date BC " dataDxfId="84"/>
  </tableColumns>
  <tableStyleInfo name="TableStyleMedium13" showFirstColumn="0" showLastColumn="0" showRowStripes="1" showColumnStripes="0"/>
</table>
</file>

<file path=xl/tables/table51.xml><?xml version="1.0" encoding="utf-8"?>
<table xmlns="http://schemas.openxmlformats.org/spreadsheetml/2006/main" id="83" name="TnumeroBONSRI_BDD" displayName="TnumeroBONSRI_BDD" ref="D1:D24" totalsRowShown="0" headerRowDxfId="83" dataDxfId="82">
  <autoFilter ref="D1:D24"/>
  <tableColumns count="1">
    <tableColumn id="1" name="N°BON S/R/I" dataDxfId="81"/>
  </tableColumns>
  <tableStyleInfo name="TableStyleMedium13" showFirstColumn="0" showLastColumn="0" showRowStripes="1" showColumnStripes="0"/>
</table>
</file>

<file path=xl/tables/table52.xml><?xml version="1.0" encoding="utf-8"?>
<table xmlns="http://schemas.openxmlformats.org/spreadsheetml/2006/main" id="111" name="TdateBONSRI_BDD" displayName="TdateBONSRI_BDD" ref="E1:E24" totalsRowShown="0" headerRowDxfId="80" dataDxfId="79">
  <autoFilter ref="E1:E24"/>
  <tableColumns count="1">
    <tableColumn id="1" name="DATE BON S/R/I" dataDxfId="78"/>
  </tableColumns>
  <tableStyleInfo name="TableStyleMedium13" showFirstColumn="0" showLastColumn="0" showRowStripes="1" showColumnStripes="0"/>
</table>
</file>

<file path=xl/tables/table53.xml><?xml version="1.0" encoding="utf-8"?>
<table xmlns="http://schemas.openxmlformats.org/spreadsheetml/2006/main" id="112" name="TtypeBONSRI_BDD" displayName="TtypeBONSRI_BDD" ref="F1:F24" totalsRowShown="0" headerRowDxfId="77" dataDxfId="76">
  <autoFilter ref="F1:F24"/>
  <tableColumns count="1">
    <tableColumn id="1" name="TYPE BON S/R/I" dataDxfId="75"/>
  </tableColumns>
  <tableStyleInfo name="TableStyleMedium13" showFirstColumn="0" showLastColumn="0" showRowStripes="1" showColumnStripes="0"/>
</table>
</file>

<file path=xl/tables/table54.xml><?xml version="1.0" encoding="utf-8"?>
<table xmlns="http://schemas.openxmlformats.org/spreadsheetml/2006/main" id="114" name="TdateDevis_BDD" displayName="TdateDevis_BDD" ref="I1:I22" totalsRowShown="0" headerRowDxfId="74" dataDxfId="73">
  <autoFilter ref="I1:I22"/>
  <tableColumns count="1">
    <tableColumn id="1" name="DATE DEVIS" dataDxfId="72"/>
  </tableColumns>
  <tableStyleInfo name="TableStyleMedium13" showFirstColumn="0" showLastColumn="0" showRowStripes="1" showColumnStripes="0"/>
</table>
</file>

<file path=xl/tables/table55.xml><?xml version="1.0" encoding="utf-8"?>
<table xmlns="http://schemas.openxmlformats.org/spreadsheetml/2006/main" id="115" name="Ttypemouvement_BDD" displayName="Ttypemouvement_BDD" ref="G1:G21" totalsRowShown="0" headerRowDxfId="71" dataDxfId="70">
  <autoFilter ref="G1:G21"/>
  <tableColumns count="1">
    <tableColumn id="1" name="TYPE DE MOUVEMENT" dataDxfId="69"/>
  </tableColumns>
  <tableStyleInfo name="TableStyleMedium13" showFirstColumn="0" showLastColumn="0" showRowStripes="1" showColumnStripes="0"/>
</table>
</file>

<file path=xl/tables/table56.xml><?xml version="1.0" encoding="utf-8"?>
<table xmlns="http://schemas.openxmlformats.org/spreadsheetml/2006/main" id="113" name="TnumeroDevis_BDD" displayName="TnumeroDevis_BDD" ref="H1:H22" totalsRowShown="0" headerRowDxfId="68" dataDxfId="67">
  <autoFilter ref="H1:H22"/>
  <tableColumns count="1">
    <tableColumn id="1" name="N°DEVIS" dataDxfId="66"/>
  </tableColumns>
  <tableStyleInfo name="TableStyleMedium13" showFirstColumn="0" showLastColumn="0" showRowStripes="1" showColumnStripes="0"/>
</table>
</file>

<file path=xl/tables/table57.xml><?xml version="1.0" encoding="utf-8"?>
<table xmlns="http://schemas.openxmlformats.org/spreadsheetml/2006/main" id="62" name="TquantiteV13_BDD" displayName="TquantiteV13_BDD" ref="BE1:BE21" totalsRowShown="0" headerRowDxfId="65" dataDxfId="64">
  <autoFilter ref="BE1:BE21"/>
  <tableColumns count="1">
    <tableColumn id="1" name="qtéV13" dataDxfId="63"/>
  </tableColumns>
  <tableStyleInfo name="TableStyleMedium13" showFirstColumn="0" showLastColumn="0" showRowStripes="1" showColumnStripes="0"/>
</table>
</file>

<file path=xl/tables/table58.xml><?xml version="1.0" encoding="utf-8"?>
<table xmlns="http://schemas.openxmlformats.org/spreadsheetml/2006/main" id="63" name="Treference15_BDD" displayName="Treference15_BDD" ref="AC1:AC21" totalsRowShown="0" headerRowDxfId="62" dataDxfId="61">
  <autoFilter ref="AC1:AC21"/>
  <tableColumns count="1">
    <tableColumn id="1" name="Ref15" dataDxfId="60"/>
  </tableColumns>
  <tableStyleInfo name="TableStyleMedium13" showFirstColumn="0" showLastColumn="0" showRowStripes="1" showColumnStripes="0"/>
</table>
</file>

<file path=xl/tables/table59.xml><?xml version="1.0" encoding="utf-8"?>
<table xmlns="http://schemas.openxmlformats.org/spreadsheetml/2006/main" id="64" name="TquantiteV15_BDD" displayName="TquantiteV15_BDD" ref="BG1:BG21" totalsRowShown="0" headerRowDxfId="59" dataDxfId="58">
  <autoFilter ref="BG1:BG21"/>
  <tableColumns count="1">
    <tableColumn id="1" name="qtéV15" dataDxfId="57"/>
  </tableColumns>
  <tableStyleInfo name="TableStyleMedium13" showFirstColumn="0" showLastColumn="0" showRowStripes="1" showColumnStripes="0"/>
</table>
</file>

<file path=xl/tables/table60.xml><?xml version="1.0" encoding="utf-8"?>
<table xmlns="http://schemas.openxmlformats.org/spreadsheetml/2006/main" id="65" name="T_Observation1_BDD" displayName="T_Observation1_BDD" ref="BH1:BH24" totalsRowShown="0" headerRowDxfId="56" dataDxfId="55">
  <autoFilter ref="BH1:BH24"/>
  <tableColumns count="1">
    <tableColumn id="1" name="OBSERVATION1" dataDxfId="54"/>
  </tableColumns>
  <tableStyleInfo name="TableStyleMedium13" showFirstColumn="0" showLastColumn="0" showRowStripes="1" showColumnStripes="0"/>
</table>
</file>

<file path=xl/tables/table61.xml><?xml version="1.0" encoding="utf-8"?>
<table xmlns="http://schemas.openxmlformats.org/spreadsheetml/2006/main" id="66" name="T_Observation2_BDD" displayName="T_Observation2_BDD" ref="BI1:BI24" totalsRowShown="0" headerRowDxfId="53" dataDxfId="52">
  <autoFilter ref="BI1:BI24"/>
  <tableColumns count="1">
    <tableColumn id="1" name="OBSERVATION2" dataDxfId="51"/>
  </tableColumns>
  <tableStyleInfo name="TableStyleMedium13" showFirstColumn="0" showLastColumn="0" showRowStripes="1" showColumnStripes="0"/>
</table>
</file>

<file path=xl/tables/table62.xml><?xml version="1.0" encoding="utf-8"?>
<table xmlns="http://schemas.openxmlformats.org/spreadsheetml/2006/main" id="67" name="T_Observation3_BDD" displayName="T_Observation3_BDD" ref="BJ1:BJ21" totalsRowShown="0" headerRowDxfId="50" dataDxfId="49">
  <autoFilter ref="BJ1:BJ21"/>
  <tableColumns count="1">
    <tableColumn id="1" name="OBSERVATION3" dataDxfId="48"/>
  </tableColumns>
  <tableStyleInfo name="TableStyleMedium13" showFirstColumn="0" showLastColumn="0" showRowStripes="1" showColumnStripes="0"/>
</table>
</file>

<file path=xl/tables/table63.xml><?xml version="1.0" encoding="utf-8"?>
<table xmlns="http://schemas.openxmlformats.org/spreadsheetml/2006/main" id="68" name="T_Observation4_BDD" displayName="T_Observation4_BDD" ref="BK1:BK21" totalsRowShown="0" headerRowDxfId="47" dataDxfId="46">
  <autoFilter ref="BK1:BK21"/>
  <tableColumns count="1">
    <tableColumn id="1" name="OBSERVATION4" dataDxfId="45"/>
  </tableColumns>
  <tableStyleInfo name="TableStyleMedium13" showFirstColumn="0" showLastColumn="0" showRowStripes="1" showColumnStripes="0"/>
</table>
</file>

<file path=xl/tables/table64.xml><?xml version="1.0" encoding="utf-8"?>
<table xmlns="http://schemas.openxmlformats.org/spreadsheetml/2006/main" id="69" name="T_Observation5_BDD" displayName="T_Observation5_BDD" ref="BL1:BL21" totalsRowShown="0" headerRowDxfId="44" dataDxfId="43">
  <autoFilter ref="BL1:BL21"/>
  <tableColumns count="1">
    <tableColumn id="1" name="OBSERVATION5" dataDxfId="42"/>
  </tableColumns>
  <tableStyleInfo name="TableStyleMedium13" showFirstColumn="0" showLastColumn="0" showRowStripes="1" showColumnStripes="0"/>
</table>
</file>

<file path=xl/tables/table65.xml><?xml version="1.0" encoding="utf-8"?>
<table xmlns="http://schemas.openxmlformats.org/spreadsheetml/2006/main" id="70" name="T_Observation6_BDD" displayName="T_Observation6_BDD" ref="BM1:BM21" totalsRowShown="0" headerRowDxfId="41" dataDxfId="40">
  <autoFilter ref="BM1:BM21"/>
  <tableColumns count="1">
    <tableColumn id="1" name="OBSERVATION6" dataDxfId="39"/>
  </tableColumns>
  <tableStyleInfo name="TableStyleMedium13" showFirstColumn="0" showLastColumn="0" showRowStripes="1" showColumnStripes="0"/>
</table>
</file>

<file path=xl/tables/table66.xml><?xml version="1.0" encoding="utf-8"?>
<table xmlns="http://schemas.openxmlformats.org/spreadsheetml/2006/main" id="71" name="T_Observation7_BDD" displayName="T_Observation7_BDD" ref="BN1:BN21" totalsRowShown="0" headerRowDxfId="38" dataDxfId="37">
  <autoFilter ref="BN1:BN21"/>
  <tableColumns count="1">
    <tableColumn id="1" name="OBSERVATION7" dataDxfId="36"/>
  </tableColumns>
  <tableStyleInfo name="TableStyleMedium13" showFirstColumn="0" showLastColumn="0" showRowStripes="1" showColumnStripes="0"/>
</table>
</file>

<file path=xl/tables/table67.xml><?xml version="1.0" encoding="utf-8"?>
<table xmlns="http://schemas.openxmlformats.org/spreadsheetml/2006/main" id="72" name="T_Observation8_BDD" displayName="T_Observation8_BDD" ref="BO1:BO21" totalsRowShown="0" headerRowDxfId="35" dataDxfId="34">
  <autoFilter ref="BO1:BO21"/>
  <tableColumns count="1">
    <tableColumn id="1" name="OBSERVATION8" dataDxfId="33"/>
  </tableColumns>
  <tableStyleInfo name="TableStyleMedium13" showFirstColumn="0" showLastColumn="0" showRowStripes="1" showColumnStripes="0"/>
</table>
</file>

<file path=xl/tables/table68.xml><?xml version="1.0" encoding="utf-8"?>
<table xmlns="http://schemas.openxmlformats.org/spreadsheetml/2006/main" id="73" name="T_Observation9_BDD" displayName="T_Observation9_BDD" ref="BP1:BP21" totalsRowShown="0" headerRowDxfId="32" dataDxfId="31">
  <autoFilter ref="BP1:BP21"/>
  <tableColumns count="1">
    <tableColumn id="1" name="OBSERVATION9" dataDxfId="30"/>
  </tableColumns>
  <tableStyleInfo name="TableStyleMedium13" showFirstColumn="0" showLastColumn="0" showRowStripes="1" showColumnStripes="0"/>
</table>
</file>

<file path=xl/tables/table69.xml><?xml version="1.0" encoding="utf-8"?>
<table xmlns="http://schemas.openxmlformats.org/spreadsheetml/2006/main" id="74" name="T_Observation10_BDD" displayName="T_Observation10_BDD" ref="BQ1:BQ21" totalsRowShown="0" headerRowDxfId="29" dataDxfId="28">
  <autoFilter ref="BQ1:BQ21"/>
  <tableColumns count="1">
    <tableColumn id="1" name="OBSERVATION10" dataDxfId="27"/>
  </tableColumns>
  <tableStyleInfo name="TableStyleMedium13" showFirstColumn="0" showLastColumn="0" showRowStripes="1" showColumnStripes="0"/>
</table>
</file>

<file path=xl/tables/table70.xml><?xml version="1.0" encoding="utf-8"?>
<table xmlns="http://schemas.openxmlformats.org/spreadsheetml/2006/main" id="75" name="T_Observation11_BDD" displayName="T_Observation11_BDD" ref="BR1:BR21" totalsRowShown="0" headerRowDxfId="26" dataDxfId="25">
  <autoFilter ref="BR1:BR21"/>
  <tableColumns count="1">
    <tableColumn id="1" name="OBSERVATION11" dataDxfId="24"/>
  </tableColumns>
  <tableStyleInfo name="TableStyleMedium13" showFirstColumn="0" showLastColumn="0" showRowStripes="1" showColumnStripes="0"/>
</table>
</file>

<file path=xl/tables/table71.xml><?xml version="1.0" encoding="utf-8"?>
<table xmlns="http://schemas.openxmlformats.org/spreadsheetml/2006/main" id="76" name="T_Observation12_BDD" displayName="T_Observation12_BDD" ref="BS1:BS22" totalsRowShown="0" headerRowDxfId="23" dataDxfId="22">
  <autoFilter ref="BS1:BS22"/>
  <tableColumns count="1">
    <tableColumn id="1" name="OBSERVATION12" dataDxfId="21"/>
  </tableColumns>
  <tableStyleInfo name="TableStyleMedium13" showFirstColumn="0" showLastColumn="0" showRowStripes="1" showColumnStripes="0"/>
</table>
</file>

<file path=xl/tables/table72.xml><?xml version="1.0" encoding="utf-8"?>
<table xmlns="http://schemas.openxmlformats.org/spreadsheetml/2006/main" id="77" name="T_Observation13_BDD" displayName="T_Observation13_BDD" ref="BT1:BT22" totalsRowShown="0" headerRowDxfId="20" dataDxfId="19">
  <autoFilter ref="BT1:BT22"/>
  <tableColumns count="1">
    <tableColumn id="1" name="OBSERVATION13" dataDxfId="18"/>
  </tableColumns>
  <tableStyleInfo name="TableStyleMedium13" showFirstColumn="0" showLastColumn="0" showRowStripes="1" showColumnStripes="0"/>
</table>
</file>

<file path=xl/tables/table73.xml><?xml version="1.0" encoding="utf-8"?>
<table xmlns="http://schemas.openxmlformats.org/spreadsheetml/2006/main" id="78" name="T_Observation14_BDD" displayName="T_Observation14_BDD" ref="BU1:BU21" totalsRowShown="0" headerRowDxfId="17" dataDxfId="16">
  <autoFilter ref="BU1:BU21"/>
  <tableColumns count="1">
    <tableColumn id="1" name="OBSERVATION14" dataDxfId="15"/>
  </tableColumns>
  <tableStyleInfo name="TableStyleMedium13" showFirstColumn="0" showLastColumn="0" showRowStripes="1" showColumnStripes="0"/>
</table>
</file>

<file path=xl/tables/table74.xml><?xml version="1.0" encoding="utf-8"?>
<table xmlns="http://schemas.openxmlformats.org/spreadsheetml/2006/main" id="99" name="T_Observation15_BDD" displayName="T_Observation15_BDD" ref="BV1:BV21" totalsRowShown="0" headerRowDxfId="14" dataDxfId="13">
  <autoFilter ref="BV1:BV21"/>
  <tableColumns count="1">
    <tableColumn id="1" name="OBSERVATION15" dataDxfId="12"/>
  </tableColumns>
  <tableStyleInfo name="TableStyleMedium13" showFirstColumn="0" showLastColumn="0" showRowStripes="1" showColumnStripes="0"/>
</table>
</file>

<file path=xl/tables/table75.xml><?xml version="1.0" encoding="utf-8"?>
<table xmlns="http://schemas.openxmlformats.org/spreadsheetml/2006/main" id="108" name="TnumeroBL" displayName="TnumeroBL" ref="BW1:BW21" totalsRowShown="0" headerRowDxfId="11" dataDxfId="9" headerRowBorderDxfId="10" tableBorderDxfId="8" totalsRowBorderDxfId="7">
  <autoFilter ref="BW1:BW21"/>
  <tableColumns count="1">
    <tableColumn id="1" name="N° BL" dataDxfId="6"/>
  </tableColumns>
  <tableStyleInfo name="TableStyleMedium13" showFirstColumn="0" showLastColumn="0" showRowStripes="1" showColumnStripes="0"/>
</table>
</file>

<file path=xl/tables/table76.xml><?xml version="1.0" encoding="utf-8"?>
<table xmlns="http://schemas.openxmlformats.org/spreadsheetml/2006/main" id="109" name="TdateBL" displayName="TdateBL" ref="BX1:BX21" totalsRowShown="0" headerRowDxfId="5" dataDxfId="3" headerRowBorderDxfId="4" tableBorderDxfId="2" totalsRowBorderDxfId="1">
  <autoFilter ref="BX1:BX21"/>
  <tableColumns count="1">
    <tableColumn id="1" name="DATE BL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table" Target="../tables/table25.xml"/><Relationship Id="rId21" Type="http://schemas.openxmlformats.org/officeDocument/2006/relationships/table" Target="../tables/table20.xml"/><Relationship Id="rId42" Type="http://schemas.openxmlformats.org/officeDocument/2006/relationships/table" Target="../tables/table41.xml"/><Relationship Id="rId47" Type="http://schemas.openxmlformats.org/officeDocument/2006/relationships/table" Target="../tables/table46.xml"/><Relationship Id="rId63" Type="http://schemas.openxmlformats.org/officeDocument/2006/relationships/table" Target="../tables/table62.xml"/><Relationship Id="rId68" Type="http://schemas.openxmlformats.org/officeDocument/2006/relationships/table" Target="../tables/table67.xml"/><Relationship Id="rId16" Type="http://schemas.openxmlformats.org/officeDocument/2006/relationships/table" Target="../tables/table1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32" Type="http://schemas.openxmlformats.org/officeDocument/2006/relationships/table" Target="../tables/table31.xml"/><Relationship Id="rId37" Type="http://schemas.openxmlformats.org/officeDocument/2006/relationships/table" Target="../tables/table36.xml"/><Relationship Id="rId40" Type="http://schemas.openxmlformats.org/officeDocument/2006/relationships/table" Target="../tables/table39.xml"/><Relationship Id="rId45" Type="http://schemas.openxmlformats.org/officeDocument/2006/relationships/table" Target="../tables/table44.xml"/><Relationship Id="rId53" Type="http://schemas.openxmlformats.org/officeDocument/2006/relationships/table" Target="../tables/table52.xml"/><Relationship Id="rId58" Type="http://schemas.openxmlformats.org/officeDocument/2006/relationships/table" Target="../tables/table57.xml"/><Relationship Id="rId66" Type="http://schemas.openxmlformats.org/officeDocument/2006/relationships/table" Target="../tables/table65.xml"/><Relationship Id="rId74" Type="http://schemas.openxmlformats.org/officeDocument/2006/relationships/table" Target="../tables/table73.xml"/><Relationship Id="rId5" Type="http://schemas.openxmlformats.org/officeDocument/2006/relationships/table" Target="../tables/table4.xml"/><Relationship Id="rId61" Type="http://schemas.openxmlformats.org/officeDocument/2006/relationships/table" Target="../tables/table60.xml"/><Relationship Id="rId19" Type="http://schemas.openxmlformats.org/officeDocument/2006/relationships/table" Target="../tables/table1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Relationship Id="rId35" Type="http://schemas.openxmlformats.org/officeDocument/2006/relationships/table" Target="../tables/table34.xml"/><Relationship Id="rId43" Type="http://schemas.openxmlformats.org/officeDocument/2006/relationships/table" Target="../tables/table42.xml"/><Relationship Id="rId48" Type="http://schemas.openxmlformats.org/officeDocument/2006/relationships/table" Target="../tables/table47.xml"/><Relationship Id="rId56" Type="http://schemas.openxmlformats.org/officeDocument/2006/relationships/table" Target="../tables/table55.xml"/><Relationship Id="rId64" Type="http://schemas.openxmlformats.org/officeDocument/2006/relationships/table" Target="../tables/table63.xml"/><Relationship Id="rId69" Type="http://schemas.openxmlformats.org/officeDocument/2006/relationships/table" Target="../tables/table68.xml"/><Relationship Id="rId77" Type="http://schemas.openxmlformats.org/officeDocument/2006/relationships/table" Target="../tables/table76.xml"/><Relationship Id="rId8" Type="http://schemas.openxmlformats.org/officeDocument/2006/relationships/table" Target="../tables/table7.xml"/><Relationship Id="rId51" Type="http://schemas.openxmlformats.org/officeDocument/2006/relationships/table" Target="../tables/table50.xml"/><Relationship Id="rId72" Type="http://schemas.openxmlformats.org/officeDocument/2006/relationships/table" Target="../tables/table71.xml"/><Relationship Id="rId3" Type="http://schemas.openxmlformats.org/officeDocument/2006/relationships/table" Target="../tables/table2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38" Type="http://schemas.openxmlformats.org/officeDocument/2006/relationships/table" Target="../tables/table37.xml"/><Relationship Id="rId46" Type="http://schemas.openxmlformats.org/officeDocument/2006/relationships/table" Target="../tables/table45.xml"/><Relationship Id="rId59" Type="http://schemas.openxmlformats.org/officeDocument/2006/relationships/table" Target="../tables/table58.xml"/><Relationship Id="rId67" Type="http://schemas.openxmlformats.org/officeDocument/2006/relationships/table" Target="../tables/table66.xml"/><Relationship Id="rId20" Type="http://schemas.openxmlformats.org/officeDocument/2006/relationships/table" Target="../tables/table19.xml"/><Relationship Id="rId41" Type="http://schemas.openxmlformats.org/officeDocument/2006/relationships/table" Target="../tables/table40.xml"/><Relationship Id="rId54" Type="http://schemas.openxmlformats.org/officeDocument/2006/relationships/table" Target="../tables/table53.xml"/><Relationship Id="rId62" Type="http://schemas.openxmlformats.org/officeDocument/2006/relationships/table" Target="../tables/table61.xml"/><Relationship Id="rId70" Type="http://schemas.openxmlformats.org/officeDocument/2006/relationships/table" Target="../tables/table69.xml"/><Relationship Id="rId75" Type="http://schemas.openxmlformats.org/officeDocument/2006/relationships/table" Target="../tables/table7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36" Type="http://schemas.openxmlformats.org/officeDocument/2006/relationships/table" Target="../tables/table35.xml"/><Relationship Id="rId49" Type="http://schemas.openxmlformats.org/officeDocument/2006/relationships/table" Target="../tables/table48.xml"/><Relationship Id="rId57" Type="http://schemas.openxmlformats.org/officeDocument/2006/relationships/table" Target="../tables/table56.xml"/><Relationship Id="rId10" Type="http://schemas.openxmlformats.org/officeDocument/2006/relationships/table" Target="../tables/table9.xml"/><Relationship Id="rId31" Type="http://schemas.openxmlformats.org/officeDocument/2006/relationships/table" Target="../tables/table30.xml"/><Relationship Id="rId44" Type="http://schemas.openxmlformats.org/officeDocument/2006/relationships/table" Target="../tables/table43.xml"/><Relationship Id="rId52" Type="http://schemas.openxmlformats.org/officeDocument/2006/relationships/table" Target="../tables/table51.xml"/><Relationship Id="rId60" Type="http://schemas.openxmlformats.org/officeDocument/2006/relationships/table" Target="../tables/table59.xml"/><Relationship Id="rId65" Type="http://schemas.openxmlformats.org/officeDocument/2006/relationships/table" Target="../tables/table64.xml"/><Relationship Id="rId73" Type="http://schemas.openxmlformats.org/officeDocument/2006/relationships/table" Target="../tables/table72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9" Type="http://schemas.openxmlformats.org/officeDocument/2006/relationships/table" Target="../tables/table38.xml"/><Relationship Id="rId34" Type="http://schemas.openxmlformats.org/officeDocument/2006/relationships/table" Target="../tables/table33.xml"/><Relationship Id="rId50" Type="http://schemas.openxmlformats.org/officeDocument/2006/relationships/table" Target="../tables/table49.xml"/><Relationship Id="rId55" Type="http://schemas.openxmlformats.org/officeDocument/2006/relationships/table" Target="../tables/table54.xml"/><Relationship Id="rId76" Type="http://schemas.openxmlformats.org/officeDocument/2006/relationships/table" Target="../tables/table75.xml"/><Relationship Id="rId7" Type="http://schemas.openxmlformats.org/officeDocument/2006/relationships/table" Target="../tables/table6.xml"/><Relationship Id="rId71" Type="http://schemas.openxmlformats.org/officeDocument/2006/relationships/table" Target="../tables/table70.xml"/><Relationship Id="rId2" Type="http://schemas.openxmlformats.org/officeDocument/2006/relationships/table" Target="../tables/table1.xml"/><Relationship Id="rId29" Type="http://schemas.openxmlformats.org/officeDocument/2006/relationships/table" Target="../tables/table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G40"/>
  <sheetViews>
    <sheetView tabSelected="1" zoomScale="85" zoomScaleNormal="85" workbookViewId="0">
      <selection activeCell="C1" sqref="C1"/>
    </sheetView>
  </sheetViews>
  <sheetFormatPr baseColWidth="10" defaultRowHeight="15" x14ac:dyDescent="0.25"/>
  <cols>
    <col min="1" max="1" width="10" customWidth="1"/>
    <col min="2" max="2" width="11.42578125" customWidth="1"/>
    <col min="3" max="3" width="15.28515625" customWidth="1"/>
    <col min="4" max="4" width="11.140625" customWidth="1"/>
    <col min="5" max="5" width="11.85546875" customWidth="1"/>
    <col min="6" max="6" width="9.5703125" customWidth="1"/>
    <col min="7" max="7" width="11.42578125" customWidth="1"/>
    <col min="8" max="8" width="16.5703125" customWidth="1"/>
    <col min="9" max="9" width="10.7109375" customWidth="1"/>
    <col min="10" max="10" width="12.42578125" customWidth="1"/>
    <col min="11" max="11" width="13.7109375" customWidth="1"/>
    <col min="12" max="12" width="11" customWidth="1"/>
    <col min="13" max="18" width="3.7109375" customWidth="1"/>
    <col min="19" max="19" width="15.28515625" customWidth="1"/>
    <col min="20" max="20" width="13.5703125" customWidth="1"/>
    <col min="21" max="26" width="3.7109375" customWidth="1"/>
  </cols>
  <sheetData>
    <row r="1" spans="1:33" ht="20.100000000000001" customHeight="1" thickBot="1" x14ac:dyDescent="0.35">
      <c r="A1" s="73"/>
      <c r="B1" s="69" t="s">
        <v>40</v>
      </c>
      <c r="C1" s="78" t="s">
        <v>76</v>
      </c>
      <c r="D1" s="74"/>
      <c r="E1" s="74"/>
      <c r="F1" s="69" t="s">
        <v>32</v>
      </c>
      <c r="G1" s="79">
        <v>0</v>
      </c>
      <c r="H1" s="75"/>
      <c r="I1" s="89" t="s">
        <v>74</v>
      </c>
      <c r="J1" s="90"/>
      <c r="K1" s="78" t="s">
        <v>37</v>
      </c>
      <c r="L1" s="11"/>
      <c r="M1" s="16"/>
      <c r="N1" s="7"/>
      <c r="R1" s="3"/>
      <c r="S1" s="3"/>
      <c r="T1" s="3"/>
      <c r="U1" s="3"/>
    </row>
    <row r="2" spans="1:33" ht="20.100000000000001" customHeight="1" thickBot="1" x14ac:dyDescent="0.35">
      <c r="A2" s="73"/>
      <c r="B2" s="74"/>
      <c r="C2" s="83">
        <f>IF(C1="SORTIE",COUNTIF('BBD Sauvegarde'!F:F,"SORTIE")+1,IF(C1="RECEPTION",COUNTIF('BBD Sauvegarde'!F:F,"RECEPTION")+1,COUNTIF('BBD Sauvegarde'!F:F,"INVENTAIRE")+1))</f>
        <v>16</v>
      </c>
      <c r="D2" s="70"/>
      <c r="E2" s="74"/>
      <c r="F2" s="69" t="s">
        <v>155</v>
      </c>
      <c r="G2" s="79">
        <v>0</v>
      </c>
      <c r="H2" s="75"/>
      <c r="I2" s="89" t="s">
        <v>43</v>
      </c>
      <c r="J2" s="90"/>
      <c r="K2" s="78" t="s">
        <v>2</v>
      </c>
      <c r="L2" s="11"/>
      <c r="M2" s="1"/>
      <c r="N2" s="7"/>
      <c r="R2" s="3"/>
      <c r="S2" s="51"/>
      <c r="T2" s="51"/>
      <c r="U2" s="51"/>
      <c r="V2" s="51"/>
      <c r="W2" s="51"/>
      <c r="X2" s="51"/>
      <c r="Y2" s="52"/>
      <c r="Z2" s="8"/>
      <c r="AA2" s="8"/>
      <c r="AB2" s="8"/>
      <c r="AC2" s="8"/>
      <c r="AD2" s="8"/>
      <c r="AE2" s="13"/>
      <c r="AF2" s="13"/>
      <c r="AG2" s="13"/>
    </row>
    <row r="3" spans="1:33" ht="20.100000000000001" customHeight="1" thickBot="1" x14ac:dyDescent="0.35">
      <c r="A3" s="71"/>
      <c r="B3" s="72"/>
      <c r="C3" s="72"/>
      <c r="D3" s="72"/>
      <c r="E3" s="72"/>
      <c r="F3" s="88" t="s">
        <v>156</v>
      </c>
      <c r="G3" s="79">
        <v>0</v>
      </c>
      <c r="H3" s="72"/>
      <c r="I3" s="72"/>
      <c r="J3" s="72"/>
      <c r="K3" s="72"/>
      <c r="L3" s="47"/>
      <c r="R3" s="3"/>
      <c r="S3" s="3"/>
      <c r="T3" s="3"/>
      <c r="U3" s="3"/>
    </row>
    <row r="4" spans="1:33" ht="16.5" thickTop="1" thickBot="1" x14ac:dyDescent="0.3">
      <c r="A4" s="5"/>
      <c r="B4" s="9"/>
      <c r="C4" s="9"/>
      <c r="D4" s="9"/>
      <c r="E4" s="5"/>
      <c r="F4" s="29"/>
      <c r="G4" s="9"/>
      <c r="H4" s="5"/>
      <c r="I4" s="29"/>
      <c r="J4" s="28"/>
      <c r="K4" s="5"/>
      <c r="R4" s="3"/>
      <c r="S4" s="3"/>
      <c r="T4" s="3"/>
      <c r="U4" s="3"/>
    </row>
    <row r="5" spans="1:33" ht="15" customHeight="1" x14ac:dyDescent="0.25">
      <c r="A5" s="2"/>
      <c r="B5" s="122" t="s">
        <v>42</v>
      </c>
      <c r="C5" s="116"/>
      <c r="D5" s="116"/>
      <c r="E5" s="116"/>
      <c r="F5" s="10"/>
      <c r="G5" s="44"/>
      <c r="H5" s="116" t="e">
        <f>IF(C1="","",VLOOKUP(C1,#REF!,1,FALSE))</f>
        <v>#REF!</v>
      </c>
      <c r="I5" s="116"/>
      <c r="J5" s="116"/>
      <c r="K5" s="117"/>
      <c r="R5" s="3"/>
      <c r="S5" s="3"/>
      <c r="T5" s="3"/>
      <c r="U5" s="3"/>
    </row>
    <row r="6" spans="1:33" ht="15" customHeight="1" x14ac:dyDescent="0.25">
      <c r="A6" s="2"/>
      <c r="B6" s="123"/>
      <c r="C6" s="118"/>
      <c r="D6" s="118"/>
      <c r="E6" s="118"/>
      <c r="F6" s="45"/>
      <c r="G6" s="45"/>
      <c r="H6" s="118"/>
      <c r="I6" s="118"/>
      <c r="J6" s="118"/>
      <c r="K6" s="119"/>
      <c r="L6" s="3"/>
      <c r="M6" s="3"/>
      <c r="N6" s="3"/>
      <c r="O6" s="3"/>
      <c r="P6" s="3"/>
      <c r="Q6" s="3"/>
      <c r="R6" s="3"/>
      <c r="S6" s="3"/>
      <c r="T6" s="3"/>
      <c r="U6" s="3"/>
    </row>
    <row r="7" spans="1:33" ht="15" customHeight="1" thickBot="1" x14ac:dyDescent="0.3">
      <c r="A7" s="2"/>
      <c r="B7" s="124"/>
      <c r="C7" s="120"/>
      <c r="D7" s="120"/>
      <c r="E7" s="120"/>
      <c r="F7" s="46"/>
      <c r="G7" s="46"/>
      <c r="H7" s="120"/>
      <c r="I7" s="120"/>
      <c r="J7" s="120"/>
      <c r="K7" s="121"/>
      <c r="L7" s="3"/>
      <c r="M7" s="3"/>
      <c r="N7" s="3"/>
      <c r="O7" s="3"/>
      <c r="P7" s="3"/>
      <c r="Q7" s="3"/>
      <c r="R7" s="3"/>
      <c r="S7" s="3"/>
      <c r="T7" s="3"/>
      <c r="U7" s="3"/>
    </row>
    <row r="8" spans="1:33" ht="15" customHeight="1" thickBot="1" x14ac:dyDescent="0.3">
      <c r="A8" s="2"/>
      <c r="B8" s="42"/>
      <c r="C8" s="42"/>
      <c r="D8" s="42"/>
      <c r="E8" s="42"/>
      <c r="F8" s="43"/>
      <c r="G8" s="43"/>
      <c r="H8" s="43"/>
      <c r="I8" s="43"/>
      <c r="J8" s="43"/>
      <c r="K8" s="26"/>
      <c r="R8" s="3"/>
      <c r="S8" s="3"/>
      <c r="T8" s="3"/>
      <c r="U8" s="3"/>
    </row>
    <row r="9" spans="1:33" x14ac:dyDescent="0.25">
      <c r="A9" s="2"/>
      <c r="B9" s="22" t="s">
        <v>106</v>
      </c>
      <c r="C9" s="92" t="e">
        <f>IF(E12="","",VLOOKUP(E12,#REF!,3,FALSE))</f>
        <v>#REF!</v>
      </c>
      <c r="D9" s="92"/>
      <c r="E9" s="95"/>
      <c r="F9" s="23"/>
      <c r="G9" s="2"/>
      <c r="H9" s="91" t="e">
        <f>IF(K12="","",VLOOKUP(K12,#REF!,2,FALSE))</f>
        <v>#REF!</v>
      </c>
      <c r="I9" s="92"/>
      <c r="J9" s="92"/>
      <c r="K9" s="21" t="s">
        <v>147</v>
      </c>
      <c r="R9" s="3"/>
      <c r="S9" s="3"/>
      <c r="T9" s="3"/>
      <c r="U9" s="3"/>
    </row>
    <row r="10" spans="1:33" x14ac:dyDescent="0.25">
      <c r="A10" s="2"/>
      <c r="B10" s="19"/>
      <c r="C10" s="94" t="e">
        <f>IF(E12="","",VLOOKUP(E12,#REF!,4,FALSE))</f>
        <v>#REF!</v>
      </c>
      <c r="D10" s="94"/>
      <c r="E10" s="99"/>
      <c r="F10" s="23"/>
      <c r="G10" s="2"/>
      <c r="H10" s="93" t="e">
        <f>IF(K12="","",VLOOKUP(K12,#REF!,3,FALSE))</f>
        <v>#REF!</v>
      </c>
      <c r="I10" s="94"/>
      <c r="J10" s="94"/>
      <c r="K10" s="20"/>
      <c r="R10" s="3"/>
      <c r="S10" s="3"/>
      <c r="T10" s="3"/>
      <c r="U10" s="3"/>
    </row>
    <row r="11" spans="1:33" ht="15.75" thickBot="1" x14ac:dyDescent="0.3">
      <c r="A11" s="2"/>
      <c r="B11" s="14" t="e">
        <f>IF(E12="","",VLOOKUP(E12,#REF!,5,FALSE))</f>
        <v>#REF!</v>
      </c>
      <c r="C11" s="97" t="e">
        <f>IF(E12="","",VLOOKUP(E12,#REF!,6,FALSE))</f>
        <v>#REF!</v>
      </c>
      <c r="D11" s="97"/>
      <c r="E11" s="98"/>
      <c r="F11" s="23"/>
      <c r="G11" s="2"/>
      <c r="H11" s="14" t="e">
        <f>IF(K12="","",VLOOKUP(K12,#REF!,4,FALSE))</f>
        <v>#REF!</v>
      </c>
      <c r="I11" s="97" t="e">
        <f>IF(K12="","",VLOOKUP(K12,#REF!,5,FALSE))</f>
        <v>#REF!</v>
      </c>
      <c r="J11" s="97"/>
      <c r="K11" s="98"/>
      <c r="L11" s="6"/>
      <c r="M11" s="17"/>
      <c r="N11" s="17"/>
      <c r="O11" s="8"/>
      <c r="P11" s="6"/>
      <c r="Q11" s="6"/>
      <c r="R11" s="109"/>
      <c r="S11" s="109"/>
      <c r="T11" s="109"/>
      <c r="U11" s="3"/>
    </row>
    <row r="12" spans="1:33" x14ac:dyDescent="0.25">
      <c r="A12" s="2"/>
      <c r="B12" s="96" t="s">
        <v>30</v>
      </c>
      <c r="C12" s="96"/>
      <c r="D12" s="96"/>
      <c r="E12" s="30" t="e">
        <f>IF(C1=#REF!,#REF!,IF(C1=#REF!,VLOOKUP(K2,#REF!,1,FALSE),IF(G1&gt;0,VLOOKUP(G1,'BBD Sauvegarde'!A:Z,13,FALSE),IF(G2&gt;0,VLOOKUP(G2,'BBD Sauvegarde'!A:Z,13,FALSE),VLOOKUP(K2,#REF!,1,FALSE)))))</f>
        <v>#REF!</v>
      </c>
      <c r="F12" s="35"/>
      <c r="G12" s="2"/>
      <c r="H12" s="96" t="s">
        <v>107</v>
      </c>
      <c r="I12" s="96"/>
      <c r="J12" s="96"/>
      <c r="K12" s="30" t="e">
        <f>IF(C1=#REF!,#REF!,IF(C1=#REF!,VLOOKUP(K1,#REF!,1,FALSE),IF(G1&gt;0,VLOOKUP(G1,'BBD Sauvegarde'!A:Z,12,FALSE),IF(G2&gt;0,VLOOKUP(G2,'BBD Sauvegarde'!A:Z,12,FALSE),VLOOKUP(K1,#REF!,1,FALSE)))))</f>
        <v>#REF!</v>
      </c>
      <c r="L12" s="4"/>
      <c r="M12" s="4"/>
      <c r="N12" s="4"/>
      <c r="O12" s="7"/>
      <c r="P12" s="4"/>
      <c r="Q12" s="4"/>
      <c r="R12" s="7"/>
      <c r="S12" s="7"/>
      <c r="T12" s="24"/>
      <c r="U12" s="3"/>
    </row>
    <row r="13" spans="1:33" ht="15.75" thickBot="1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R13" s="3"/>
      <c r="S13" s="3"/>
      <c r="T13" s="3"/>
      <c r="U13" s="3"/>
    </row>
    <row r="14" spans="1:33" ht="15.75" thickBot="1" x14ac:dyDescent="0.3">
      <c r="A14" s="2"/>
      <c r="B14" s="31" t="s">
        <v>39</v>
      </c>
      <c r="C14" s="32">
        <f ca="1">TODAY()</f>
        <v>43159</v>
      </c>
      <c r="D14" s="36"/>
      <c r="E14" s="12"/>
      <c r="F14" s="25"/>
      <c r="H14" s="27" t="s">
        <v>77</v>
      </c>
      <c r="I14" s="2"/>
      <c r="J14" s="110">
        <f>C2</f>
        <v>16</v>
      </c>
      <c r="K14" s="111"/>
      <c r="L14" s="6"/>
      <c r="M14" s="6"/>
      <c r="Q14" s="4"/>
      <c r="R14" s="7"/>
      <c r="S14" s="7"/>
      <c r="T14" s="24"/>
      <c r="U14" s="3"/>
    </row>
    <row r="15" spans="1:33" ht="15.75" thickBot="1" x14ac:dyDescent="0.3">
      <c r="A15" s="2"/>
      <c r="B15" s="38"/>
      <c r="C15" s="39"/>
      <c r="D15" s="39"/>
      <c r="E15" s="40"/>
      <c r="G15" s="35"/>
      <c r="H15" s="35" t="s">
        <v>79</v>
      </c>
      <c r="I15" s="2"/>
      <c r="J15" s="112" t="s">
        <v>81</v>
      </c>
      <c r="K15" s="113"/>
      <c r="L15" s="6"/>
      <c r="M15" s="6"/>
      <c r="N15" s="6"/>
      <c r="O15" s="8"/>
      <c r="P15" s="6"/>
      <c r="Q15" s="6"/>
      <c r="R15" s="8"/>
      <c r="S15" s="8"/>
      <c r="T15" s="49"/>
      <c r="U15" s="3"/>
    </row>
    <row r="16" spans="1:33" x14ac:dyDescent="0.25">
      <c r="A16" s="2"/>
      <c r="B16" s="41"/>
      <c r="C16" s="41"/>
      <c r="D16" s="41"/>
      <c r="E16" s="41"/>
      <c r="F16" s="41"/>
      <c r="G16" s="41"/>
      <c r="H16" s="41"/>
      <c r="I16" s="37"/>
      <c r="J16" s="37"/>
      <c r="K16" s="2"/>
      <c r="R16" s="3"/>
      <c r="S16" s="3"/>
      <c r="T16" s="3"/>
      <c r="U16" s="3"/>
    </row>
    <row r="17" spans="1:21" x14ac:dyDescent="0.25">
      <c r="A17" s="65"/>
      <c r="B17" s="68" t="s">
        <v>31</v>
      </c>
      <c r="C17" s="106" t="s">
        <v>35</v>
      </c>
      <c r="D17" s="107"/>
      <c r="E17" s="108"/>
      <c r="F17" s="18" t="s">
        <v>38</v>
      </c>
      <c r="G17" s="68" t="s">
        <v>36</v>
      </c>
      <c r="H17" s="106" t="s">
        <v>34</v>
      </c>
      <c r="I17" s="114"/>
      <c r="J17" s="68" t="s">
        <v>82</v>
      </c>
      <c r="K17" s="64"/>
      <c r="R17" s="3"/>
      <c r="S17" s="3"/>
      <c r="T17" s="3"/>
      <c r="U17" s="3"/>
    </row>
    <row r="18" spans="1:21" x14ac:dyDescent="0.25">
      <c r="A18" s="50"/>
      <c r="B18" s="115"/>
      <c r="C18" s="115"/>
      <c r="D18" s="115"/>
      <c r="E18" s="115"/>
      <c r="F18" s="115"/>
      <c r="G18" s="115"/>
      <c r="H18" s="115"/>
      <c r="I18" s="115"/>
      <c r="J18" s="115"/>
      <c r="K18" s="64"/>
      <c r="R18" s="3"/>
      <c r="S18" s="3"/>
      <c r="T18" s="3"/>
      <c r="U18" s="3"/>
    </row>
    <row r="19" spans="1:21" x14ac:dyDescent="0.25">
      <c r="A19" s="66"/>
      <c r="B19" s="76">
        <v>10100601</v>
      </c>
      <c r="C19" s="102" t="e">
        <f>IF(B19="","",VLOOKUP(B19,#REF!,2,FALSE))</f>
        <v>#REF!</v>
      </c>
      <c r="D19" s="100"/>
      <c r="E19" s="101"/>
      <c r="F19" s="48" t="e">
        <f>IF(B19="","",VLOOKUP(B19,#REF!,9,FALSE))</f>
        <v>#REF!</v>
      </c>
      <c r="G19" s="33">
        <v>3</v>
      </c>
      <c r="H19" s="103" t="s">
        <v>153</v>
      </c>
      <c r="I19" s="104"/>
      <c r="J19" s="77">
        <v>2</v>
      </c>
      <c r="K19" s="64"/>
      <c r="L19" s="16"/>
      <c r="R19" s="3"/>
      <c r="S19" s="3"/>
      <c r="T19" s="3"/>
      <c r="U19" s="3"/>
    </row>
    <row r="20" spans="1:21" x14ac:dyDescent="0.25">
      <c r="A20" s="67"/>
      <c r="B20" s="76">
        <v>10100701</v>
      </c>
      <c r="C20" s="102" t="e">
        <f>IF(B20="","",VLOOKUP(B20,#REF!,2,FALSE))</f>
        <v>#REF!</v>
      </c>
      <c r="D20" s="100"/>
      <c r="E20" s="101"/>
      <c r="F20" s="48" t="e">
        <f>IF(B20="","",VLOOKUP(B20,#REF!,9,FALSE))</f>
        <v>#REF!</v>
      </c>
      <c r="G20" s="33">
        <v>4</v>
      </c>
      <c r="H20" s="103" t="s">
        <v>154</v>
      </c>
      <c r="I20" s="104"/>
      <c r="J20" s="77">
        <v>4</v>
      </c>
      <c r="K20" s="64"/>
      <c r="L20" s="16"/>
      <c r="R20" s="3"/>
      <c r="S20" s="3"/>
      <c r="T20" s="3"/>
      <c r="U20" s="3"/>
    </row>
    <row r="21" spans="1:21" x14ac:dyDescent="0.25">
      <c r="A21" s="67"/>
      <c r="B21" s="76"/>
      <c r="C21" s="102" t="str">
        <f>IF(B21="","",VLOOKUP(B21,#REF!,2,FALSE))</f>
        <v/>
      </c>
      <c r="D21" s="100"/>
      <c r="E21" s="101"/>
      <c r="F21" s="48" t="str">
        <f>IF(B21="","",VLOOKUP(B21,#REF!,9,FALSE))</f>
        <v/>
      </c>
      <c r="G21" s="33"/>
      <c r="H21" s="103"/>
      <c r="I21" s="104"/>
      <c r="J21" s="77"/>
      <c r="K21" s="64"/>
      <c r="L21" s="16"/>
      <c r="R21" s="3"/>
      <c r="S21" s="3"/>
      <c r="T21" s="3"/>
      <c r="U21" s="3"/>
    </row>
    <row r="22" spans="1:21" x14ac:dyDescent="0.25">
      <c r="A22" s="67"/>
      <c r="B22" s="76"/>
      <c r="C22" s="102" t="str">
        <f>IF(B22="","",VLOOKUP(B22,#REF!,2,FALSE))</f>
        <v/>
      </c>
      <c r="D22" s="100"/>
      <c r="E22" s="101"/>
      <c r="F22" s="48" t="str">
        <f>IF(B22="","",VLOOKUP(B22,#REF!,9,FALSE))</f>
        <v/>
      </c>
      <c r="G22" s="33"/>
      <c r="H22" s="103"/>
      <c r="I22" s="104"/>
      <c r="J22" s="77"/>
      <c r="K22" s="64"/>
      <c r="L22" s="16"/>
      <c r="R22" s="3"/>
      <c r="S22" s="3"/>
      <c r="T22" s="3"/>
      <c r="U22" s="3"/>
    </row>
    <row r="23" spans="1:21" x14ac:dyDescent="0.25">
      <c r="A23" s="67"/>
      <c r="B23" s="76"/>
      <c r="C23" s="102" t="str">
        <f>IF(B23="","",VLOOKUP(B23,#REF!,2,FALSE))</f>
        <v/>
      </c>
      <c r="D23" s="100"/>
      <c r="E23" s="101"/>
      <c r="F23" s="48" t="str">
        <f>IF(B23="","",VLOOKUP(B23,#REF!,9,FALSE))</f>
        <v/>
      </c>
      <c r="G23" s="33"/>
      <c r="H23" s="103"/>
      <c r="I23" s="104"/>
      <c r="J23" s="77"/>
      <c r="K23" s="64"/>
      <c r="L23" s="16"/>
      <c r="R23" s="3"/>
      <c r="S23" s="3"/>
      <c r="T23" s="3"/>
      <c r="U23" s="3"/>
    </row>
    <row r="24" spans="1:21" x14ac:dyDescent="0.25">
      <c r="A24" s="67"/>
      <c r="B24" s="76"/>
      <c r="C24" s="102" t="str">
        <f>IF(B24="","",VLOOKUP(B24,#REF!,2,FALSE))</f>
        <v/>
      </c>
      <c r="D24" s="100"/>
      <c r="E24" s="101"/>
      <c r="F24" s="48" t="str">
        <f>IF(B24="","",VLOOKUP(B24,#REF!,9,FALSE))</f>
        <v/>
      </c>
      <c r="G24" s="33"/>
      <c r="H24" s="103"/>
      <c r="I24" s="104"/>
      <c r="J24" s="77"/>
      <c r="K24" s="64"/>
      <c r="L24" s="16"/>
      <c r="R24" s="3"/>
      <c r="S24" s="3"/>
      <c r="T24" s="3"/>
      <c r="U24" s="3"/>
    </row>
    <row r="25" spans="1:21" x14ac:dyDescent="0.25">
      <c r="A25" s="67"/>
      <c r="B25" s="76"/>
      <c r="C25" s="102" t="str">
        <f>IF(B25="","",VLOOKUP(B25,#REF!,2,FALSE))</f>
        <v/>
      </c>
      <c r="D25" s="100"/>
      <c r="E25" s="101"/>
      <c r="F25" s="48" t="str">
        <f>IF(B25="","",VLOOKUP(B25,#REF!,9,FALSE))</f>
        <v/>
      </c>
      <c r="G25" s="33"/>
      <c r="H25" s="103"/>
      <c r="I25" s="104"/>
      <c r="J25" s="77"/>
      <c r="K25" s="64"/>
      <c r="L25" s="16"/>
      <c r="R25" s="3"/>
      <c r="S25" s="3"/>
      <c r="T25" s="3"/>
      <c r="U25" s="3"/>
    </row>
    <row r="26" spans="1:21" x14ac:dyDescent="0.25">
      <c r="A26" s="67"/>
      <c r="B26" s="76"/>
      <c r="C26" s="102" t="str">
        <f>IF(B26="","",VLOOKUP(B26,#REF!,2,FALSE))</f>
        <v/>
      </c>
      <c r="D26" s="100"/>
      <c r="E26" s="101"/>
      <c r="F26" s="48" t="str">
        <f>IF(B26="","",VLOOKUP(B26,#REF!,9,FALSE))</f>
        <v/>
      </c>
      <c r="G26" s="33"/>
      <c r="H26" s="103"/>
      <c r="I26" s="104"/>
      <c r="J26" s="77"/>
      <c r="K26" s="64"/>
      <c r="L26" s="16"/>
      <c r="R26" s="3"/>
      <c r="S26" s="3"/>
      <c r="T26" s="3"/>
      <c r="U26" s="3"/>
    </row>
    <row r="27" spans="1:21" x14ac:dyDescent="0.25">
      <c r="A27" s="67"/>
      <c r="B27" s="76"/>
      <c r="C27" s="102" t="str">
        <f>IF(B27="","",VLOOKUP(B27,#REF!,2,FALSE))</f>
        <v/>
      </c>
      <c r="D27" s="100"/>
      <c r="E27" s="101"/>
      <c r="F27" s="48" t="str">
        <f>IF(B27="","",VLOOKUP(B27,#REF!,9,FALSE))</f>
        <v/>
      </c>
      <c r="G27" s="33"/>
      <c r="H27" s="103"/>
      <c r="I27" s="104"/>
      <c r="J27" s="77"/>
      <c r="K27" s="64"/>
      <c r="L27" s="16"/>
      <c r="R27" s="3"/>
      <c r="S27" s="3"/>
      <c r="T27" s="3"/>
      <c r="U27" s="3"/>
    </row>
    <row r="28" spans="1:21" x14ac:dyDescent="0.25">
      <c r="A28" s="67"/>
      <c r="B28" s="76"/>
      <c r="C28" s="102" t="str">
        <f>IF(B28="","",VLOOKUP(B28,#REF!,2,FALSE))</f>
        <v/>
      </c>
      <c r="D28" s="100"/>
      <c r="E28" s="101"/>
      <c r="F28" s="48" t="str">
        <f>IF(B28="","",VLOOKUP(B28,#REF!,9,FALSE))</f>
        <v/>
      </c>
      <c r="G28" s="33"/>
      <c r="H28" s="103"/>
      <c r="I28" s="104"/>
      <c r="J28" s="77"/>
      <c r="K28" s="64"/>
      <c r="L28" s="16"/>
      <c r="R28" s="3"/>
      <c r="S28" s="3"/>
      <c r="T28" s="3"/>
      <c r="U28" s="3"/>
    </row>
    <row r="29" spans="1:21" x14ac:dyDescent="0.25">
      <c r="A29" s="67"/>
      <c r="B29" s="76"/>
      <c r="C29" s="102" t="str">
        <f>IF(B29="","",VLOOKUP(B29,#REF!,2,FALSE))</f>
        <v/>
      </c>
      <c r="D29" s="100"/>
      <c r="E29" s="101"/>
      <c r="F29" s="48" t="str">
        <f>IF(B29="","",VLOOKUP(B29,#REF!,9,FALSE))</f>
        <v/>
      </c>
      <c r="G29" s="33"/>
      <c r="H29" s="103"/>
      <c r="I29" s="104"/>
      <c r="J29" s="77"/>
      <c r="K29" s="64"/>
      <c r="L29" s="16"/>
      <c r="R29" s="3"/>
      <c r="S29" s="3"/>
      <c r="T29" s="3"/>
      <c r="U29" s="3"/>
    </row>
    <row r="30" spans="1:21" x14ac:dyDescent="0.25">
      <c r="A30" s="67"/>
      <c r="B30" s="76"/>
      <c r="C30" s="102" t="str">
        <f>IF(B30="","",VLOOKUP(B30,#REF!,2,FALSE))</f>
        <v/>
      </c>
      <c r="D30" s="100"/>
      <c r="E30" s="101"/>
      <c r="F30" s="48" t="str">
        <f>IF(B30="","",VLOOKUP(B30,#REF!,9,FALSE))</f>
        <v/>
      </c>
      <c r="G30" s="33"/>
      <c r="H30" s="103"/>
      <c r="I30" s="104"/>
      <c r="J30" s="77"/>
      <c r="K30" s="64"/>
      <c r="L30" s="16"/>
      <c r="R30" s="3"/>
      <c r="S30" s="3"/>
      <c r="T30" s="3"/>
      <c r="U30" s="3"/>
    </row>
    <row r="31" spans="1:21" x14ac:dyDescent="0.25">
      <c r="A31" s="67"/>
      <c r="B31" s="76"/>
      <c r="C31" s="102" t="str">
        <f>IF(B31="","",VLOOKUP(B31,#REF!,2,FALSE))</f>
        <v/>
      </c>
      <c r="D31" s="100"/>
      <c r="E31" s="101"/>
      <c r="F31" s="48" t="str">
        <f>IF(B31="","",VLOOKUP(B31,#REF!,9,FALSE))</f>
        <v/>
      </c>
      <c r="G31" s="33"/>
      <c r="H31" s="103"/>
      <c r="I31" s="104"/>
      <c r="J31" s="77"/>
      <c r="K31" s="64"/>
      <c r="L31" s="16"/>
      <c r="R31" s="3"/>
      <c r="S31" s="3"/>
      <c r="T31" s="3"/>
      <c r="U31" s="3"/>
    </row>
    <row r="32" spans="1:21" x14ac:dyDescent="0.25">
      <c r="A32" s="67"/>
      <c r="B32" s="76"/>
      <c r="C32" s="102" t="str">
        <f>IF(B32="","",VLOOKUP(B32,#REF!,2,FALSE))</f>
        <v/>
      </c>
      <c r="D32" s="100"/>
      <c r="E32" s="101"/>
      <c r="F32" s="48" t="str">
        <f>IF(B32="","",VLOOKUP(B32,#REF!,9,FALSE))</f>
        <v/>
      </c>
      <c r="G32" s="33"/>
      <c r="H32" s="103"/>
      <c r="I32" s="104"/>
      <c r="J32" s="77"/>
      <c r="K32" s="64"/>
      <c r="L32" s="16"/>
      <c r="R32" s="3"/>
      <c r="S32" s="3"/>
      <c r="T32" s="3"/>
      <c r="U32" s="3"/>
    </row>
    <row r="33" spans="1:21" x14ac:dyDescent="0.25">
      <c r="A33" s="67"/>
      <c r="B33" s="76"/>
      <c r="C33" s="102" t="str">
        <f>IF(B33="","",VLOOKUP(B33,#REF!,2,FALSE))</f>
        <v/>
      </c>
      <c r="D33" s="100"/>
      <c r="E33" s="101"/>
      <c r="F33" s="48" t="str">
        <f>IF(B33="","",VLOOKUP(B33,#REF!,9,FALSE))</f>
        <v/>
      </c>
      <c r="G33" s="34"/>
      <c r="H33" s="103"/>
      <c r="I33" s="104"/>
      <c r="J33" s="77"/>
      <c r="K33" s="64"/>
      <c r="L33" s="16"/>
      <c r="R33" s="3"/>
      <c r="S33" s="3"/>
      <c r="T33" s="3"/>
      <c r="U33" s="3"/>
    </row>
    <row r="34" spans="1:21" x14ac:dyDescent="0.25">
      <c r="A34" s="2"/>
      <c r="B34" s="37"/>
      <c r="C34" s="37"/>
      <c r="D34" s="37"/>
      <c r="E34" s="37"/>
      <c r="F34" s="37"/>
      <c r="G34" s="37"/>
      <c r="H34" s="37"/>
      <c r="I34" s="37"/>
      <c r="J34" s="37"/>
      <c r="K34" s="2"/>
      <c r="R34" s="3"/>
      <c r="S34" s="3"/>
      <c r="T34" s="3"/>
      <c r="U34" s="3"/>
    </row>
    <row r="35" spans="1:21" x14ac:dyDescent="0.25">
      <c r="A35" s="2"/>
      <c r="B35" s="37"/>
      <c r="C35" s="37"/>
      <c r="D35" s="37"/>
      <c r="E35" s="37"/>
      <c r="F35" s="37"/>
      <c r="G35" s="37"/>
      <c r="H35" s="105" t="s">
        <v>41</v>
      </c>
      <c r="I35" s="105"/>
      <c r="J35" s="15">
        <f>COUNTA(B19:B32)</f>
        <v>2</v>
      </c>
      <c r="K35" s="2"/>
      <c r="R35" s="3"/>
      <c r="S35" s="3"/>
      <c r="T35" s="3"/>
      <c r="U35" s="3"/>
    </row>
    <row r="36" spans="1:21" x14ac:dyDescent="0.25">
      <c r="R36" s="3"/>
      <c r="S36" s="3"/>
      <c r="T36" s="3"/>
      <c r="U36" s="3"/>
    </row>
    <row r="37" spans="1:21" x14ac:dyDescent="0.25">
      <c r="R37" s="3"/>
      <c r="S37" s="3"/>
      <c r="T37" s="3"/>
      <c r="U37" s="3"/>
    </row>
    <row r="38" spans="1:21" x14ac:dyDescent="0.25">
      <c r="R38" s="3"/>
      <c r="S38" s="3"/>
      <c r="T38" s="3"/>
      <c r="U38" s="3"/>
    </row>
    <row r="39" spans="1:21" x14ac:dyDescent="0.25">
      <c r="R39" s="3"/>
      <c r="S39" s="3"/>
      <c r="T39" s="3"/>
      <c r="U39" s="3"/>
    </row>
    <row r="40" spans="1:21" x14ac:dyDescent="0.25">
      <c r="R40" s="3"/>
      <c r="S40" s="3"/>
      <c r="T40" s="3"/>
      <c r="U40" s="3"/>
    </row>
  </sheetData>
  <mergeCells count="49">
    <mergeCell ref="I1:J1"/>
    <mergeCell ref="I2:J2"/>
    <mergeCell ref="C10:E10"/>
    <mergeCell ref="C11:E11"/>
    <mergeCell ref="H5:K7"/>
    <mergeCell ref="H9:J9"/>
    <mergeCell ref="H10:J10"/>
    <mergeCell ref="I11:K11"/>
    <mergeCell ref="B5:E7"/>
    <mergeCell ref="C9:E9"/>
    <mergeCell ref="R11:T11"/>
    <mergeCell ref="J14:K14"/>
    <mergeCell ref="J15:K15"/>
    <mergeCell ref="H30:I30"/>
    <mergeCell ref="H31:I31"/>
    <mergeCell ref="H17:I17"/>
    <mergeCell ref="H19:I19"/>
    <mergeCell ref="H20:I20"/>
    <mergeCell ref="B18:J18"/>
    <mergeCell ref="B12:D12"/>
    <mergeCell ref="H12:J12"/>
    <mergeCell ref="H35:I35"/>
    <mergeCell ref="H33:I33"/>
    <mergeCell ref="C17:E17"/>
    <mergeCell ref="C19:E19"/>
    <mergeCell ref="C20:E20"/>
    <mergeCell ref="C21:E21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H32:I32"/>
    <mergeCell ref="C33:E33"/>
    <mergeCell ref="C31:E31"/>
    <mergeCell ref="C32:E32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</mergeCells>
  <dataValidations count="5">
    <dataValidation type="list" allowBlank="1" showInputMessage="1" showErrorMessage="1" sqref="B19:B33">
      <formula1>Liste_reference_Article</formula1>
    </dataValidation>
    <dataValidation type="list" allowBlank="1" showInputMessage="1" showErrorMessage="1" sqref="G1">
      <formula1>Liste_N°DEVIS_BDD</formula1>
    </dataValidation>
    <dataValidation type="list" allowBlank="1" showInputMessage="1" showErrorMessage="1" sqref="K2">
      <formula1>Liste_code_Client</formula1>
    </dataValidation>
    <dataValidation type="list" allowBlank="1" showInputMessage="1" showErrorMessage="1" sqref="K1">
      <formula1>Liste_code_Fournisseur</formula1>
    </dataValidation>
    <dataValidation type="list" allowBlank="1" showInputMessage="1" showErrorMessage="1" sqref="G2:G3">
      <formula1>Liste_N°BC_BDD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horizontalDpi="4294967294" verticalDpi="4294967294" r:id="rId1"/>
  <headerFoot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2" r:id="rId4" name="Button 4">
              <controlPr defaultSize="0" print="0" autoFill="0" autoPict="0" macro="[0]!remplissage_devis_bonRSI">
                <anchor moveWithCells="1" sizeWithCells="1">
                  <from>
                    <xdr:col>7</xdr:col>
                    <xdr:colOff>28575</xdr:colOff>
                    <xdr:row>0</xdr:row>
                    <xdr:rowOff>9525</xdr:rowOff>
                  </from>
                  <to>
                    <xdr:col>7</xdr:col>
                    <xdr:colOff>1085850</xdr:colOff>
                    <xdr:row>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5" name="Button 15">
              <controlPr defaultSize="0" print="0" autoFill="0" autoPict="0" macro="[0]!remplissage_BC_bonRSI">
                <anchor moveWithCells="1" sizeWithCells="1">
                  <from>
                    <xdr:col>7</xdr:col>
                    <xdr:colOff>38100</xdr:colOff>
                    <xdr:row>1</xdr:row>
                    <xdr:rowOff>0</xdr:rowOff>
                  </from>
                  <to>
                    <xdr:col>7</xdr:col>
                    <xdr:colOff>1076325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6" name="Button 17">
              <controlPr defaultSize="0" print="0" autoFill="0" autoPict="0" macro="[0]!RAZ_BonRSI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7" r:id="rId7" name="Button 19">
              <controlPr defaultSize="0" print="0" autoFill="0" autoPict="0" macro="[0]!Valider_BonSRI">
                <anchor moveWithCells="1" sizeWithCells="1">
                  <from>
                    <xdr:col>11</xdr:col>
                    <xdr:colOff>180975</xdr:colOff>
                    <xdr:row>2</xdr:row>
                    <xdr:rowOff>0</xdr:rowOff>
                  </from>
                  <to>
                    <xdr:col>13</xdr:col>
                    <xdr:colOff>95250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9" r:id="rId8" name="Button 21">
              <controlPr defaultSize="0" print="0" autoFill="0" autoPict="0" macro="[0]!remplissage_BC_bonRSI">
                <anchor moveWithCells="1" sizeWithCells="1">
                  <from>
                    <xdr:col>7</xdr:col>
                    <xdr:colOff>38100</xdr:colOff>
                    <xdr:row>2</xdr:row>
                    <xdr:rowOff>0</xdr:rowOff>
                  </from>
                  <to>
                    <xdr:col>7</xdr:col>
                    <xdr:colOff>1076325</xdr:colOff>
                    <xdr:row>2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C1</xm:sqref>
        </x14:dataValidation>
        <x14:dataValidation type="list" allowBlank="1" showInputMessage="1" showErrorMessage="1">
          <x14:formula1>
            <xm:f>#REF!</xm:f>
          </x14:formula1>
          <xm:sqref>J15:K15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BX26"/>
  <sheetViews>
    <sheetView zoomScale="85" zoomScaleNormal="85" workbookViewId="0">
      <selection activeCell="O21" sqref="O21"/>
    </sheetView>
  </sheetViews>
  <sheetFormatPr baseColWidth="10" defaultRowHeight="15" x14ac:dyDescent="0.25"/>
  <cols>
    <col min="1" max="1" width="17.140625" style="53" customWidth="1"/>
    <col min="2" max="2" width="19.140625" style="53" customWidth="1"/>
    <col min="3" max="3" width="12.85546875" style="53" bestFit="1" customWidth="1"/>
    <col min="4" max="4" width="21.5703125" style="53" customWidth="1"/>
    <col min="5" max="5" width="19.42578125" style="53" bestFit="1" customWidth="1"/>
    <col min="6" max="6" width="19.140625" style="53" bestFit="1" customWidth="1"/>
    <col min="7" max="7" width="25.42578125" style="53" bestFit="1" customWidth="1"/>
    <col min="8" max="8" width="12.85546875" style="53" bestFit="1" customWidth="1"/>
    <col min="9" max="9" width="15.7109375" style="53" bestFit="1" customWidth="1"/>
    <col min="10" max="10" width="14.42578125" style="53" bestFit="1" customWidth="1"/>
    <col min="11" max="11" width="16.7109375" style="54" bestFit="1" customWidth="1"/>
    <col min="12" max="12" width="21.140625" style="53" bestFit="1" customWidth="1"/>
    <col min="13" max="13" width="15.28515625" style="53" bestFit="1" customWidth="1"/>
    <col min="14" max="14" width="13.42578125" style="53" bestFit="1" customWidth="1"/>
    <col min="15" max="15" width="11.42578125" style="55" customWidth="1"/>
    <col min="16" max="28" width="11.42578125" style="55"/>
    <col min="29" max="29" width="11.5703125" style="55" customWidth="1"/>
    <col min="30" max="56" width="11.42578125" style="53"/>
    <col min="57" max="57" width="11.5703125" style="53" customWidth="1"/>
    <col min="58" max="58" width="11.140625" style="53" customWidth="1"/>
    <col min="59" max="59" width="11.5703125" style="53" customWidth="1"/>
    <col min="60" max="68" width="19.7109375" style="53" customWidth="1"/>
    <col min="69" max="73" width="20.28515625" style="53" bestFit="1" customWidth="1"/>
    <col min="74" max="74" width="21.42578125" style="53" bestFit="1" customWidth="1"/>
    <col min="75" max="75" width="19.7109375" style="53" customWidth="1"/>
    <col min="76" max="76" width="19.85546875" style="56" customWidth="1"/>
    <col min="77" max="16384" width="11.42578125" style="56"/>
  </cols>
  <sheetData>
    <row r="1" spans="1:76" s="63" customFormat="1" x14ac:dyDescent="0.25">
      <c r="A1" s="60" t="s">
        <v>83</v>
      </c>
      <c r="B1" s="60" t="s">
        <v>84</v>
      </c>
      <c r="C1" s="60" t="s">
        <v>85</v>
      </c>
      <c r="D1" s="60" t="s">
        <v>86</v>
      </c>
      <c r="E1" s="60" t="s">
        <v>87</v>
      </c>
      <c r="F1" s="60" t="s">
        <v>88</v>
      </c>
      <c r="G1" s="60" t="s">
        <v>108</v>
      </c>
      <c r="H1" s="60" t="s">
        <v>89</v>
      </c>
      <c r="I1" s="60" t="s">
        <v>90</v>
      </c>
      <c r="J1" s="60" t="s">
        <v>44</v>
      </c>
      <c r="K1" s="61" t="s">
        <v>91</v>
      </c>
      <c r="L1" s="60" t="s">
        <v>74</v>
      </c>
      <c r="M1" s="60" t="s">
        <v>43</v>
      </c>
      <c r="N1" s="60" t="s">
        <v>131</v>
      </c>
      <c r="O1" s="62" t="s">
        <v>45</v>
      </c>
      <c r="P1" s="62" t="s">
        <v>46</v>
      </c>
      <c r="Q1" s="62" t="s">
        <v>47</v>
      </c>
      <c r="R1" s="62" t="s">
        <v>48</v>
      </c>
      <c r="S1" s="62" t="s">
        <v>49</v>
      </c>
      <c r="T1" s="62" t="s">
        <v>50</v>
      </c>
      <c r="U1" s="62" t="s">
        <v>51</v>
      </c>
      <c r="V1" s="62" t="s">
        <v>52</v>
      </c>
      <c r="W1" s="62" t="s">
        <v>53</v>
      </c>
      <c r="X1" s="62" t="s">
        <v>54</v>
      </c>
      <c r="Y1" s="62" t="s">
        <v>55</v>
      </c>
      <c r="Z1" s="62" t="s">
        <v>56</v>
      </c>
      <c r="AA1" s="62" t="s">
        <v>57</v>
      </c>
      <c r="AB1" s="62" t="s">
        <v>58</v>
      </c>
      <c r="AC1" s="62" t="s">
        <v>112</v>
      </c>
      <c r="AD1" s="60" t="s">
        <v>59</v>
      </c>
      <c r="AE1" s="60" t="s">
        <v>60</v>
      </c>
      <c r="AF1" s="60" t="s">
        <v>61</v>
      </c>
      <c r="AG1" s="60" t="s">
        <v>62</v>
      </c>
      <c r="AH1" s="60" t="s">
        <v>63</v>
      </c>
      <c r="AI1" s="60" t="s">
        <v>64</v>
      </c>
      <c r="AJ1" s="60" t="s">
        <v>65</v>
      </c>
      <c r="AK1" s="60" t="s">
        <v>66</v>
      </c>
      <c r="AL1" s="60" t="s">
        <v>67</v>
      </c>
      <c r="AM1" s="60" t="s">
        <v>68</v>
      </c>
      <c r="AN1" s="60" t="s">
        <v>69</v>
      </c>
      <c r="AO1" s="60" t="s">
        <v>70</v>
      </c>
      <c r="AP1" s="60" t="s">
        <v>71</v>
      </c>
      <c r="AQ1" s="60" t="s">
        <v>72</v>
      </c>
      <c r="AR1" s="60" t="s">
        <v>73</v>
      </c>
      <c r="AS1" s="60" t="s">
        <v>132</v>
      </c>
      <c r="AT1" s="60" t="s">
        <v>133</v>
      </c>
      <c r="AU1" s="60" t="s">
        <v>134</v>
      </c>
      <c r="AV1" s="60" t="s">
        <v>135</v>
      </c>
      <c r="AW1" s="60" t="s">
        <v>136</v>
      </c>
      <c r="AX1" s="60" t="s">
        <v>137</v>
      </c>
      <c r="AY1" s="60" t="s">
        <v>138</v>
      </c>
      <c r="AZ1" s="60" t="s">
        <v>139</v>
      </c>
      <c r="BA1" s="60" t="s">
        <v>140</v>
      </c>
      <c r="BB1" s="60" t="s">
        <v>141</v>
      </c>
      <c r="BC1" s="60" t="s">
        <v>142</v>
      </c>
      <c r="BD1" s="60" t="s">
        <v>143</v>
      </c>
      <c r="BE1" s="60" t="s">
        <v>144</v>
      </c>
      <c r="BF1" s="60" t="s">
        <v>145</v>
      </c>
      <c r="BG1" s="60" t="s">
        <v>146</v>
      </c>
      <c r="BH1" s="60" t="s">
        <v>92</v>
      </c>
      <c r="BI1" s="60" t="s">
        <v>93</v>
      </c>
      <c r="BJ1" s="60" t="s">
        <v>94</v>
      </c>
      <c r="BK1" s="60" t="s">
        <v>95</v>
      </c>
      <c r="BL1" s="60" t="s">
        <v>96</v>
      </c>
      <c r="BM1" s="60" t="s">
        <v>97</v>
      </c>
      <c r="BN1" s="60" t="s">
        <v>98</v>
      </c>
      <c r="BO1" s="60" t="s">
        <v>99</v>
      </c>
      <c r="BP1" s="60" t="s">
        <v>100</v>
      </c>
      <c r="BQ1" s="60" t="s">
        <v>101</v>
      </c>
      <c r="BR1" s="60" t="s">
        <v>102</v>
      </c>
      <c r="BS1" s="60" t="s">
        <v>103</v>
      </c>
      <c r="BT1" s="60" t="s">
        <v>104</v>
      </c>
      <c r="BU1" s="60" t="s">
        <v>105</v>
      </c>
      <c r="BV1" s="60" t="s">
        <v>111</v>
      </c>
      <c r="BW1" s="81" t="s">
        <v>149</v>
      </c>
      <c r="BX1" s="81" t="s">
        <v>150</v>
      </c>
    </row>
    <row r="2" spans="1:76" x14ac:dyDescent="0.25">
      <c r="A2" s="57">
        <v>0</v>
      </c>
      <c r="B2" s="53" t="s">
        <v>148</v>
      </c>
      <c r="C2" s="54" t="s">
        <v>148</v>
      </c>
      <c r="D2" s="57">
        <v>0</v>
      </c>
      <c r="E2" s="54" t="s">
        <v>148</v>
      </c>
      <c r="F2" s="53" t="s">
        <v>148</v>
      </c>
      <c r="G2" s="53" t="s">
        <v>148</v>
      </c>
      <c r="H2" s="57">
        <v>0</v>
      </c>
      <c r="I2" s="54" t="s">
        <v>148</v>
      </c>
      <c r="J2" s="57">
        <v>0</v>
      </c>
      <c r="K2" s="54" t="s">
        <v>148</v>
      </c>
      <c r="L2" s="53" t="s">
        <v>148</v>
      </c>
      <c r="M2" s="53" t="s">
        <v>148</v>
      </c>
      <c r="N2" s="58" t="s">
        <v>148</v>
      </c>
      <c r="O2" s="55" t="s">
        <v>148</v>
      </c>
      <c r="P2" s="55" t="s">
        <v>148</v>
      </c>
      <c r="Q2" s="55" t="s">
        <v>148</v>
      </c>
      <c r="R2" s="55" t="s">
        <v>148</v>
      </c>
      <c r="S2" s="55" t="s">
        <v>148</v>
      </c>
      <c r="T2" s="55" t="s">
        <v>148</v>
      </c>
      <c r="U2" s="55" t="s">
        <v>148</v>
      </c>
      <c r="V2" s="55" t="s">
        <v>148</v>
      </c>
      <c r="W2" s="55" t="s">
        <v>148</v>
      </c>
      <c r="X2" s="55" t="s">
        <v>148</v>
      </c>
      <c r="Y2" s="55" t="s">
        <v>148</v>
      </c>
      <c r="Z2" s="55" t="s">
        <v>148</v>
      </c>
      <c r="AA2" s="55" t="s">
        <v>148</v>
      </c>
      <c r="AB2" s="55" t="s">
        <v>148</v>
      </c>
      <c r="AC2" s="55" t="s">
        <v>148</v>
      </c>
      <c r="AD2" s="53" t="s">
        <v>148</v>
      </c>
      <c r="AE2" s="53" t="s">
        <v>148</v>
      </c>
      <c r="AF2" s="53" t="s">
        <v>148</v>
      </c>
      <c r="AG2" s="53" t="s">
        <v>148</v>
      </c>
      <c r="AH2" s="53" t="s">
        <v>148</v>
      </c>
      <c r="AI2" s="53" t="s">
        <v>148</v>
      </c>
      <c r="AJ2" s="53" t="s">
        <v>148</v>
      </c>
      <c r="AK2" s="53" t="s">
        <v>148</v>
      </c>
      <c r="AL2" s="53" t="s">
        <v>148</v>
      </c>
      <c r="AM2" s="53" t="s">
        <v>148</v>
      </c>
      <c r="AN2" s="53" t="s">
        <v>148</v>
      </c>
      <c r="AO2" s="53" t="s">
        <v>148</v>
      </c>
      <c r="AP2" s="53" t="s">
        <v>148</v>
      </c>
      <c r="AQ2" s="53" t="s">
        <v>148</v>
      </c>
      <c r="AR2" s="53" t="s">
        <v>148</v>
      </c>
      <c r="AS2" s="53" t="s">
        <v>148</v>
      </c>
      <c r="AT2" s="53" t="s">
        <v>148</v>
      </c>
      <c r="AU2" s="53" t="s">
        <v>148</v>
      </c>
      <c r="AV2" s="53" t="s">
        <v>148</v>
      </c>
      <c r="AW2" s="53" t="s">
        <v>148</v>
      </c>
      <c r="AX2" s="53" t="s">
        <v>148</v>
      </c>
      <c r="AY2" s="53" t="s">
        <v>148</v>
      </c>
      <c r="AZ2" s="53" t="s">
        <v>148</v>
      </c>
      <c r="BA2" s="53" t="s">
        <v>148</v>
      </c>
      <c r="BB2" s="53" t="s">
        <v>148</v>
      </c>
      <c r="BC2" s="53" t="s">
        <v>148</v>
      </c>
      <c r="BD2" s="53" t="s">
        <v>148</v>
      </c>
      <c r="BE2" s="53" t="s">
        <v>148</v>
      </c>
      <c r="BF2" s="53" t="s">
        <v>148</v>
      </c>
      <c r="BG2" s="53" t="s">
        <v>148</v>
      </c>
      <c r="BH2" s="53" t="s">
        <v>148</v>
      </c>
      <c r="BI2" s="53" t="s">
        <v>148</v>
      </c>
      <c r="BJ2" s="53" t="s">
        <v>148</v>
      </c>
      <c r="BK2" s="53" t="s">
        <v>148</v>
      </c>
      <c r="BL2" s="53" t="s">
        <v>148</v>
      </c>
      <c r="BM2" s="53" t="s">
        <v>148</v>
      </c>
      <c r="BN2" s="53" t="s">
        <v>148</v>
      </c>
      <c r="BO2" s="53" t="s">
        <v>148</v>
      </c>
      <c r="BP2" s="53" t="s">
        <v>148</v>
      </c>
      <c r="BQ2" s="53" t="s">
        <v>148</v>
      </c>
      <c r="BR2" s="53" t="s">
        <v>148</v>
      </c>
      <c r="BS2" s="53" t="s">
        <v>148</v>
      </c>
      <c r="BT2" s="53" t="s">
        <v>148</v>
      </c>
      <c r="BU2" s="53" t="s">
        <v>148</v>
      </c>
      <c r="BV2" s="53" t="s">
        <v>148</v>
      </c>
      <c r="BW2" s="57">
        <v>0</v>
      </c>
      <c r="BX2" s="80" t="s">
        <v>148</v>
      </c>
    </row>
    <row r="3" spans="1:76" x14ac:dyDescent="0.25">
      <c r="A3" s="57">
        <v>1</v>
      </c>
      <c r="B3" s="59" t="s">
        <v>33</v>
      </c>
      <c r="C3" s="54">
        <v>43105</v>
      </c>
      <c r="D3" s="57">
        <v>1</v>
      </c>
      <c r="E3" s="54">
        <v>43105</v>
      </c>
      <c r="F3" s="53" t="s">
        <v>76</v>
      </c>
      <c r="G3" s="53" t="s">
        <v>80</v>
      </c>
      <c r="H3" s="57">
        <v>1</v>
      </c>
      <c r="I3" s="54">
        <v>43105</v>
      </c>
      <c r="J3" s="57">
        <v>1</v>
      </c>
      <c r="K3" s="54">
        <v>43105</v>
      </c>
      <c r="L3" s="53" t="s">
        <v>2</v>
      </c>
      <c r="M3" s="53" t="s">
        <v>0</v>
      </c>
      <c r="N3" s="58" t="s">
        <v>27</v>
      </c>
      <c r="O3" s="55">
        <v>10100110</v>
      </c>
      <c r="P3" s="55">
        <v>20608701</v>
      </c>
      <c r="Q3" s="55">
        <v>10900301</v>
      </c>
      <c r="R3" s="55">
        <v>10701210</v>
      </c>
      <c r="S3" s="55">
        <v>20608801</v>
      </c>
      <c r="T3" s="55">
        <v>20608701</v>
      </c>
      <c r="U3" s="55">
        <v>31000301</v>
      </c>
      <c r="V3" s="55">
        <v>31500301</v>
      </c>
      <c r="W3" s="55">
        <v>20703201</v>
      </c>
      <c r="X3" s="55">
        <v>40200101</v>
      </c>
      <c r="Y3" s="55">
        <v>40101801</v>
      </c>
      <c r="Z3" s="55">
        <v>40202301</v>
      </c>
      <c r="AA3" s="55">
        <v>80400112</v>
      </c>
      <c r="AB3" s="55">
        <v>80400501</v>
      </c>
      <c r="AC3" s="55">
        <v>70200105</v>
      </c>
      <c r="AD3" s="53">
        <v>1</v>
      </c>
      <c r="AE3" s="53">
        <v>2</v>
      </c>
      <c r="AF3" s="53">
        <v>3</v>
      </c>
      <c r="AG3" s="53">
        <v>4</v>
      </c>
      <c r="AH3" s="53">
        <v>5</v>
      </c>
      <c r="AI3" s="53">
        <v>6</v>
      </c>
      <c r="AJ3" s="53">
        <v>7</v>
      </c>
      <c r="AK3" s="53">
        <v>8</v>
      </c>
      <c r="AL3" s="53">
        <v>9</v>
      </c>
      <c r="AM3" s="53">
        <v>10</v>
      </c>
      <c r="AN3" s="53">
        <v>11</v>
      </c>
      <c r="AO3" s="53">
        <v>12</v>
      </c>
      <c r="AP3" s="53">
        <v>13</v>
      </c>
      <c r="AQ3" s="53">
        <v>14</v>
      </c>
      <c r="AR3" s="53">
        <v>15</v>
      </c>
      <c r="AS3" s="53">
        <v>16</v>
      </c>
      <c r="AT3" s="53">
        <v>17</v>
      </c>
      <c r="AU3" s="53">
        <v>18</v>
      </c>
      <c r="AV3" s="53">
        <v>19</v>
      </c>
      <c r="AW3" s="53">
        <v>20</v>
      </c>
      <c r="AX3" s="53">
        <v>21</v>
      </c>
      <c r="AY3" s="53">
        <v>22</v>
      </c>
      <c r="AZ3" s="53">
        <v>23</v>
      </c>
      <c r="BA3" s="53">
        <v>24</v>
      </c>
      <c r="BB3" s="53">
        <v>25</v>
      </c>
      <c r="BC3" s="53">
        <v>26</v>
      </c>
      <c r="BD3" s="53">
        <v>27</v>
      </c>
      <c r="BE3" s="53">
        <v>28</v>
      </c>
      <c r="BF3" s="53">
        <v>29</v>
      </c>
      <c r="BG3" s="53">
        <v>30</v>
      </c>
      <c r="BH3" s="53" t="s">
        <v>113</v>
      </c>
      <c r="BI3" s="53" t="s">
        <v>113</v>
      </c>
      <c r="BJ3" s="53" t="s">
        <v>113</v>
      </c>
      <c r="BK3" s="53" t="s">
        <v>113</v>
      </c>
      <c r="BL3" s="53" t="s">
        <v>113</v>
      </c>
      <c r="BM3" s="53" t="s">
        <v>113</v>
      </c>
      <c r="BN3" s="53" t="s">
        <v>113</v>
      </c>
      <c r="BO3" s="53" t="s">
        <v>113</v>
      </c>
      <c r="BP3" s="53" t="s">
        <v>113</v>
      </c>
      <c r="BQ3" s="53" t="s">
        <v>113</v>
      </c>
      <c r="BR3" s="53" t="s">
        <v>113</v>
      </c>
      <c r="BS3" s="53" t="s">
        <v>113</v>
      </c>
      <c r="BT3" s="53" t="s">
        <v>113</v>
      </c>
      <c r="BU3" s="53" t="s">
        <v>113</v>
      </c>
      <c r="BV3" s="53" t="s">
        <v>113</v>
      </c>
      <c r="BW3" s="57">
        <v>1</v>
      </c>
      <c r="BX3" s="54">
        <v>43105</v>
      </c>
    </row>
    <row r="4" spans="1:76" x14ac:dyDescent="0.25">
      <c r="A4" s="57">
        <v>1</v>
      </c>
      <c r="B4" s="53" t="s">
        <v>75</v>
      </c>
      <c r="C4" s="54">
        <v>43108</v>
      </c>
      <c r="D4" s="57">
        <v>2</v>
      </c>
      <c r="E4" s="54">
        <v>43108</v>
      </c>
      <c r="F4" s="53" t="s">
        <v>76</v>
      </c>
      <c r="G4" s="53" t="s">
        <v>109</v>
      </c>
      <c r="H4" s="57">
        <v>2</v>
      </c>
      <c r="I4" s="54">
        <v>43108</v>
      </c>
      <c r="J4" s="57">
        <v>2</v>
      </c>
      <c r="K4" s="54">
        <v>43108</v>
      </c>
      <c r="L4" s="53" t="s">
        <v>18</v>
      </c>
      <c r="M4" s="53" t="s">
        <v>1</v>
      </c>
      <c r="N4" s="58" t="s">
        <v>28</v>
      </c>
      <c r="O4" s="55">
        <v>10100110</v>
      </c>
      <c r="P4" s="55">
        <v>20608701</v>
      </c>
      <c r="Q4" s="55">
        <v>10900301</v>
      </c>
      <c r="R4" s="55">
        <v>10701210</v>
      </c>
      <c r="S4" s="55">
        <v>20608801</v>
      </c>
      <c r="T4" s="55">
        <v>20608701</v>
      </c>
      <c r="U4" s="55">
        <v>31000301</v>
      </c>
      <c r="V4" s="55">
        <v>31500301</v>
      </c>
      <c r="W4" s="55">
        <v>20703201</v>
      </c>
      <c r="X4" s="55">
        <v>40200101</v>
      </c>
      <c r="Y4" s="55">
        <v>40101801</v>
      </c>
      <c r="Z4" s="55">
        <v>40202301</v>
      </c>
      <c r="AA4" s="55">
        <v>80400112</v>
      </c>
      <c r="AB4" s="55">
        <v>80400501</v>
      </c>
      <c r="AC4" s="55">
        <v>70200105</v>
      </c>
      <c r="AD4" s="53">
        <v>1</v>
      </c>
      <c r="AE4" s="53">
        <v>2</v>
      </c>
      <c r="AF4" s="53">
        <v>3</v>
      </c>
      <c r="AG4" s="53">
        <v>4</v>
      </c>
      <c r="AH4" s="53">
        <v>5</v>
      </c>
      <c r="AI4" s="53">
        <v>6</v>
      </c>
      <c r="AJ4" s="53">
        <v>7</v>
      </c>
      <c r="AK4" s="53">
        <v>8</v>
      </c>
      <c r="AL4" s="53">
        <v>9</v>
      </c>
      <c r="AM4" s="53">
        <v>10</v>
      </c>
      <c r="AN4" s="53">
        <v>11</v>
      </c>
      <c r="AO4" s="53">
        <v>12</v>
      </c>
      <c r="AP4" s="53">
        <v>13</v>
      </c>
      <c r="AQ4" s="53">
        <v>14</v>
      </c>
      <c r="AR4" s="53">
        <v>15</v>
      </c>
      <c r="AS4" s="53">
        <v>16</v>
      </c>
      <c r="AT4" s="53">
        <v>17</v>
      </c>
      <c r="AU4" s="53">
        <v>18</v>
      </c>
      <c r="AV4" s="53">
        <v>19</v>
      </c>
      <c r="AW4" s="53">
        <v>20</v>
      </c>
      <c r="AX4" s="53">
        <v>21</v>
      </c>
      <c r="AY4" s="53">
        <v>22</v>
      </c>
      <c r="AZ4" s="53">
        <v>23</v>
      </c>
      <c r="BA4" s="53">
        <v>24</v>
      </c>
      <c r="BB4" s="53">
        <v>25</v>
      </c>
      <c r="BC4" s="53">
        <v>26</v>
      </c>
      <c r="BD4" s="53">
        <v>27</v>
      </c>
      <c r="BE4" s="53">
        <v>28</v>
      </c>
      <c r="BF4" s="53">
        <v>29</v>
      </c>
      <c r="BG4" s="53">
        <v>30</v>
      </c>
      <c r="BH4" s="53" t="s">
        <v>114</v>
      </c>
      <c r="BI4" s="53" t="s">
        <v>114</v>
      </c>
      <c r="BJ4" s="53" t="s">
        <v>114</v>
      </c>
      <c r="BK4" s="53" t="s">
        <v>114</v>
      </c>
      <c r="BL4" s="53" t="s">
        <v>114</v>
      </c>
      <c r="BM4" s="53" t="s">
        <v>114</v>
      </c>
      <c r="BN4" s="53" t="s">
        <v>114</v>
      </c>
      <c r="BO4" s="53" t="s">
        <v>114</v>
      </c>
      <c r="BP4" s="53" t="s">
        <v>114</v>
      </c>
      <c r="BQ4" s="53" t="s">
        <v>114</v>
      </c>
      <c r="BR4" s="53" t="s">
        <v>114</v>
      </c>
      <c r="BS4" s="53" t="s">
        <v>114</v>
      </c>
      <c r="BT4" s="53" t="s">
        <v>114</v>
      </c>
      <c r="BU4" s="53" t="s">
        <v>114</v>
      </c>
      <c r="BV4" s="53" t="s">
        <v>114</v>
      </c>
      <c r="BW4" s="57">
        <v>2</v>
      </c>
      <c r="BX4" s="54">
        <v>43108</v>
      </c>
    </row>
    <row r="5" spans="1:76" x14ac:dyDescent="0.25">
      <c r="A5" s="57">
        <v>2</v>
      </c>
      <c r="B5" s="59" t="s">
        <v>33</v>
      </c>
      <c r="C5" s="54">
        <v>43110</v>
      </c>
      <c r="D5" s="57">
        <v>1</v>
      </c>
      <c r="E5" s="54">
        <v>43110</v>
      </c>
      <c r="F5" s="53" t="s">
        <v>78</v>
      </c>
      <c r="G5" s="53" t="s">
        <v>110</v>
      </c>
      <c r="H5" s="57">
        <v>3</v>
      </c>
      <c r="I5" s="54">
        <v>43110</v>
      </c>
      <c r="J5" s="57">
        <v>3</v>
      </c>
      <c r="K5" s="54">
        <v>43110</v>
      </c>
      <c r="L5" s="53" t="s">
        <v>9</v>
      </c>
      <c r="M5" s="53" t="s">
        <v>2</v>
      </c>
      <c r="N5" s="58" t="s">
        <v>28</v>
      </c>
      <c r="O5" s="55">
        <v>10100110</v>
      </c>
      <c r="P5" s="55">
        <v>20608701</v>
      </c>
      <c r="Q5" s="55">
        <v>10900301</v>
      </c>
      <c r="R5" s="55">
        <v>10701210</v>
      </c>
      <c r="S5" s="55">
        <v>20608801</v>
      </c>
      <c r="T5" s="55">
        <v>20608701</v>
      </c>
      <c r="U5" s="55">
        <v>31000301</v>
      </c>
      <c r="V5" s="55">
        <v>31500301</v>
      </c>
      <c r="W5" s="55">
        <v>20703201</v>
      </c>
      <c r="X5" s="55">
        <v>40200101</v>
      </c>
      <c r="Y5" s="55">
        <v>40101801</v>
      </c>
      <c r="Z5" s="55">
        <v>40202301</v>
      </c>
      <c r="AA5" s="55">
        <v>80400112</v>
      </c>
      <c r="AB5" s="55">
        <v>80400501</v>
      </c>
      <c r="AC5" s="55">
        <v>70200105</v>
      </c>
      <c r="AD5" s="53">
        <v>1</v>
      </c>
      <c r="AE5" s="53">
        <v>2</v>
      </c>
      <c r="AF5" s="53">
        <v>3</v>
      </c>
      <c r="AG5" s="53">
        <v>4</v>
      </c>
      <c r="AH5" s="53">
        <v>5</v>
      </c>
      <c r="AI5" s="53">
        <v>6</v>
      </c>
      <c r="AJ5" s="53">
        <v>7</v>
      </c>
      <c r="AK5" s="53">
        <v>8</v>
      </c>
      <c r="AL5" s="53">
        <v>9</v>
      </c>
      <c r="AM5" s="53">
        <v>10</v>
      </c>
      <c r="AN5" s="53">
        <v>11</v>
      </c>
      <c r="AO5" s="53">
        <v>12</v>
      </c>
      <c r="AP5" s="53">
        <v>13</v>
      </c>
      <c r="AQ5" s="53">
        <v>14</v>
      </c>
      <c r="AR5" s="53">
        <v>15</v>
      </c>
      <c r="AS5" s="53">
        <v>16</v>
      </c>
      <c r="AT5" s="53">
        <v>17</v>
      </c>
      <c r="AU5" s="53">
        <v>18</v>
      </c>
      <c r="AV5" s="53">
        <v>19</v>
      </c>
      <c r="AW5" s="53">
        <v>20</v>
      </c>
      <c r="AX5" s="53">
        <v>21</v>
      </c>
      <c r="AY5" s="53">
        <v>22</v>
      </c>
      <c r="AZ5" s="53">
        <v>23</v>
      </c>
      <c r="BA5" s="53">
        <v>24</v>
      </c>
      <c r="BB5" s="53">
        <v>25</v>
      </c>
      <c r="BC5" s="53">
        <v>26</v>
      </c>
      <c r="BD5" s="53">
        <v>27</v>
      </c>
      <c r="BE5" s="53">
        <v>28</v>
      </c>
      <c r="BF5" s="53">
        <v>29</v>
      </c>
      <c r="BG5" s="53">
        <v>30</v>
      </c>
      <c r="BH5" s="53" t="s">
        <v>115</v>
      </c>
      <c r="BI5" s="53" t="s">
        <v>115</v>
      </c>
      <c r="BJ5" s="53" t="s">
        <v>115</v>
      </c>
      <c r="BK5" s="53" t="s">
        <v>115</v>
      </c>
      <c r="BL5" s="53" t="s">
        <v>115</v>
      </c>
      <c r="BM5" s="53" t="s">
        <v>115</v>
      </c>
      <c r="BN5" s="53" t="s">
        <v>115</v>
      </c>
      <c r="BO5" s="53" t="s">
        <v>115</v>
      </c>
      <c r="BP5" s="53" t="s">
        <v>115</v>
      </c>
      <c r="BQ5" s="53" t="s">
        <v>115</v>
      </c>
      <c r="BR5" s="53" t="s">
        <v>115</v>
      </c>
      <c r="BS5" s="53" t="s">
        <v>115</v>
      </c>
      <c r="BT5" s="53" t="s">
        <v>115</v>
      </c>
      <c r="BU5" s="53" t="s">
        <v>115</v>
      </c>
      <c r="BV5" s="53" t="s">
        <v>115</v>
      </c>
      <c r="BW5" s="57">
        <v>3</v>
      </c>
      <c r="BX5" s="54">
        <v>43110</v>
      </c>
    </row>
    <row r="6" spans="1:76" x14ac:dyDescent="0.25">
      <c r="A6" s="57">
        <v>2</v>
      </c>
      <c r="B6" s="53" t="s">
        <v>75</v>
      </c>
      <c r="C6" s="54">
        <v>43111</v>
      </c>
      <c r="D6" s="57">
        <v>3</v>
      </c>
      <c r="E6" s="54">
        <v>43111</v>
      </c>
      <c r="F6" s="53" t="s">
        <v>76</v>
      </c>
      <c r="G6" s="53" t="s">
        <v>80</v>
      </c>
      <c r="H6" s="57">
        <v>4</v>
      </c>
      <c r="I6" s="54">
        <v>43111</v>
      </c>
      <c r="J6" s="57">
        <v>4</v>
      </c>
      <c r="K6" s="54">
        <v>43111</v>
      </c>
      <c r="L6" s="53" t="s">
        <v>10</v>
      </c>
      <c r="M6" s="53" t="s">
        <v>3</v>
      </c>
      <c r="N6" s="58" t="s">
        <v>26</v>
      </c>
      <c r="O6" s="55">
        <v>10100110</v>
      </c>
      <c r="P6" s="55">
        <v>20608701</v>
      </c>
      <c r="Q6" s="55">
        <v>10900301</v>
      </c>
      <c r="R6" s="55">
        <v>10701210</v>
      </c>
      <c r="S6" s="55">
        <v>20608801</v>
      </c>
      <c r="T6" s="55">
        <v>20608701</v>
      </c>
      <c r="U6" s="55">
        <v>31000301</v>
      </c>
      <c r="V6" s="55">
        <v>31500301</v>
      </c>
      <c r="W6" s="55">
        <v>20703201</v>
      </c>
      <c r="X6" s="55">
        <v>40200101</v>
      </c>
      <c r="Y6" s="55">
        <v>40101801</v>
      </c>
      <c r="Z6" s="55">
        <v>40202301</v>
      </c>
      <c r="AA6" s="55">
        <v>80400112</v>
      </c>
      <c r="AB6" s="55">
        <v>80400501</v>
      </c>
      <c r="AC6" s="55">
        <v>70200105</v>
      </c>
      <c r="AD6" s="53">
        <v>1</v>
      </c>
      <c r="AE6" s="53">
        <v>2</v>
      </c>
      <c r="AF6" s="53">
        <v>3</v>
      </c>
      <c r="AG6" s="53">
        <v>4</v>
      </c>
      <c r="AH6" s="53">
        <v>5</v>
      </c>
      <c r="AI6" s="53">
        <v>6</v>
      </c>
      <c r="AJ6" s="53">
        <v>7</v>
      </c>
      <c r="AK6" s="53">
        <v>8</v>
      </c>
      <c r="AL6" s="53">
        <v>9</v>
      </c>
      <c r="AM6" s="53">
        <v>10</v>
      </c>
      <c r="AN6" s="53">
        <v>11</v>
      </c>
      <c r="AO6" s="53">
        <v>12</v>
      </c>
      <c r="AP6" s="53">
        <v>13</v>
      </c>
      <c r="AQ6" s="53">
        <v>14</v>
      </c>
      <c r="AR6" s="53">
        <v>15</v>
      </c>
      <c r="AS6" s="53">
        <v>16</v>
      </c>
      <c r="AT6" s="53">
        <v>17</v>
      </c>
      <c r="AU6" s="53">
        <v>18</v>
      </c>
      <c r="AV6" s="53">
        <v>19</v>
      </c>
      <c r="AW6" s="53">
        <v>20</v>
      </c>
      <c r="AX6" s="53">
        <v>21</v>
      </c>
      <c r="AY6" s="53">
        <v>22</v>
      </c>
      <c r="AZ6" s="53">
        <v>23</v>
      </c>
      <c r="BA6" s="53">
        <v>24</v>
      </c>
      <c r="BB6" s="53">
        <v>25</v>
      </c>
      <c r="BC6" s="53">
        <v>26</v>
      </c>
      <c r="BD6" s="53">
        <v>27</v>
      </c>
      <c r="BE6" s="53">
        <v>28</v>
      </c>
      <c r="BF6" s="53">
        <v>29</v>
      </c>
      <c r="BG6" s="53">
        <v>30</v>
      </c>
      <c r="BH6" s="53" t="s">
        <v>116</v>
      </c>
      <c r="BI6" s="53" t="s">
        <v>116</v>
      </c>
      <c r="BJ6" s="53" t="s">
        <v>116</v>
      </c>
      <c r="BK6" s="53" t="s">
        <v>116</v>
      </c>
      <c r="BL6" s="53" t="s">
        <v>116</v>
      </c>
      <c r="BM6" s="53" t="s">
        <v>116</v>
      </c>
      <c r="BN6" s="53" t="s">
        <v>116</v>
      </c>
      <c r="BO6" s="53" t="s">
        <v>116</v>
      </c>
      <c r="BP6" s="53" t="s">
        <v>116</v>
      </c>
      <c r="BQ6" s="53" t="s">
        <v>116</v>
      </c>
      <c r="BR6" s="53" t="s">
        <v>116</v>
      </c>
      <c r="BS6" s="53" t="s">
        <v>116</v>
      </c>
      <c r="BT6" s="53" t="s">
        <v>116</v>
      </c>
      <c r="BU6" s="53" t="s">
        <v>116</v>
      </c>
      <c r="BV6" s="53" t="s">
        <v>116</v>
      </c>
      <c r="BW6" s="57">
        <v>4</v>
      </c>
      <c r="BX6" s="54">
        <v>43111</v>
      </c>
    </row>
    <row r="7" spans="1:76" x14ac:dyDescent="0.25">
      <c r="A7" s="57">
        <v>3</v>
      </c>
      <c r="B7" s="59" t="s">
        <v>33</v>
      </c>
      <c r="C7" s="54">
        <v>43111</v>
      </c>
      <c r="D7" s="57">
        <v>4</v>
      </c>
      <c r="E7" s="54">
        <v>43111</v>
      </c>
      <c r="F7" s="53" t="s">
        <v>76</v>
      </c>
      <c r="G7" s="53" t="s">
        <v>80</v>
      </c>
      <c r="H7" s="57">
        <v>5</v>
      </c>
      <c r="I7" s="54">
        <v>43111</v>
      </c>
      <c r="J7" s="57">
        <v>5</v>
      </c>
      <c r="K7" s="54">
        <v>43111</v>
      </c>
      <c r="L7" s="53" t="s">
        <v>19</v>
      </c>
      <c r="M7" s="53" t="s">
        <v>16</v>
      </c>
      <c r="N7" s="58" t="s">
        <v>27</v>
      </c>
      <c r="O7" s="55">
        <v>10100110</v>
      </c>
      <c r="P7" s="55">
        <v>20608701</v>
      </c>
      <c r="Q7" s="55">
        <v>10900301</v>
      </c>
      <c r="R7" s="55">
        <v>10701210</v>
      </c>
      <c r="S7" s="55">
        <v>20608801</v>
      </c>
      <c r="T7" s="55">
        <v>20608701</v>
      </c>
      <c r="U7" s="55">
        <v>31000301</v>
      </c>
      <c r="V7" s="55">
        <v>31500301</v>
      </c>
      <c r="W7" s="55">
        <v>20703201</v>
      </c>
      <c r="X7" s="55">
        <v>40200101</v>
      </c>
      <c r="Y7" s="55">
        <v>40101801</v>
      </c>
      <c r="Z7" s="55">
        <v>40202301</v>
      </c>
      <c r="AA7" s="55">
        <v>80400112</v>
      </c>
      <c r="AB7" s="55">
        <v>80400501</v>
      </c>
      <c r="AC7" s="55">
        <v>70200105</v>
      </c>
      <c r="AD7" s="53">
        <v>1</v>
      </c>
      <c r="AE7" s="53">
        <v>2</v>
      </c>
      <c r="AF7" s="53">
        <v>3</v>
      </c>
      <c r="AG7" s="53">
        <v>4</v>
      </c>
      <c r="AH7" s="53">
        <v>5</v>
      </c>
      <c r="AI7" s="53">
        <v>6</v>
      </c>
      <c r="AJ7" s="53">
        <v>7</v>
      </c>
      <c r="AK7" s="53">
        <v>8</v>
      </c>
      <c r="AL7" s="53">
        <v>9</v>
      </c>
      <c r="AM7" s="53">
        <v>10</v>
      </c>
      <c r="AN7" s="53">
        <v>11</v>
      </c>
      <c r="AO7" s="53">
        <v>12</v>
      </c>
      <c r="AP7" s="53">
        <v>13</v>
      </c>
      <c r="AQ7" s="53">
        <v>14</v>
      </c>
      <c r="AR7" s="53">
        <v>15</v>
      </c>
      <c r="AS7" s="53">
        <v>16</v>
      </c>
      <c r="AT7" s="53">
        <v>17</v>
      </c>
      <c r="AU7" s="53">
        <v>18</v>
      </c>
      <c r="AV7" s="53">
        <v>19</v>
      </c>
      <c r="AW7" s="53">
        <v>20</v>
      </c>
      <c r="AX7" s="53">
        <v>21</v>
      </c>
      <c r="AY7" s="53">
        <v>22</v>
      </c>
      <c r="AZ7" s="53">
        <v>23</v>
      </c>
      <c r="BA7" s="53">
        <v>24</v>
      </c>
      <c r="BB7" s="53">
        <v>25</v>
      </c>
      <c r="BC7" s="53">
        <v>26</v>
      </c>
      <c r="BD7" s="53">
        <v>27</v>
      </c>
      <c r="BE7" s="53">
        <v>28</v>
      </c>
      <c r="BF7" s="53">
        <v>29</v>
      </c>
      <c r="BG7" s="53">
        <v>30</v>
      </c>
      <c r="BH7" s="53" t="s">
        <v>117</v>
      </c>
      <c r="BI7" s="53" t="s">
        <v>117</v>
      </c>
      <c r="BJ7" s="53" t="s">
        <v>117</v>
      </c>
      <c r="BK7" s="53" t="s">
        <v>117</v>
      </c>
      <c r="BL7" s="53" t="s">
        <v>117</v>
      </c>
      <c r="BM7" s="53" t="s">
        <v>117</v>
      </c>
      <c r="BN7" s="53" t="s">
        <v>117</v>
      </c>
      <c r="BO7" s="53" t="s">
        <v>117</v>
      </c>
      <c r="BP7" s="53" t="s">
        <v>117</v>
      </c>
      <c r="BQ7" s="53" t="s">
        <v>117</v>
      </c>
      <c r="BR7" s="53" t="s">
        <v>117</v>
      </c>
      <c r="BS7" s="53" t="s">
        <v>117</v>
      </c>
      <c r="BT7" s="53" t="s">
        <v>117</v>
      </c>
      <c r="BU7" s="53" t="s">
        <v>117</v>
      </c>
      <c r="BV7" s="53" t="s">
        <v>117</v>
      </c>
      <c r="BW7" s="57">
        <v>5</v>
      </c>
      <c r="BX7" s="54">
        <v>43111</v>
      </c>
    </row>
    <row r="8" spans="1:76" x14ac:dyDescent="0.25">
      <c r="A8" s="57">
        <v>3</v>
      </c>
      <c r="B8" s="53" t="s">
        <v>75</v>
      </c>
      <c r="C8" s="54">
        <v>43112</v>
      </c>
      <c r="D8" s="57">
        <v>2</v>
      </c>
      <c r="E8" s="54">
        <v>43112</v>
      </c>
      <c r="F8" s="53" t="s">
        <v>78</v>
      </c>
      <c r="G8" s="53" t="s">
        <v>109</v>
      </c>
      <c r="H8" s="57">
        <v>6</v>
      </c>
      <c r="I8" s="54">
        <v>43112</v>
      </c>
      <c r="J8" s="57">
        <v>6</v>
      </c>
      <c r="K8" s="54">
        <v>43112</v>
      </c>
      <c r="L8" s="53" t="s">
        <v>20</v>
      </c>
      <c r="M8" s="53" t="s">
        <v>4</v>
      </c>
      <c r="N8" s="58" t="s">
        <v>26</v>
      </c>
      <c r="O8" s="55">
        <v>10100110</v>
      </c>
      <c r="P8" s="55">
        <v>20608701</v>
      </c>
      <c r="Q8" s="55">
        <v>10900301</v>
      </c>
      <c r="R8" s="55">
        <v>10701210</v>
      </c>
      <c r="S8" s="55">
        <v>20608801</v>
      </c>
      <c r="T8" s="55">
        <v>20608701</v>
      </c>
      <c r="U8" s="55">
        <v>31000301</v>
      </c>
      <c r="V8" s="55">
        <v>31500301</v>
      </c>
      <c r="W8" s="55">
        <v>20703201</v>
      </c>
      <c r="X8" s="55">
        <v>40200101</v>
      </c>
      <c r="Y8" s="55">
        <v>40101801</v>
      </c>
      <c r="Z8" s="55">
        <v>40202301</v>
      </c>
      <c r="AA8" s="55">
        <v>80400112</v>
      </c>
      <c r="AB8" s="55">
        <v>80400501</v>
      </c>
      <c r="AC8" s="55">
        <v>70200105</v>
      </c>
      <c r="AD8" s="53">
        <v>1</v>
      </c>
      <c r="AE8" s="53">
        <v>2</v>
      </c>
      <c r="AF8" s="53">
        <v>3</v>
      </c>
      <c r="AG8" s="53">
        <v>4</v>
      </c>
      <c r="AH8" s="53">
        <v>5</v>
      </c>
      <c r="AI8" s="53">
        <v>6</v>
      </c>
      <c r="AJ8" s="53">
        <v>7</v>
      </c>
      <c r="AK8" s="53">
        <v>8</v>
      </c>
      <c r="AL8" s="53">
        <v>9</v>
      </c>
      <c r="AM8" s="53">
        <v>10</v>
      </c>
      <c r="AN8" s="53">
        <v>11</v>
      </c>
      <c r="AO8" s="53">
        <v>12</v>
      </c>
      <c r="AP8" s="53">
        <v>13</v>
      </c>
      <c r="AQ8" s="53">
        <v>14</v>
      </c>
      <c r="AR8" s="53">
        <v>15</v>
      </c>
      <c r="AS8" s="53">
        <v>16</v>
      </c>
      <c r="AT8" s="53">
        <v>17</v>
      </c>
      <c r="AU8" s="53">
        <v>18</v>
      </c>
      <c r="AV8" s="53">
        <v>19</v>
      </c>
      <c r="AW8" s="53">
        <v>20</v>
      </c>
      <c r="AX8" s="53">
        <v>21</v>
      </c>
      <c r="AY8" s="53">
        <v>22</v>
      </c>
      <c r="AZ8" s="53">
        <v>23</v>
      </c>
      <c r="BA8" s="53">
        <v>24</v>
      </c>
      <c r="BB8" s="53">
        <v>25</v>
      </c>
      <c r="BC8" s="53">
        <v>26</v>
      </c>
      <c r="BD8" s="53">
        <v>27</v>
      </c>
      <c r="BE8" s="53">
        <v>28</v>
      </c>
      <c r="BF8" s="53">
        <v>29</v>
      </c>
      <c r="BG8" s="53">
        <v>30</v>
      </c>
      <c r="BH8" s="53" t="s">
        <v>118</v>
      </c>
      <c r="BI8" s="53" t="s">
        <v>118</v>
      </c>
      <c r="BJ8" s="53" t="s">
        <v>118</v>
      </c>
      <c r="BK8" s="53" t="s">
        <v>118</v>
      </c>
      <c r="BL8" s="53" t="s">
        <v>118</v>
      </c>
      <c r="BM8" s="53" t="s">
        <v>118</v>
      </c>
      <c r="BN8" s="53" t="s">
        <v>118</v>
      </c>
      <c r="BO8" s="53" t="s">
        <v>118</v>
      </c>
      <c r="BP8" s="53" t="s">
        <v>118</v>
      </c>
      <c r="BQ8" s="53" t="s">
        <v>118</v>
      </c>
      <c r="BR8" s="53" t="s">
        <v>118</v>
      </c>
      <c r="BS8" s="53" t="s">
        <v>118</v>
      </c>
      <c r="BT8" s="53" t="s">
        <v>118</v>
      </c>
      <c r="BU8" s="53" t="s">
        <v>118</v>
      </c>
      <c r="BV8" s="53" t="s">
        <v>118</v>
      </c>
      <c r="BW8" s="57">
        <v>6</v>
      </c>
      <c r="BX8" s="54">
        <v>43112</v>
      </c>
    </row>
    <row r="9" spans="1:76" x14ac:dyDescent="0.25">
      <c r="A9" s="57">
        <v>4</v>
      </c>
      <c r="B9" s="59" t="s">
        <v>33</v>
      </c>
      <c r="C9" s="54">
        <v>43114</v>
      </c>
      <c r="D9" s="57">
        <v>3</v>
      </c>
      <c r="E9" s="54">
        <v>43114</v>
      </c>
      <c r="F9" s="53" t="s">
        <v>78</v>
      </c>
      <c r="G9" s="53" t="s">
        <v>110</v>
      </c>
      <c r="H9" s="57">
        <v>7</v>
      </c>
      <c r="I9" s="54">
        <v>43114</v>
      </c>
      <c r="J9" s="57">
        <v>7</v>
      </c>
      <c r="K9" s="54">
        <v>43114</v>
      </c>
      <c r="L9" s="53" t="s">
        <v>21</v>
      </c>
      <c r="M9" s="53" t="s">
        <v>5</v>
      </c>
      <c r="N9" s="58" t="s">
        <v>27</v>
      </c>
      <c r="O9" s="55">
        <v>10100110</v>
      </c>
      <c r="P9" s="55">
        <v>20608701</v>
      </c>
      <c r="Q9" s="55">
        <v>10900301</v>
      </c>
      <c r="R9" s="55">
        <v>10701210</v>
      </c>
      <c r="S9" s="55">
        <v>20608801</v>
      </c>
      <c r="T9" s="55">
        <v>20608701</v>
      </c>
      <c r="U9" s="55">
        <v>31000301</v>
      </c>
      <c r="V9" s="55">
        <v>31500301</v>
      </c>
      <c r="W9" s="55">
        <v>20703201</v>
      </c>
      <c r="X9" s="55">
        <v>40200101</v>
      </c>
      <c r="Y9" s="55">
        <v>40101801</v>
      </c>
      <c r="Z9" s="55">
        <v>40202301</v>
      </c>
      <c r="AA9" s="55">
        <v>80400112</v>
      </c>
      <c r="AB9" s="55">
        <v>80400501</v>
      </c>
      <c r="AC9" s="55">
        <v>70200105</v>
      </c>
      <c r="AD9" s="53">
        <v>1</v>
      </c>
      <c r="AE9" s="53">
        <v>2</v>
      </c>
      <c r="AF9" s="53">
        <v>3</v>
      </c>
      <c r="AG9" s="53">
        <v>4</v>
      </c>
      <c r="AH9" s="53">
        <v>5</v>
      </c>
      <c r="AI9" s="53">
        <v>6</v>
      </c>
      <c r="AJ9" s="53">
        <v>7</v>
      </c>
      <c r="AK9" s="53">
        <v>8</v>
      </c>
      <c r="AL9" s="53">
        <v>9</v>
      </c>
      <c r="AM9" s="53">
        <v>10</v>
      </c>
      <c r="AN9" s="53">
        <v>11</v>
      </c>
      <c r="AO9" s="53">
        <v>12</v>
      </c>
      <c r="AP9" s="53">
        <v>13</v>
      </c>
      <c r="AQ9" s="53">
        <v>14</v>
      </c>
      <c r="AR9" s="53">
        <v>15</v>
      </c>
      <c r="AS9" s="53">
        <v>16</v>
      </c>
      <c r="AT9" s="53">
        <v>17</v>
      </c>
      <c r="AU9" s="53">
        <v>18</v>
      </c>
      <c r="AV9" s="53">
        <v>19</v>
      </c>
      <c r="AW9" s="53">
        <v>20</v>
      </c>
      <c r="AX9" s="53">
        <v>21</v>
      </c>
      <c r="AY9" s="53">
        <v>22</v>
      </c>
      <c r="AZ9" s="53">
        <v>23</v>
      </c>
      <c r="BA9" s="53">
        <v>24</v>
      </c>
      <c r="BB9" s="53">
        <v>25</v>
      </c>
      <c r="BC9" s="53">
        <v>26</v>
      </c>
      <c r="BD9" s="53">
        <v>27</v>
      </c>
      <c r="BE9" s="53">
        <v>28</v>
      </c>
      <c r="BF9" s="53">
        <v>29</v>
      </c>
      <c r="BG9" s="53">
        <v>30</v>
      </c>
      <c r="BH9" s="53" t="s">
        <v>119</v>
      </c>
      <c r="BI9" s="53" t="s">
        <v>119</v>
      </c>
      <c r="BJ9" s="53" t="s">
        <v>119</v>
      </c>
      <c r="BK9" s="53" t="s">
        <v>119</v>
      </c>
      <c r="BL9" s="53" t="s">
        <v>119</v>
      </c>
      <c r="BM9" s="53" t="s">
        <v>119</v>
      </c>
      <c r="BN9" s="53" t="s">
        <v>119</v>
      </c>
      <c r="BO9" s="53" t="s">
        <v>119</v>
      </c>
      <c r="BP9" s="53" t="s">
        <v>119</v>
      </c>
      <c r="BQ9" s="53" t="s">
        <v>119</v>
      </c>
      <c r="BR9" s="53" t="s">
        <v>119</v>
      </c>
      <c r="BS9" s="53" t="s">
        <v>119</v>
      </c>
      <c r="BT9" s="53" t="s">
        <v>119</v>
      </c>
      <c r="BU9" s="53" t="s">
        <v>119</v>
      </c>
      <c r="BV9" s="53" t="s">
        <v>119</v>
      </c>
      <c r="BW9" s="57">
        <v>7</v>
      </c>
      <c r="BX9" s="54">
        <v>43114</v>
      </c>
    </row>
    <row r="10" spans="1:76" x14ac:dyDescent="0.25">
      <c r="A10" s="57">
        <v>4</v>
      </c>
      <c r="B10" s="53" t="s">
        <v>75</v>
      </c>
      <c r="C10" s="54">
        <v>43119</v>
      </c>
      <c r="D10" s="57">
        <v>4</v>
      </c>
      <c r="E10" s="54">
        <v>43119</v>
      </c>
      <c r="F10" s="53" t="s">
        <v>78</v>
      </c>
      <c r="G10" s="53" t="s">
        <v>81</v>
      </c>
      <c r="H10" s="57">
        <v>8</v>
      </c>
      <c r="I10" s="54">
        <v>43119</v>
      </c>
      <c r="J10" s="57">
        <v>8</v>
      </c>
      <c r="K10" s="54">
        <v>43119</v>
      </c>
      <c r="L10" s="53" t="s">
        <v>11</v>
      </c>
      <c r="M10" s="53" t="s">
        <v>6</v>
      </c>
      <c r="N10" s="58" t="s">
        <v>28</v>
      </c>
      <c r="O10" s="55">
        <v>10100110</v>
      </c>
      <c r="P10" s="55">
        <v>20608701</v>
      </c>
      <c r="Q10" s="55">
        <v>10900301</v>
      </c>
      <c r="R10" s="55">
        <v>10701210</v>
      </c>
      <c r="S10" s="55">
        <v>20608801</v>
      </c>
      <c r="T10" s="55">
        <v>20608701</v>
      </c>
      <c r="U10" s="55">
        <v>31000301</v>
      </c>
      <c r="V10" s="55">
        <v>31500301</v>
      </c>
      <c r="W10" s="55">
        <v>20703201</v>
      </c>
      <c r="X10" s="55">
        <v>40200101</v>
      </c>
      <c r="Y10" s="55">
        <v>40101801</v>
      </c>
      <c r="Z10" s="55">
        <v>40202301</v>
      </c>
      <c r="AA10" s="55">
        <v>80400112</v>
      </c>
      <c r="AB10" s="55">
        <v>80400501</v>
      </c>
      <c r="AC10" s="55">
        <v>70200105</v>
      </c>
      <c r="AD10" s="53">
        <v>1</v>
      </c>
      <c r="AE10" s="53">
        <v>2</v>
      </c>
      <c r="AF10" s="53">
        <v>3</v>
      </c>
      <c r="AG10" s="53">
        <v>4</v>
      </c>
      <c r="AH10" s="53">
        <v>5</v>
      </c>
      <c r="AI10" s="53">
        <v>6</v>
      </c>
      <c r="AJ10" s="53">
        <v>7</v>
      </c>
      <c r="AK10" s="53">
        <v>8</v>
      </c>
      <c r="AL10" s="53">
        <v>9</v>
      </c>
      <c r="AM10" s="53">
        <v>10</v>
      </c>
      <c r="AN10" s="53">
        <v>11</v>
      </c>
      <c r="AO10" s="53">
        <v>12</v>
      </c>
      <c r="AP10" s="53">
        <v>13</v>
      </c>
      <c r="AQ10" s="53">
        <v>14</v>
      </c>
      <c r="AR10" s="53">
        <v>15</v>
      </c>
      <c r="AS10" s="53">
        <v>16</v>
      </c>
      <c r="AT10" s="53">
        <v>17</v>
      </c>
      <c r="AU10" s="53">
        <v>18</v>
      </c>
      <c r="AV10" s="53">
        <v>19</v>
      </c>
      <c r="AW10" s="53">
        <v>20</v>
      </c>
      <c r="AX10" s="53">
        <v>21</v>
      </c>
      <c r="AY10" s="53">
        <v>22</v>
      </c>
      <c r="AZ10" s="53">
        <v>23</v>
      </c>
      <c r="BA10" s="53">
        <v>24</v>
      </c>
      <c r="BB10" s="53">
        <v>25</v>
      </c>
      <c r="BC10" s="53">
        <v>26</v>
      </c>
      <c r="BD10" s="53">
        <v>27</v>
      </c>
      <c r="BE10" s="53">
        <v>28</v>
      </c>
      <c r="BF10" s="53">
        <v>29</v>
      </c>
      <c r="BG10" s="53">
        <v>30</v>
      </c>
      <c r="BH10" s="53" t="s">
        <v>120</v>
      </c>
      <c r="BI10" s="53" t="s">
        <v>120</v>
      </c>
      <c r="BJ10" s="53" t="s">
        <v>120</v>
      </c>
      <c r="BK10" s="53" t="s">
        <v>120</v>
      </c>
      <c r="BL10" s="53" t="s">
        <v>120</v>
      </c>
      <c r="BM10" s="53" t="s">
        <v>120</v>
      </c>
      <c r="BN10" s="53" t="s">
        <v>120</v>
      </c>
      <c r="BO10" s="53" t="s">
        <v>120</v>
      </c>
      <c r="BP10" s="53" t="s">
        <v>120</v>
      </c>
      <c r="BQ10" s="53" t="s">
        <v>120</v>
      </c>
      <c r="BR10" s="53" t="s">
        <v>120</v>
      </c>
      <c r="BS10" s="53" t="s">
        <v>120</v>
      </c>
      <c r="BT10" s="53" t="s">
        <v>120</v>
      </c>
      <c r="BU10" s="53" t="s">
        <v>120</v>
      </c>
      <c r="BV10" s="53" t="s">
        <v>120</v>
      </c>
      <c r="BW10" s="57">
        <v>8</v>
      </c>
      <c r="BX10" s="54">
        <v>43119</v>
      </c>
    </row>
    <row r="11" spans="1:76" x14ac:dyDescent="0.25">
      <c r="A11" s="57">
        <v>5</v>
      </c>
      <c r="B11" s="59" t="s">
        <v>33</v>
      </c>
      <c r="C11" s="54">
        <v>43120</v>
      </c>
      <c r="D11" s="57">
        <v>5</v>
      </c>
      <c r="E11" s="54">
        <v>43120</v>
      </c>
      <c r="F11" s="53" t="s">
        <v>76</v>
      </c>
      <c r="G11" s="53" t="s">
        <v>80</v>
      </c>
      <c r="H11" s="57">
        <v>9</v>
      </c>
      <c r="I11" s="54">
        <v>43120</v>
      </c>
      <c r="J11" s="57">
        <v>9</v>
      </c>
      <c r="K11" s="54">
        <v>43120</v>
      </c>
      <c r="L11" s="53" t="s">
        <v>22</v>
      </c>
      <c r="M11" s="53" t="s">
        <v>17</v>
      </c>
      <c r="N11" s="58" t="s">
        <v>28</v>
      </c>
      <c r="O11" s="55">
        <v>10100110</v>
      </c>
      <c r="P11" s="55">
        <v>20608701</v>
      </c>
      <c r="Q11" s="55">
        <v>10900301</v>
      </c>
      <c r="R11" s="55">
        <v>10701210</v>
      </c>
      <c r="S11" s="55">
        <v>20608801</v>
      </c>
      <c r="T11" s="55">
        <v>20608701</v>
      </c>
      <c r="U11" s="55">
        <v>31000301</v>
      </c>
      <c r="V11" s="55">
        <v>31500301</v>
      </c>
      <c r="W11" s="55">
        <v>20703201</v>
      </c>
      <c r="X11" s="55">
        <v>40200101</v>
      </c>
      <c r="Y11" s="55">
        <v>40101801</v>
      </c>
      <c r="Z11" s="55">
        <v>40202301</v>
      </c>
      <c r="AA11" s="55">
        <v>80400112</v>
      </c>
      <c r="AB11" s="55">
        <v>80400501</v>
      </c>
      <c r="AC11" s="55">
        <v>70200105</v>
      </c>
      <c r="AD11" s="53">
        <v>1</v>
      </c>
      <c r="AE11" s="53">
        <v>2</v>
      </c>
      <c r="AF11" s="53">
        <v>3</v>
      </c>
      <c r="AG11" s="53">
        <v>4</v>
      </c>
      <c r="AH11" s="53">
        <v>5</v>
      </c>
      <c r="AI11" s="53">
        <v>6</v>
      </c>
      <c r="AJ11" s="53">
        <v>7</v>
      </c>
      <c r="AK11" s="53">
        <v>8</v>
      </c>
      <c r="AL11" s="53">
        <v>9</v>
      </c>
      <c r="AM11" s="53">
        <v>10</v>
      </c>
      <c r="AN11" s="53">
        <v>11</v>
      </c>
      <c r="AO11" s="53">
        <v>12</v>
      </c>
      <c r="AP11" s="53">
        <v>13</v>
      </c>
      <c r="AQ11" s="53">
        <v>14</v>
      </c>
      <c r="AR11" s="53">
        <v>15</v>
      </c>
      <c r="AS11" s="53">
        <v>16</v>
      </c>
      <c r="AT11" s="53">
        <v>17</v>
      </c>
      <c r="AU11" s="53">
        <v>18</v>
      </c>
      <c r="AV11" s="53">
        <v>19</v>
      </c>
      <c r="AW11" s="53">
        <v>20</v>
      </c>
      <c r="AX11" s="53">
        <v>21</v>
      </c>
      <c r="AY11" s="53">
        <v>22</v>
      </c>
      <c r="AZ11" s="53">
        <v>23</v>
      </c>
      <c r="BA11" s="53">
        <v>24</v>
      </c>
      <c r="BB11" s="53">
        <v>25</v>
      </c>
      <c r="BC11" s="53">
        <v>26</v>
      </c>
      <c r="BD11" s="53">
        <v>27</v>
      </c>
      <c r="BE11" s="53">
        <v>28</v>
      </c>
      <c r="BF11" s="53">
        <v>29</v>
      </c>
      <c r="BG11" s="53">
        <v>30</v>
      </c>
      <c r="BH11" s="53" t="s">
        <v>121</v>
      </c>
      <c r="BI11" s="53" t="s">
        <v>121</v>
      </c>
      <c r="BJ11" s="53" t="s">
        <v>121</v>
      </c>
      <c r="BK11" s="53" t="s">
        <v>121</v>
      </c>
      <c r="BL11" s="53" t="s">
        <v>121</v>
      </c>
      <c r="BM11" s="53" t="s">
        <v>121</v>
      </c>
      <c r="BN11" s="53" t="s">
        <v>121</v>
      </c>
      <c r="BO11" s="53" t="s">
        <v>121</v>
      </c>
      <c r="BP11" s="53" t="s">
        <v>121</v>
      </c>
      <c r="BQ11" s="53" t="s">
        <v>121</v>
      </c>
      <c r="BR11" s="53" t="s">
        <v>121</v>
      </c>
      <c r="BS11" s="53" t="s">
        <v>121</v>
      </c>
      <c r="BT11" s="53" t="s">
        <v>121</v>
      </c>
      <c r="BU11" s="53" t="s">
        <v>121</v>
      </c>
      <c r="BV11" s="53" t="s">
        <v>121</v>
      </c>
      <c r="BW11" s="57">
        <v>9</v>
      </c>
      <c r="BX11" s="54">
        <v>43120</v>
      </c>
    </row>
    <row r="12" spans="1:76" x14ac:dyDescent="0.25">
      <c r="A12" s="57">
        <v>5</v>
      </c>
      <c r="B12" s="53" t="s">
        <v>75</v>
      </c>
      <c r="C12" s="54">
        <v>43120</v>
      </c>
      <c r="D12" s="57">
        <v>6</v>
      </c>
      <c r="E12" s="54">
        <v>43120</v>
      </c>
      <c r="F12" s="53" t="s">
        <v>76</v>
      </c>
      <c r="G12" s="53" t="s">
        <v>109</v>
      </c>
      <c r="H12" s="57">
        <v>10</v>
      </c>
      <c r="I12" s="54">
        <v>43120</v>
      </c>
      <c r="J12" s="57">
        <v>10</v>
      </c>
      <c r="K12" s="54">
        <v>43120</v>
      </c>
      <c r="L12" s="53" t="s">
        <v>12</v>
      </c>
      <c r="M12" s="53" t="s">
        <v>7</v>
      </c>
      <c r="N12" s="58" t="s">
        <v>28</v>
      </c>
      <c r="O12" s="55">
        <v>10100110</v>
      </c>
      <c r="P12" s="55">
        <v>20608701</v>
      </c>
      <c r="Q12" s="55">
        <v>10900301</v>
      </c>
      <c r="R12" s="55">
        <v>10701210</v>
      </c>
      <c r="S12" s="55">
        <v>20608801</v>
      </c>
      <c r="T12" s="55">
        <v>20608701</v>
      </c>
      <c r="U12" s="55">
        <v>31000301</v>
      </c>
      <c r="V12" s="55">
        <v>31500301</v>
      </c>
      <c r="W12" s="55">
        <v>20703201</v>
      </c>
      <c r="X12" s="55">
        <v>40200101</v>
      </c>
      <c r="Y12" s="55">
        <v>40101801</v>
      </c>
      <c r="Z12" s="55">
        <v>40202301</v>
      </c>
      <c r="AA12" s="55">
        <v>80400112</v>
      </c>
      <c r="AB12" s="55">
        <v>80400501</v>
      </c>
      <c r="AC12" s="55">
        <v>70200105</v>
      </c>
      <c r="AD12" s="53">
        <v>1</v>
      </c>
      <c r="AE12" s="53">
        <v>2</v>
      </c>
      <c r="AF12" s="53">
        <v>3</v>
      </c>
      <c r="AG12" s="53">
        <v>4</v>
      </c>
      <c r="AH12" s="53">
        <v>5</v>
      </c>
      <c r="AI12" s="53">
        <v>6</v>
      </c>
      <c r="AJ12" s="53">
        <v>7</v>
      </c>
      <c r="AK12" s="53">
        <v>8</v>
      </c>
      <c r="AL12" s="53">
        <v>9</v>
      </c>
      <c r="AM12" s="53">
        <v>10</v>
      </c>
      <c r="AN12" s="53">
        <v>11</v>
      </c>
      <c r="AO12" s="53">
        <v>12</v>
      </c>
      <c r="AP12" s="53">
        <v>13</v>
      </c>
      <c r="AQ12" s="53">
        <v>14</v>
      </c>
      <c r="AR12" s="53">
        <v>15</v>
      </c>
      <c r="AS12" s="53">
        <v>16</v>
      </c>
      <c r="AT12" s="53">
        <v>17</v>
      </c>
      <c r="AU12" s="53">
        <v>18</v>
      </c>
      <c r="AV12" s="53">
        <v>19</v>
      </c>
      <c r="AW12" s="53">
        <v>20</v>
      </c>
      <c r="AX12" s="53">
        <v>21</v>
      </c>
      <c r="AY12" s="53">
        <v>22</v>
      </c>
      <c r="AZ12" s="53">
        <v>23</v>
      </c>
      <c r="BA12" s="53">
        <v>24</v>
      </c>
      <c r="BB12" s="53">
        <v>25</v>
      </c>
      <c r="BC12" s="53">
        <v>26</v>
      </c>
      <c r="BD12" s="53">
        <v>27</v>
      </c>
      <c r="BE12" s="53">
        <v>28</v>
      </c>
      <c r="BF12" s="53">
        <v>29</v>
      </c>
      <c r="BG12" s="53">
        <v>30</v>
      </c>
      <c r="BH12" s="53" t="s">
        <v>122</v>
      </c>
      <c r="BI12" s="53" t="s">
        <v>122</v>
      </c>
      <c r="BJ12" s="53" t="s">
        <v>122</v>
      </c>
      <c r="BK12" s="53" t="s">
        <v>122</v>
      </c>
      <c r="BL12" s="53" t="s">
        <v>122</v>
      </c>
      <c r="BM12" s="53" t="s">
        <v>122</v>
      </c>
      <c r="BN12" s="53" t="s">
        <v>122</v>
      </c>
      <c r="BO12" s="53" t="s">
        <v>122</v>
      </c>
      <c r="BP12" s="53" t="s">
        <v>122</v>
      </c>
      <c r="BQ12" s="53" t="s">
        <v>122</v>
      </c>
      <c r="BR12" s="53" t="s">
        <v>122</v>
      </c>
      <c r="BS12" s="53" t="s">
        <v>122</v>
      </c>
      <c r="BT12" s="53" t="s">
        <v>122</v>
      </c>
      <c r="BU12" s="53" t="s">
        <v>122</v>
      </c>
      <c r="BV12" s="53" t="s">
        <v>122</v>
      </c>
      <c r="BW12" s="57">
        <v>10</v>
      </c>
      <c r="BX12" s="54">
        <v>43120</v>
      </c>
    </row>
    <row r="13" spans="1:76" x14ac:dyDescent="0.25">
      <c r="A13" s="57">
        <v>6</v>
      </c>
      <c r="B13" s="59" t="s">
        <v>33</v>
      </c>
      <c r="C13" s="54">
        <v>43121</v>
      </c>
      <c r="D13" s="57">
        <v>5</v>
      </c>
      <c r="E13" s="54">
        <v>43121</v>
      </c>
      <c r="F13" s="53" t="s">
        <v>78</v>
      </c>
      <c r="G13" s="53" t="s">
        <v>80</v>
      </c>
      <c r="H13" s="57">
        <v>11</v>
      </c>
      <c r="I13" s="54">
        <v>43121</v>
      </c>
      <c r="J13" s="57">
        <v>11</v>
      </c>
      <c r="K13" s="54">
        <v>43121</v>
      </c>
      <c r="L13" s="53" t="s">
        <v>13</v>
      </c>
      <c r="M13" s="53" t="s">
        <v>0</v>
      </c>
      <c r="N13" s="58" t="s">
        <v>26</v>
      </c>
      <c r="O13" s="55">
        <v>10100110</v>
      </c>
      <c r="P13" s="55">
        <v>20608701</v>
      </c>
      <c r="Q13" s="55">
        <v>10900301</v>
      </c>
      <c r="R13" s="55">
        <v>10701210</v>
      </c>
      <c r="S13" s="55">
        <v>20608801</v>
      </c>
      <c r="T13" s="55">
        <v>20608701</v>
      </c>
      <c r="U13" s="55">
        <v>31000301</v>
      </c>
      <c r="V13" s="55">
        <v>31500301</v>
      </c>
      <c r="W13" s="55">
        <v>20703201</v>
      </c>
      <c r="X13" s="55">
        <v>40200101</v>
      </c>
      <c r="Y13" s="55">
        <v>40101801</v>
      </c>
      <c r="Z13" s="55">
        <v>40202301</v>
      </c>
      <c r="AA13" s="55">
        <v>80400112</v>
      </c>
      <c r="AB13" s="55">
        <v>80400501</v>
      </c>
      <c r="AC13" s="55">
        <v>70200105</v>
      </c>
      <c r="AD13" s="53">
        <v>1</v>
      </c>
      <c r="AE13" s="53">
        <v>2</v>
      </c>
      <c r="AF13" s="53">
        <v>3</v>
      </c>
      <c r="AG13" s="53">
        <v>4</v>
      </c>
      <c r="AH13" s="53">
        <v>5</v>
      </c>
      <c r="AI13" s="53">
        <v>6</v>
      </c>
      <c r="AJ13" s="53">
        <v>7</v>
      </c>
      <c r="AK13" s="53">
        <v>8</v>
      </c>
      <c r="AL13" s="53">
        <v>9</v>
      </c>
      <c r="AM13" s="53">
        <v>10</v>
      </c>
      <c r="AN13" s="53">
        <v>11</v>
      </c>
      <c r="AO13" s="53">
        <v>12</v>
      </c>
      <c r="AP13" s="53">
        <v>13</v>
      </c>
      <c r="AQ13" s="53">
        <v>14</v>
      </c>
      <c r="AR13" s="53">
        <v>15</v>
      </c>
      <c r="AS13" s="53">
        <v>16</v>
      </c>
      <c r="AT13" s="53">
        <v>17</v>
      </c>
      <c r="AU13" s="53">
        <v>18</v>
      </c>
      <c r="AV13" s="53">
        <v>19</v>
      </c>
      <c r="AW13" s="53">
        <v>20</v>
      </c>
      <c r="AX13" s="53">
        <v>21</v>
      </c>
      <c r="AY13" s="53">
        <v>22</v>
      </c>
      <c r="AZ13" s="53">
        <v>23</v>
      </c>
      <c r="BA13" s="53">
        <v>24</v>
      </c>
      <c r="BB13" s="53">
        <v>25</v>
      </c>
      <c r="BC13" s="53">
        <v>26</v>
      </c>
      <c r="BD13" s="53">
        <v>27</v>
      </c>
      <c r="BE13" s="53">
        <v>28</v>
      </c>
      <c r="BF13" s="53">
        <v>29</v>
      </c>
      <c r="BG13" s="53">
        <v>30</v>
      </c>
      <c r="BH13" s="53" t="s">
        <v>123</v>
      </c>
      <c r="BI13" s="53" t="s">
        <v>123</v>
      </c>
      <c r="BJ13" s="53" t="s">
        <v>123</v>
      </c>
      <c r="BK13" s="53" t="s">
        <v>123</v>
      </c>
      <c r="BL13" s="53" t="s">
        <v>123</v>
      </c>
      <c r="BM13" s="53" t="s">
        <v>123</v>
      </c>
      <c r="BN13" s="53" t="s">
        <v>123</v>
      </c>
      <c r="BO13" s="53" t="s">
        <v>123</v>
      </c>
      <c r="BP13" s="53" t="s">
        <v>123</v>
      </c>
      <c r="BQ13" s="53" t="s">
        <v>123</v>
      </c>
      <c r="BR13" s="53" t="s">
        <v>123</v>
      </c>
      <c r="BS13" s="53" t="s">
        <v>123</v>
      </c>
      <c r="BT13" s="53" t="s">
        <v>123</v>
      </c>
      <c r="BU13" s="53" t="s">
        <v>123</v>
      </c>
      <c r="BV13" s="53" t="s">
        <v>123</v>
      </c>
      <c r="BW13" s="57">
        <v>11</v>
      </c>
      <c r="BX13" s="54">
        <v>43121</v>
      </c>
    </row>
    <row r="14" spans="1:76" x14ac:dyDescent="0.25">
      <c r="A14" s="57">
        <v>6</v>
      </c>
      <c r="B14" s="53" t="s">
        <v>75</v>
      </c>
      <c r="C14" s="54">
        <v>43122</v>
      </c>
      <c r="D14" s="57">
        <v>6</v>
      </c>
      <c r="E14" s="54">
        <v>43122</v>
      </c>
      <c r="F14" s="53" t="s">
        <v>78</v>
      </c>
      <c r="G14" s="53" t="s">
        <v>81</v>
      </c>
      <c r="H14" s="57">
        <v>12</v>
      </c>
      <c r="I14" s="54">
        <v>43122</v>
      </c>
      <c r="J14" s="57">
        <v>12</v>
      </c>
      <c r="K14" s="54">
        <v>43122</v>
      </c>
      <c r="L14" s="53" t="s">
        <v>4</v>
      </c>
      <c r="M14" s="53" t="s">
        <v>1</v>
      </c>
      <c r="N14" s="58" t="s">
        <v>27</v>
      </c>
      <c r="O14" s="55">
        <v>10100110</v>
      </c>
      <c r="P14" s="55">
        <v>20608701</v>
      </c>
      <c r="Q14" s="55">
        <v>10900301</v>
      </c>
      <c r="R14" s="55">
        <v>10701210</v>
      </c>
      <c r="S14" s="55">
        <v>20608801</v>
      </c>
      <c r="T14" s="55">
        <v>20608701</v>
      </c>
      <c r="U14" s="55">
        <v>31000301</v>
      </c>
      <c r="V14" s="55">
        <v>31500301</v>
      </c>
      <c r="W14" s="55">
        <v>20703201</v>
      </c>
      <c r="X14" s="55">
        <v>40200101</v>
      </c>
      <c r="Y14" s="55">
        <v>40101801</v>
      </c>
      <c r="Z14" s="55">
        <v>40202301</v>
      </c>
      <c r="AA14" s="55">
        <v>80400112</v>
      </c>
      <c r="AB14" s="55">
        <v>80400501</v>
      </c>
      <c r="AC14" s="55">
        <v>70200105</v>
      </c>
      <c r="AD14" s="53">
        <v>1</v>
      </c>
      <c r="AE14" s="53">
        <v>2</v>
      </c>
      <c r="AF14" s="53">
        <v>3</v>
      </c>
      <c r="AG14" s="53">
        <v>4</v>
      </c>
      <c r="AH14" s="53">
        <v>5</v>
      </c>
      <c r="AI14" s="53">
        <v>6</v>
      </c>
      <c r="AJ14" s="53">
        <v>7</v>
      </c>
      <c r="AK14" s="53">
        <v>8</v>
      </c>
      <c r="AL14" s="53">
        <v>9</v>
      </c>
      <c r="AM14" s="53">
        <v>10</v>
      </c>
      <c r="AN14" s="53">
        <v>11</v>
      </c>
      <c r="AO14" s="53">
        <v>12</v>
      </c>
      <c r="AP14" s="53">
        <v>13</v>
      </c>
      <c r="AQ14" s="53">
        <v>14</v>
      </c>
      <c r="AR14" s="53">
        <v>15</v>
      </c>
      <c r="AS14" s="53">
        <v>16</v>
      </c>
      <c r="AT14" s="53">
        <v>17</v>
      </c>
      <c r="AU14" s="53">
        <v>18</v>
      </c>
      <c r="AV14" s="53">
        <v>19</v>
      </c>
      <c r="AW14" s="53">
        <v>20</v>
      </c>
      <c r="AX14" s="53">
        <v>21</v>
      </c>
      <c r="AY14" s="53">
        <v>22</v>
      </c>
      <c r="AZ14" s="53">
        <v>23</v>
      </c>
      <c r="BA14" s="53">
        <v>24</v>
      </c>
      <c r="BB14" s="53">
        <v>25</v>
      </c>
      <c r="BC14" s="53">
        <v>26</v>
      </c>
      <c r="BD14" s="53">
        <v>27</v>
      </c>
      <c r="BE14" s="53">
        <v>28</v>
      </c>
      <c r="BF14" s="53">
        <v>29</v>
      </c>
      <c r="BG14" s="53">
        <v>30</v>
      </c>
      <c r="BH14" s="53" t="s">
        <v>124</v>
      </c>
      <c r="BI14" s="53" t="s">
        <v>124</v>
      </c>
      <c r="BJ14" s="53" t="s">
        <v>124</v>
      </c>
      <c r="BK14" s="53" t="s">
        <v>124</v>
      </c>
      <c r="BL14" s="53" t="s">
        <v>124</v>
      </c>
      <c r="BM14" s="53" t="s">
        <v>124</v>
      </c>
      <c r="BN14" s="53" t="s">
        <v>124</v>
      </c>
      <c r="BO14" s="53" t="s">
        <v>124</v>
      </c>
      <c r="BP14" s="53" t="s">
        <v>124</v>
      </c>
      <c r="BQ14" s="53" t="s">
        <v>124</v>
      </c>
      <c r="BR14" s="53" t="s">
        <v>124</v>
      </c>
      <c r="BS14" s="53" t="s">
        <v>124</v>
      </c>
      <c r="BT14" s="53" t="s">
        <v>124</v>
      </c>
      <c r="BU14" s="53" t="s">
        <v>124</v>
      </c>
      <c r="BV14" s="53" t="s">
        <v>124</v>
      </c>
      <c r="BW14" s="57">
        <v>12</v>
      </c>
      <c r="BX14" s="54">
        <v>43122</v>
      </c>
    </row>
    <row r="15" spans="1:76" x14ac:dyDescent="0.25">
      <c r="A15" s="57">
        <v>7</v>
      </c>
      <c r="B15" s="59" t="s">
        <v>33</v>
      </c>
      <c r="C15" s="54">
        <v>43123</v>
      </c>
      <c r="D15" s="57">
        <v>7</v>
      </c>
      <c r="E15" s="54">
        <v>43123</v>
      </c>
      <c r="F15" s="53" t="s">
        <v>76</v>
      </c>
      <c r="G15" s="53" t="s">
        <v>80</v>
      </c>
      <c r="H15" s="57">
        <v>13</v>
      </c>
      <c r="I15" s="54">
        <v>43123</v>
      </c>
      <c r="J15" s="57">
        <v>13</v>
      </c>
      <c r="K15" s="54">
        <v>43123</v>
      </c>
      <c r="L15" s="53" t="s">
        <v>23</v>
      </c>
      <c r="M15" s="53" t="s">
        <v>2</v>
      </c>
      <c r="N15" s="58" t="s">
        <v>28</v>
      </c>
      <c r="O15" s="55">
        <v>10100110</v>
      </c>
      <c r="P15" s="55">
        <v>20608701</v>
      </c>
      <c r="Q15" s="55">
        <v>10900301</v>
      </c>
      <c r="R15" s="55">
        <v>10701210</v>
      </c>
      <c r="S15" s="55">
        <v>20608801</v>
      </c>
      <c r="T15" s="55">
        <v>20608701</v>
      </c>
      <c r="U15" s="55">
        <v>31000301</v>
      </c>
      <c r="V15" s="55">
        <v>31500301</v>
      </c>
      <c r="W15" s="55">
        <v>20703201</v>
      </c>
      <c r="X15" s="55">
        <v>40200101</v>
      </c>
      <c r="Y15" s="55">
        <v>40101801</v>
      </c>
      <c r="Z15" s="55">
        <v>40202301</v>
      </c>
      <c r="AA15" s="55">
        <v>80400112</v>
      </c>
      <c r="AB15" s="55">
        <v>80400501</v>
      </c>
      <c r="AC15" s="55">
        <v>70200105</v>
      </c>
      <c r="AD15" s="53">
        <v>1</v>
      </c>
      <c r="AE15" s="53">
        <v>2</v>
      </c>
      <c r="AF15" s="53">
        <v>3</v>
      </c>
      <c r="AG15" s="53">
        <v>4</v>
      </c>
      <c r="AH15" s="53">
        <v>5</v>
      </c>
      <c r="AI15" s="53">
        <v>6</v>
      </c>
      <c r="AJ15" s="53">
        <v>7</v>
      </c>
      <c r="AK15" s="53">
        <v>8</v>
      </c>
      <c r="AL15" s="53">
        <v>9</v>
      </c>
      <c r="AM15" s="53">
        <v>10</v>
      </c>
      <c r="AN15" s="53">
        <v>11</v>
      </c>
      <c r="AO15" s="53">
        <v>12</v>
      </c>
      <c r="AP15" s="53">
        <v>13</v>
      </c>
      <c r="AQ15" s="53">
        <v>14</v>
      </c>
      <c r="AR15" s="53">
        <v>15</v>
      </c>
      <c r="AS15" s="53">
        <v>16</v>
      </c>
      <c r="AT15" s="53">
        <v>17</v>
      </c>
      <c r="AU15" s="53">
        <v>18</v>
      </c>
      <c r="AV15" s="53">
        <v>19</v>
      </c>
      <c r="AW15" s="53">
        <v>20</v>
      </c>
      <c r="AX15" s="53">
        <v>21</v>
      </c>
      <c r="AY15" s="53">
        <v>22</v>
      </c>
      <c r="AZ15" s="53">
        <v>23</v>
      </c>
      <c r="BA15" s="53">
        <v>24</v>
      </c>
      <c r="BB15" s="53">
        <v>25</v>
      </c>
      <c r="BC15" s="53">
        <v>26</v>
      </c>
      <c r="BD15" s="53">
        <v>27</v>
      </c>
      <c r="BE15" s="53">
        <v>28</v>
      </c>
      <c r="BF15" s="53">
        <v>29</v>
      </c>
      <c r="BG15" s="53">
        <v>30</v>
      </c>
      <c r="BH15" s="53" t="s">
        <v>125</v>
      </c>
      <c r="BI15" s="53" t="s">
        <v>125</v>
      </c>
      <c r="BJ15" s="53" t="s">
        <v>125</v>
      </c>
      <c r="BK15" s="53" t="s">
        <v>125</v>
      </c>
      <c r="BL15" s="53" t="s">
        <v>125</v>
      </c>
      <c r="BM15" s="53" t="s">
        <v>125</v>
      </c>
      <c r="BN15" s="53" t="s">
        <v>125</v>
      </c>
      <c r="BO15" s="53" t="s">
        <v>125</v>
      </c>
      <c r="BP15" s="53" t="s">
        <v>125</v>
      </c>
      <c r="BQ15" s="53" t="s">
        <v>125</v>
      </c>
      <c r="BR15" s="53" t="s">
        <v>125</v>
      </c>
      <c r="BS15" s="53" t="s">
        <v>125</v>
      </c>
      <c r="BT15" s="53" t="s">
        <v>125</v>
      </c>
      <c r="BU15" s="53" t="s">
        <v>125</v>
      </c>
      <c r="BV15" s="53" t="s">
        <v>125</v>
      </c>
      <c r="BW15" s="57">
        <v>13</v>
      </c>
      <c r="BX15" s="54">
        <v>43123</v>
      </c>
    </row>
    <row r="16" spans="1:76" x14ac:dyDescent="0.25">
      <c r="A16" s="57">
        <v>7</v>
      </c>
      <c r="B16" s="53" t="s">
        <v>75</v>
      </c>
      <c r="C16" s="54">
        <v>43124</v>
      </c>
      <c r="D16" s="57">
        <v>8</v>
      </c>
      <c r="E16" s="54">
        <v>43124</v>
      </c>
      <c r="F16" s="53" t="s">
        <v>76</v>
      </c>
      <c r="G16" s="53" t="s">
        <v>109</v>
      </c>
      <c r="H16" s="57">
        <v>14</v>
      </c>
      <c r="I16" s="54">
        <v>43124</v>
      </c>
      <c r="J16" s="57">
        <v>14</v>
      </c>
      <c r="K16" s="54">
        <v>43124</v>
      </c>
      <c r="L16" s="53" t="s">
        <v>24</v>
      </c>
      <c r="M16" s="53" t="s">
        <v>3</v>
      </c>
      <c r="N16" s="58" t="s">
        <v>26</v>
      </c>
      <c r="O16" s="55">
        <v>10100110</v>
      </c>
      <c r="P16" s="55">
        <v>20608701</v>
      </c>
      <c r="Q16" s="55">
        <v>10900301</v>
      </c>
      <c r="R16" s="55">
        <v>10701210</v>
      </c>
      <c r="S16" s="55">
        <v>20608801</v>
      </c>
      <c r="T16" s="55">
        <v>20608701</v>
      </c>
      <c r="U16" s="55">
        <v>31000301</v>
      </c>
      <c r="V16" s="55">
        <v>31500301</v>
      </c>
      <c r="W16" s="55">
        <v>20703201</v>
      </c>
      <c r="X16" s="55">
        <v>40200101</v>
      </c>
      <c r="Y16" s="55">
        <v>40101801</v>
      </c>
      <c r="Z16" s="55">
        <v>40202301</v>
      </c>
      <c r="AA16" s="55">
        <v>80400112</v>
      </c>
      <c r="AB16" s="55">
        <v>80400501</v>
      </c>
      <c r="AC16" s="55">
        <v>70200105</v>
      </c>
      <c r="AD16" s="53">
        <v>1</v>
      </c>
      <c r="AE16" s="53">
        <v>2</v>
      </c>
      <c r="AF16" s="53">
        <v>3</v>
      </c>
      <c r="AG16" s="53">
        <v>4</v>
      </c>
      <c r="AH16" s="53">
        <v>5</v>
      </c>
      <c r="AI16" s="53">
        <v>6</v>
      </c>
      <c r="AJ16" s="53">
        <v>7</v>
      </c>
      <c r="AK16" s="53">
        <v>8</v>
      </c>
      <c r="AL16" s="53">
        <v>9</v>
      </c>
      <c r="AM16" s="53">
        <v>10</v>
      </c>
      <c r="AN16" s="53">
        <v>11</v>
      </c>
      <c r="AO16" s="53">
        <v>12</v>
      </c>
      <c r="AP16" s="53">
        <v>13</v>
      </c>
      <c r="AQ16" s="53">
        <v>14</v>
      </c>
      <c r="AR16" s="53">
        <v>15</v>
      </c>
      <c r="AS16" s="53">
        <v>16</v>
      </c>
      <c r="AT16" s="53">
        <v>17</v>
      </c>
      <c r="AU16" s="53">
        <v>18</v>
      </c>
      <c r="AV16" s="53">
        <v>19</v>
      </c>
      <c r="AW16" s="53">
        <v>20</v>
      </c>
      <c r="AX16" s="53">
        <v>21</v>
      </c>
      <c r="AY16" s="53">
        <v>22</v>
      </c>
      <c r="AZ16" s="53">
        <v>23</v>
      </c>
      <c r="BA16" s="53">
        <v>24</v>
      </c>
      <c r="BB16" s="53">
        <v>25</v>
      </c>
      <c r="BC16" s="53">
        <v>26</v>
      </c>
      <c r="BD16" s="53">
        <v>27</v>
      </c>
      <c r="BE16" s="53">
        <v>28</v>
      </c>
      <c r="BF16" s="53">
        <v>29</v>
      </c>
      <c r="BG16" s="53">
        <v>30</v>
      </c>
      <c r="BH16" s="53" t="s">
        <v>126</v>
      </c>
      <c r="BI16" s="53" t="s">
        <v>126</v>
      </c>
      <c r="BJ16" s="53" t="s">
        <v>126</v>
      </c>
      <c r="BK16" s="53" t="s">
        <v>126</v>
      </c>
      <c r="BL16" s="53" t="s">
        <v>126</v>
      </c>
      <c r="BM16" s="53" t="s">
        <v>126</v>
      </c>
      <c r="BN16" s="53" t="s">
        <v>126</v>
      </c>
      <c r="BO16" s="53" t="s">
        <v>126</v>
      </c>
      <c r="BP16" s="53" t="s">
        <v>126</v>
      </c>
      <c r="BQ16" s="53" t="s">
        <v>126</v>
      </c>
      <c r="BR16" s="53" t="s">
        <v>126</v>
      </c>
      <c r="BS16" s="53" t="s">
        <v>126</v>
      </c>
      <c r="BT16" s="53" t="s">
        <v>126</v>
      </c>
      <c r="BU16" s="53" t="s">
        <v>126</v>
      </c>
      <c r="BV16" s="53" t="s">
        <v>126</v>
      </c>
      <c r="BW16" s="57">
        <v>14</v>
      </c>
      <c r="BX16" s="54">
        <v>43124</v>
      </c>
    </row>
    <row r="17" spans="1:76" x14ac:dyDescent="0.25">
      <c r="A17" s="57">
        <v>8</v>
      </c>
      <c r="B17" s="59" t="s">
        <v>33</v>
      </c>
      <c r="C17" s="54">
        <v>43125</v>
      </c>
      <c r="D17" s="57">
        <v>9</v>
      </c>
      <c r="E17" s="54">
        <v>43125</v>
      </c>
      <c r="F17" s="53" t="s">
        <v>76</v>
      </c>
      <c r="G17" s="53" t="s">
        <v>81</v>
      </c>
      <c r="H17" s="57">
        <v>15</v>
      </c>
      <c r="I17" s="54">
        <v>43125</v>
      </c>
      <c r="J17" s="57">
        <v>15</v>
      </c>
      <c r="K17" s="54">
        <v>43125</v>
      </c>
      <c r="L17" s="53" t="s">
        <v>14</v>
      </c>
      <c r="M17" s="53" t="s">
        <v>16</v>
      </c>
      <c r="N17" s="58" t="s">
        <v>27</v>
      </c>
      <c r="O17" s="55">
        <v>10100110</v>
      </c>
      <c r="P17" s="55">
        <v>20608701</v>
      </c>
      <c r="Q17" s="55">
        <v>10900301</v>
      </c>
      <c r="R17" s="55">
        <v>10701210</v>
      </c>
      <c r="S17" s="55">
        <v>20608801</v>
      </c>
      <c r="T17" s="55">
        <v>20608701</v>
      </c>
      <c r="U17" s="55">
        <v>31000301</v>
      </c>
      <c r="V17" s="55">
        <v>31500301</v>
      </c>
      <c r="W17" s="55">
        <v>20703201</v>
      </c>
      <c r="X17" s="55">
        <v>40200101</v>
      </c>
      <c r="Y17" s="55">
        <v>40101801</v>
      </c>
      <c r="Z17" s="55">
        <v>40202301</v>
      </c>
      <c r="AA17" s="55">
        <v>80400112</v>
      </c>
      <c r="AB17" s="55">
        <v>80400501</v>
      </c>
      <c r="AC17" s="55">
        <v>70200105</v>
      </c>
      <c r="AD17" s="53">
        <v>1</v>
      </c>
      <c r="AE17" s="53">
        <v>2</v>
      </c>
      <c r="AF17" s="53">
        <v>3</v>
      </c>
      <c r="AG17" s="53">
        <v>4</v>
      </c>
      <c r="AH17" s="53">
        <v>5</v>
      </c>
      <c r="AI17" s="53">
        <v>6</v>
      </c>
      <c r="AJ17" s="53">
        <v>7</v>
      </c>
      <c r="AK17" s="53">
        <v>8</v>
      </c>
      <c r="AL17" s="53">
        <v>9</v>
      </c>
      <c r="AM17" s="53">
        <v>10</v>
      </c>
      <c r="AN17" s="53">
        <v>11</v>
      </c>
      <c r="AO17" s="53">
        <v>12</v>
      </c>
      <c r="AP17" s="53">
        <v>13</v>
      </c>
      <c r="AQ17" s="53">
        <v>14</v>
      </c>
      <c r="AR17" s="53">
        <v>15</v>
      </c>
      <c r="AS17" s="53">
        <v>16</v>
      </c>
      <c r="AT17" s="53">
        <v>17</v>
      </c>
      <c r="AU17" s="53">
        <v>18</v>
      </c>
      <c r="AV17" s="53">
        <v>19</v>
      </c>
      <c r="AW17" s="53">
        <v>20</v>
      </c>
      <c r="AX17" s="53">
        <v>21</v>
      </c>
      <c r="AY17" s="53">
        <v>22</v>
      </c>
      <c r="AZ17" s="53">
        <v>23</v>
      </c>
      <c r="BA17" s="53">
        <v>24</v>
      </c>
      <c r="BB17" s="53">
        <v>25</v>
      </c>
      <c r="BC17" s="53">
        <v>26</v>
      </c>
      <c r="BD17" s="53">
        <v>27</v>
      </c>
      <c r="BE17" s="53">
        <v>28</v>
      </c>
      <c r="BF17" s="53">
        <v>29</v>
      </c>
      <c r="BG17" s="53">
        <v>30</v>
      </c>
      <c r="BH17" s="53" t="s">
        <v>127</v>
      </c>
      <c r="BI17" s="53" t="s">
        <v>127</v>
      </c>
      <c r="BJ17" s="53" t="s">
        <v>127</v>
      </c>
      <c r="BK17" s="53" t="s">
        <v>127</v>
      </c>
      <c r="BL17" s="53" t="s">
        <v>127</v>
      </c>
      <c r="BM17" s="53" t="s">
        <v>127</v>
      </c>
      <c r="BN17" s="53" t="s">
        <v>127</v>
      </c>
      <c r="BO17" s="53" t="s">
        <v>127</v>
      </c>
      <c r="BP17" s="53" t="s">
        <v>127</v>
      </c>
      <c r="BQ17" s="53" t="s">
        <v>127</v>
      </c>
      <c r="BR17" s="53" t="s">
        <v>127</v>
      </c>
      <c r="BS17" s="53" t="s">
        <v>127</v>
      </c>
      <c r="BT17" s="53" t="s">
        <v>127</v>
      </c>
      <c r="BU17" s="53" t="s">
        <v>127</v>
      </c>
      <c r="BV17" s="53" t="s">
        <v>127</v>
      </c>
      <c r="BW17" s="57">
        <v>15</v>
      </c>
      <c r="BX17" s="54">
        <v>43125</v>
      </c>
    </row>
    <row r="18" spans="1:76" x14ac:dyDescent="0.25">
      <c r="A18" s="57">
        <v>8</v>
      </c>
      <c r="B18" s="53" t="s">
        <v>75</v>
      </c>
      <c r="C18" s="54">
        <v>43126</v>
      </c>
      <c r="D18" s="57">
        <v>7</v>
      </c>
      <c r="E18" s="54">
        <v>43126</v>
      </c>
      <c r="F18" s="53" t="s">
        <v>78</v>
      </c>
      <c r="G18" s="53" t="s">
        <v>80</v>
      </c>
      <c r="H18" s="57">
        <v>16</v>
      </c>
      <c r="I18" s="54">
        <v>43126</v>
      </c>
      <c r="J18" s="57">
        <v>16</v>
      </c>
      <c r="K18" s="54">
        <v>43126</v>
      </c>
      <c r="L18" s="53" t="s">
        <v>15</v>
      </c>
      <c r="M18" s="53" t="s">
        <v>4</v>
      </c>
      <c r="N18" s="58" t="s">
        <v>28</v>
      </c>
      <c r="O18" s="55">
        <v>10100110</v>
      </c>
      <c r="P18" s="55">
        <v>20608701</v>
      </c>
      <c r="Q18" s="55">
        <v>10900301</v>
      </c>
      <c r="R18" s="55">
        <v>10701210</v>
      </c>
      <c r="S18" s="55">
        <v>20608801</v>
      </c>
      <c r="T18" s="55">
        <v>20608701</v>
      </c>
      <c r="U18" s="55">
        <v>31000301</v>
      </c>
      <c r="V18" s="55">
        <v>31500301</v>
      </c>
      <c r="W18" s="55">
        <v>20703201</v>
      </c>
      <c r="X18" s="55">
        <v>40200101</v>
      </c>
      <c r="Y18" s="55">
        <v>40101801</v>
      </c>
      <c r="Z18" s="55">
        <v>40202301</v>
      </c>
      <c r="AA18" s="55">
        <v>80400112</v>
      </c>
      <c r="AB18" s="55">
        <v>80400501</v>
      </c>
      <c r="AC18" s="55">
        <v>70200105</v>
      </c>
      <c r="AD18" s="53">
        <v>1</v>
      </c>
      <c r="AE18" s="53">
        <v>2</v>
      </c>
      <c r="AF18" s="53">
        <v>3</v>
      </c>
      <c r="AG18" s="53">
        <v>4</v>
      </c>
      <c r="AH18" s="53">
        <v>5</v>
      </c>
      <c r="AI18" s="53">
        <v>6</v>
      </c>
      <c r="AJ18" s="53">
        <v>7</v>
      </c>
      <c r="AK18" s="53">
        <v>8</v>
      </c>
      <c r="AL18" s="53">
        <v>9</v>
      </c>
      <c r="AM18" s="53">
        <v>10</v>
      </c>
      <c r="AN18" s="53">
        <v>11</v>
      </c>
      <c r="AO18" s="53">
        <v>12</v>
      </c>
      <c r="AP18" s="53">
        <v>13</v>
      </c>
      <c r="AQ18" s="53">
        <v>14</v>
      </c>
      <c r="AR18" s="53">
        <v>15</v>
      </c>
      <c r="AS18" s="53">
        <v>16</v>
      </c>
      <c r="AT18" s="53">
        <v>17</v>
      </c>
      <c r="AU18" s="53">
        <v>18</v>
      </c>
      <c r="AV18" s="53">
        <v>19</v>
      </c>
      <c r="AW18" s="53">
        <v>20</v>
      </c>
      <c r="AX18" s="53">
        <v>21</v>
      </c>
      <c r="AY18" s="53">
        <v>22</v>
      </c>
      <c r="AZ18" s="53">
        <v>23</v>
      </c>
      <c r="BA18" s="53">
        <v>24</v>
      </c>
      <c r="BB18" s="53">
        <v>25</v>
      </c>
      <c r="BC18" s="53">
        <v>26</v>
      </c>
      <c r="BD18" s="53">
        <v>27</v>
      </c>
      <c r="BE18" s="53">
        <v>28</v>
      </c>
      <c r="BF18" s="53">
        <v>29</v>
      </c>
      <c r="BG18" s="53">
        <v>30</v>
      </c>
      <c r="BH18" s="53" t="s">
        <v>128</v>
      </c>
      <c r="BI18" s="53" t="s">
        <v>128</v>
      </c>
      <c r="BJ18" s="53" t="s">
        <v>128</v>
      </c>
      <c r="BK18" s="53" t="s">
        <v>128</v>
      </c>
      <c r="BL18" s="53" t="s">
        <v>128</v>
      </c>
      <c r="BM18" s="53" t="s">
        <v>128</v>
      </c>
      <c r="BN18" s="53" t="s">
        <v>128</v>
      </c>
      <c r="BO18" s="53" t="s">
        <v>128</v>
      </c>
      <c r="BP18" s="53" t="s">
        <v>128</v>
      </c>
      <c r="BQ18" s="53" t="s">
        <v>128</v>
      </c>
      <c r="BR18" s="53" t="s">
        <v>128</v>
      </c>
      <c r="BS18" s="53" t="s">
        <v>128</v>
      </c>
      <c r="BT18" s="53" t="s">
        <v>128</v>
      </c>
      <c r="BU18" s="53" t="s">
        <v>128</v>
      </c>
      <c r="BV18" s="53" t="s">
        <v>128</v>
      </c>
      <c r="BW18" s="57">
        <v>16</v>
      </c>
      <c r="BX18" s="54">
        <v>43126</v>
      </c>
    </row>
    <row r="19" spans="1:76" x14ac:dyDescent="0.25">
      <c r="A19" s="57">
        <v>9</v>
      </c>
      <c r="B19" s="59" t="s">
        <v>33</v>
      </c>
      <c r="C19" s="54">
        <v>43127</v>
      </c>
      <c r="D19" s="57">
        <v>10</v>
      </c>
      <c r="E19" s="54">
        <v>43127</v>
      </c>
      <c r="F19" s="53" t="s">
        <v>76</v>
      </c>
      <c r="G19" s="53" t="s">
        <v>109</v>
      </c>
      <c r="H19" s="57">
        <v>17</v>
      </c>
      <c r="I19" s="54">
        <v>43127</v>
      </c>
      <c r="J19" s="57">
        <v>17</v>
      </c>
      <c r="K19" s="54">
        <v>43127</v>
      </c>
      <c r="L19" s="53" t="s">
        <v>8</v>
      </c>
      <c r="M19" s="53" t="s">
        <v>5</v>
      </c>
      <c r="N19" s="58" t="s">
        <v>29</v>
      </c>
      <c r="O19" s="55">
        <v>10100110</v>
      </c>
      <c r="P19" s="55">
        <v>20608701</v>
      </c>
      <c r="Q19" s="55">
        <v>10900301</v>
      </c>
      <c r="R19" s="55">
        <v>10701210</v>
      </c>
      <c r="S19" s="55">
        <v>20608801</v>
      </c>
      <c r="T19" s="55">
        <v>20608701</v>
      </c>
      <c r="U19" s="55">
        <v>31000301</v>
      </c>
      <c r="V19" s="55">
        <v>31500301</v>
      </c>
      <c r="W19" s="55">
        <v>20703201</v>
      </c>
      <c r="X19" s="55">
        <v>40200101</v>
      </c>
      <c r="Y19" s="55">
        <v>40101801</v>
      </c>
      <c r="Z19" s="55">
        <v>40202301</v>
      </c>
      <c r="AA19" s="55">
        <v>80400112</v>
      </c>
      <c r="AB19" s="55">
        <v>80400501</v>
      </c>
      <c r="AC19" s="55">
        <v>70200105</v>
      </c>
      <c r="AD19" s="53">
        <v>1</v>
      </c>
      <c r="AE19" s="53">
        <v>2</v>
      </c>
      <c r="AF19" s="53">
        <v>3</v>
      </c>
      <c r="AG19" s="53">
        <v>4</v>
      </c>
      <c r="AH19" s="53">
        <v>5</v>
      </c>
      <c r="AI19" s="53">
        <v>6</v>
      </c>
      <c r="AJ19" s="53">
        <v>7</v>
      </c>
      <c r="AK19" s="53">
        <v>8</v>
      </c>
      <c r="AL19" s="53">
        <v>9</v>
      </c>
      <c r="AM19" s="53">
        <v>10</v>
      </c>
      <c r="AN19" s="53">
        <v>11</v>
      </c>
      <c r="AO19" s="53">
        <v>12</v>
      </c>
      <c r="AP19" s="53">
        <v>13</v>
      </c>
      <c r="AQ19" s="53">
        <v>14</v>
      </c>
      <c r="AR19" s="53">
        <v>15</v>
      </c>
      <c r="AS19" s="53">
        <v>16</v>
      </c>
      <c r="AT19" s="53">
        <v>17</v>
      </c>
      <c r="AU19" s="53">
        <v>18</v>
      </c>
      <c r="AV19" s="53">
        <v>19</v>
      </c>
      <c r="AW19" s="53">
        <v>20</v>
      </c>
      <c r="AX19" s="53">
        <v>21</v>
      </c>
      <c r="AY19" s="53">
        <v>22</v>
      </c>
      <c r="AZ19" s="53">
        <v>23</v>
      </c>
      <c r="BA19" s="53">
        <v>24</v>
      </c>
      <c r="BB19" s="53">
        <v>25</v>
      </c>
      <c r="BC19" s="53">
        <v>26</v>
      </c>
      <c r="BD19" s="53">
        <v>27</v>
      </c>
      <c r="BE19" s="53">
        <v>28</v>
      </c>
      <c r="BF19" s="53">
        <v>29</v>
      </c>
      <c r="BG19" s="53">
        <v>30</v>
      </c>
      <c r="BH19" s="53" t="s">
        <v>129</v>
      </c>
      <c r="BI19" s="53" t="s">
        <v>129</v>
      </c>
      <c r="BJ19" s="53" t="s">
        <v>129</v>
      </c>
      <c r="BK19" s="53" t="s">
        <v>129</v>
      </c>
      <c r="BL19" s="53" t="s">
        <v>129</v>
      </c>
      <c r="BM19" s="53" t="s">
        <v>129</v>
      </c>
      <c r="BN19" s="53" t="s">
        <v>129</v>
      </c>
      <c r="BO19" s="53" t="s">
        <v>129</v>
      </c>
      <c r="BP19" s="53" t="s">
        <v>129</v>
      </c>
      <c r="BQ19" s="53" t="s">
        <v>129</v>
      </c>
      <c r="BR19" s="53" t="s">
        <v>129</v>
      </c>
      <c r="BS19" s="53" t="s">
        <v>129</v>
      </c>
      <c r="BT19" s="53" t="s">
        <v>129</v>
      </c>
      <c r="BU19" s="53" t="s">
        <v>129</v>
      </c>
      <c r="BV19" s="53" t="s">
        <v>129</v>
      </c>
      <c r="BW19" s="57">
        <v>17</v>
      </c>
      <c r="BX19" s="54">
        <v>43127</v>
      </c>
    </row>
    <row r="20" spans="1:76" x14ac:dyDescent="0.25">
      <c r="A20" s="57">
        <v>10</v>
      </c>
      <c r="B20" s="53" t="s">
        <v>33</v>
      </c>
      <c r="C20" s="54">
        <v>43128</v>
      </c>
      <c r="D20" s="57">
        <v>11</v>
      </c>
      <c r="E20" s="54">
        <v>43128</v>
      </c>
      <c r="F20" s="53" t="s">
        <v>76</v>
      </c>
      <c r="G20" s="53" t="s">
        <v>110</v>
      </c>
      <c r="H20" s="57">
        <v>18</v>
      </c>
      <c r="I20" s="54">
        <v>43128</v>
      </c>
      <c r="J20" s="57">
        <v>18</v>
      </c>
      <c r="K20" s="54">
        <v>43128</v>
      </c>
      <c r="L20" s="53" t="s">
        <v>25</v>
      </c>
      <c r="M20" s="53" t="s">
        <v>6</v>
      </c>
      <c r="N20" s="58" t="s">
        <v>28</v>
      </c>
      <c r="O20" s="55">
        <v>10100110</v>
      </c>
      <c r="P20" s="55">
        <v>20608701</v>
      </c>
      <c r="Q20" s="55">
        <v>10900301</v>
      </c>
      <c r="R20" s="55">
        <v>10701210</v>
      </c>
      <c r="S20" s="55">
        <v>20608801</v>
      </c>
      <c r="T20" s="55">
        <v>20608701</v>
      </c>
      <c r="U20" s="55">
        <v>31000301</v>
      </c>
      <c r="V20" s="55">
        <v>31500301</v>
      </c>
      <c r="W20" s="55">
        <v>20703201</v>
      </c>
      <c r="X20" s="55">
        <v>40200101</v>
      </c>
      <c r="Y20" s="55">
        <v>40101801</v>
      </c>
      <c r="Z20" s="55">
        <v>40202301</v>
      </c>
      <c r="AA20" s="55">
        <v>80400112</v>
      </c>
      <c r="AB20" s="55">
        <v>80400501</v>
      </c>
      <c r="AC20" s="55">
        <v>70200105</v>
      </c>
      <c r="AD20" s="53">
        <v>1</v>
      </c>
      <c r="AE20" s="53">
        <v>2</v>
      </c>
      <c r="AF20" s="53">
        <v>3</v>
      </c>
      <c r="AG20" s="53">
        <v>4</v>
      </c>
      <c r="AH20" s="53">
        <v>5</v>
      </c>
      <c r="AI20" s="53">
        <v>6</v>
      </c>
      <c r="AJ20" s="53">
        <v>7</v>
      </c>
      <c r="AK20" s="53">
        <v>8</v>
      </c>
      <c r="AL20" s="53">
        <v>9</v>
      </c>
      <c r="AM20" s="53">
        <v>10</v>
      </c>
      <c r="AN20" s="53">
        <v>11</v>
      </c>
      <c r="AO20" s="53">
        <v>12</v>
      </c>
      <c r="AP20" s="53">
        <v>13</v>
      </c>
      <c r="AQ20" s="53">
        <v>14</v>
      </c>
      <c r="AR20" s="53">
        <v>15</v>
      </c>
      <c r="AS20" s="53">
        <v>16</v>
      </c>
      <c r="AT20" s="53">
        <v>17</v>
      </c>
      <c r="AU20" s="53">
        <v>18</v>
      </c>
      <c r="AV20" s="53">
        <v>19</v>
      </c>
      <c r="AW20" s="53">
        <v>20</v>
      </c>
      <c r="AX20" s="53">
        <v>21</v>
      </c>
      <c r="AY20" s="53">
        <v>22</v>
      </c>
      <c r="AZ20" s="53">
        <v>23</v>
      </c>
      <c r="BA20" s="53">
        <v>24</v>
      </c>
      <c r="BB20" s="53">
        <v>25</v>
      </c>
      <c r="BC20" s="53">
        <v>26</v>
      </c>
      <c r="BD20" s="53">
        <v>27</v>
      </c>
      <c r="BE20" s="53">
        <v>28</v>
      </c>
      <c r="BF20" s="53">
        <v>29</v>
      </c>
      <c r="BG20" s="53">
        <v>30</v>
      </c>
      <c r="BH20" s="53" t="s">
        <v>130</v>
      </c>
      <c r="BI20" s="53" t="s">
        <v>130</v>
      </c>
      <c r="BJ20" s="53" t="s">
        <v>130</v>
      </c>
      <c r="BK20" s="53" t="s">
        <v>130</v>
      </c>
      <c r="BL20" s="53" t="s">
        <v>130</v>
      </c>
      <c r="BM20" s="53" t="s">
        <v>130</v>
      </c>
      <c r="BN20" s="53" t="s">
        <v>130</v>
      </c>
      <c r="BO20" s="53" t="s">
        <v>130</v>
      </c>
      <c r="BP20" s="53" t="s">
        <v>130</v>
      </c>
      <c r="BQ20" s="53" t="s">
        <v>130</v>
      </c>
      <c r="BR20" s="53" t="s">
        <v>130</v>
      </c>
      <c r="BS20" s="53" t="s">
        <v>130</v>
      </c>
      <c r="BT20" s="53" t="s">
        <v>130</v>
      </c>
      <c r="BU20" s="53" t="s">
        <v>130</v>
      </c>
      <c r="BV20" s="53" t="s">
        <v>130</v>
      </c>
      <c r="BW20" s="57">
        <v>18</v>
      </c>
      <c r="BX20" s="54">
        <v>43128</v>
      </c>
    </row>
    <row r="21" spans="1:76" x14ac:dyDescent="0.25">
      <c r="A21" s="57">
        <v>11</v>
      </c>
      <c r="B21" s="53" t="s">
        <v>33</v>
      </c>
      <c r="C21" s="54">
        <v>43129</v>
      </c>
      <c r="D21" s="57">
        <v>12</v>
      </c>
      <c r="E21" s="54">
        <v>43129</v>
      </c>
      <c r="F21" s="53" t="s">
        <v>76</v>
      </c>
      <c r="G21" s="53" t="s">
        <v>80</v>
      </c>
      <c r="H21" s="57">
        <v>19</v>
      </c>
      <c r="I21" s="54">
        <v>43129</v>
      </c>
      <c r="J21" s="57">
        <v>19</v>
      </c>
      <c r="K21" s="54">
        <v>43129</v>
      </c>
      <c r="L21" s="53" t="s">
        <v>25</v>
      </c>
      <c r="M21" s="53" t="s">
        <v>6</v>
      </c>
      <c r="N21" s="58" t="s">
        <v>28</v>
      </c>
      <c r="O21" s="55">
        <v>10100110</v>
      </c>
      <c r="P21" s="55">
        <v>20608701</v>
      </c>
      <c r="Q21" s="55">
        <v>10900301</v>
      </c>
      <c r="R21" s="55">
        <v>10701210</v>
      </c>
      <c r="S21" s="55">
        <v>20608801</v>
      </c>
      <c r="T21" s="55">
        <v>20608701</v>
      </c>
      <c r="U21" s="55">
        <v>31000301</v>
      </c>
      <c r="V21" s="55">
        <v>31500301</v>
      </c>
      <c r="W21" s="55">
        <v>20703201</v>
      </c>
      <c r="X21" s="55">
        <v>40200101</v>
      </c>
      <c r="Y21" s="55">
        <v>40101801</v>
      </c>
      <c r="Z21" s="55">
        <v>40202301</v>
      </c>
      <c r="AA21" s="55">
        <v>80400112</v>
      </c>
      <c r="AB21" s="55">
        <v>80400501</v>
      </c>
      <c r="AC21" s="55">
        <v>70200105</v>
      </c>
      <c r="AD21" s="53">
        <v>1</v>
      </c>
      <c r="AE21" s="53">
        <v>2</v>
      </c>
      <c r="AF21" s="53">
        <v>3</v>
      </c>
      <c r="AG21" s="53">
        <v>4</v>
      </c>
      <c r="AH21" s="53">
        <v>5</v>
      </c>
      <c r="AI21" s="53">
        <v>6</v>
      </c>
      <c r="AJ21" s="53">
        <v>7</v>
      </c>
      <c r="AK21" s="53">
        <v>8</v>
      </c>
      <c r="AL21" s="53">
        <v>9</v>
      </c>
      <c r="AM21" s="53">
        <v>10</v>
      </c>
      <c r="AN21" s="53">
        <v>11</v>
      </c>
      <c r="AO21" s="53">
        <v>12</v>
      </c>
      <c r="AP21" s="53">
        <v>13</v>
      </c>
      <c r="AQ21" s="53">
        <v>14</v>
      </c>
      <c r="AR21" s="53">
        <v>15</v>
      </c>
      <c r="AS21" s="53">
        <v>16</v>
      </c>
      <c r="AT21" s="53">
        <v>17</v>
      </c>
      <c r="AU21" s="53">
        <v>18</v>
      </c>
      <c r="AV21" s="53">
        <v>19</v>
      </c>
      <c r="AW21" s="53">
        <v>20</v>
      </c>
      <c r="AX21" s="53">
        <v>21</v>
      </c>
      <c r="AY21" s="53">
        <v>22</v>
      </c>
      <c r="AZ21" s="53">
        <v>23</v>
      </c>
      <c r="BA21" s="53">
        <v>24</v>
      </c>
      <c r="BB21" s="53">
        <v>25</v>
      </c>
      <c r="BC21" s="53">
        <v>26</v>
      </c>
      <c r="BD21" s="53">
        <v>27</v>
      </c>
      <c r="BE21" s="53">
        <v>28</v>
      </c>
      <c r="BF21" s="53">
        <v>29</v>
      </c>
      <c r="BG21" s="53">
        <v>30</v>
      </c>
      <c r="BH21" s="53" t="s">
        <v>130</v>
      </c>
      <c r="BI21" s="53" t="s">
        <v>130</v>
      </c>
      <c r="BJ21" s="53" t="s">
        <v>130</v>
      </c>
      <c r="BK21" s="53" t="s">
        <v>130</v>
      </c>
      <c r="BL21" s="53" t="s">
        <v>130</v>
      </c>
      <c r="BM21" s="53" t="s">
        <v>130</v>
      </c>
      <c r="BN21" s="53" t="s">
        <v>130</v>
      </c>
      <c r="BO21" s="53" t="s">
        <v>130</v>
      </c>
      <c r="BP21" s="53" t="s">
        <v>130</v>
      </c>
      <c r="BQ21" s="53" t="s">
        <v>130</v>
      </c>
      <c r="BR21" s="53" t="s">
        <v>130</v>
      </c>
      <c r="BS21" s="53" t="s">
        <v>130</v>
      </c>
      <c r="BT21" s="53" t="s">
        <v>130</v>
      </c>
      <c r="BU21" s="53" t="s">
        <v>130</v>
      </c>
      <c r="BV21" s="53" t="s">
        <v>130</v>
      </c>
      <c r="BW21" s="57">
        <v>19</v>
      </c>
      <c r="BX21" s="54">
        <v>43129</v>
      </c>
    </row>
    <row r="22" spans="1:76" x14ac:dyDescent="0.25">
      <c r="A22" s="82">
        <v>9</v>
      </c>
      <c r="B22" s="84" t="s">
        <v>75</v>
      </c>
      <c r="C22" s="85">
        <v>43156</v>
      </c>
      <c r="D22" s="82">
        <v>13</v>
      </c>
      <c r="E22" s="85">
        <v>43157</v>
      </c>
      <c r="F22" s="84" t="s">
        <v>76</v>
      </c>
      <c r="H22" s="82">
        <v>20</v>
      </c>
      <c r="I22" s="85">
        <v>43156</v>
      </c>
      <c r="J22" s="57"/>
      <c r="L22" s="84" t="s">
        <v>2</v>
      </c>
      <c r="M22" s="84" t="s">
        <v>1</v>
      </c>
      <c r="N22" s="87" t="s">
        <v>28</v>
      </c>
      <c r="O22" s="86">
        <v>10100307</v>
      </c>
      <c r="P22" s="86">
        <v>10100404</v>
      </c>
      <c r="AD22" s="84">
        <v>3</v>
      </c>
      <c r="AE22" s="84">
        <v>4</v>
      </c>
      <c r="AS22" s="84">
        <v>2</v>
      </c>
      <c r="AT22" s="84">
        <v>4</v>
      </c>
      <c r="BH22" s="84" t="s">
        <v>151</v>
      </c>
      <c r="BI22" s="84" t="s">
        <v>152</v>
      </c>
      <c r="BS22" s="84"/>
      <c r="BT22" s="84"/>
    </row>
    <row r="23" spans="1:76" x14ac:dyDescent="0.25">
      <c r="A23" s="82">
        <v>10</v>
      </c>
      <c r="B23" s="84" t="s">
        <v>75</v>
      </c>
      <c r="C23" s="85">
        <v>43157</v>
      </c>
      <c r="D23" s="82">
        <v>14</v>
      </c>
      <c r="E23" s="85">
        <v>43157</v>
      </c>
      <c r="F23" s="84" t="s">
        <v>76</v>
      </c>
      <c r="L23" s="84" t="s">
        <v>37</v>
      </c>
      <c r="M23" s="84" t="s">
        <v>2</v>
      </c>
      <c r="O23" s="86">
        <v>10100601</v>
      </c>
      <c r="P23" s="86">
        <v>10100701</v>
      </c>
      <c r="AD23" s="84"/>
      <c r="AE23" s="84"/>
      <c r="AS23" s="84">
        <v>2</v>
      </c>
      <c r="AT23" s="84">
        <v>4</v>
      </c>
      <c r="BH23" s="84" t="s">
        <v>153</v>
      </c>
      <c r="BI23" s="84" t="s">
        <v>154</v>
      </c>
    </row>
    <row r="24" spans="1:76" x14ac:dyDescent="0.25">
      <c r="A24" s="57"/>
      <c r="D24" s="82">
        <v>15</v>
      </c>
      <c r="E24" s="85">
        <v>43157</v>
      </c>
      <c r="F24" s="84" t="s">
        <v>76</v>
      </c>
      <c r="L24" s="84" t="s">
        <v>37</v>
      </c>
      <c r="M24" s="84" t="s">
        <v>2</v>
      </c>
      <c r="O24" s="86">
        <v>10100601</v>
      </c>
      <c r="P24" s="86">
        <v>10100701</v>
      </c>
      <c r="AS24" s="84">
        <v>2</v>
      </c>
      <c r="AT24" s="84">
        <v>4</v>
      </c>
      <c r="BH24" s="84" t="s">
        <v>153</v>
      </c>
      <c r="BI24" s="84" t="s">
        <v>154</v>
      </c>
    </row>
    <row r="25" spans="1:76" x14ac:dyDescent="0.25">
      <c r="A25" s="57"/>
      <c r="D25" s="57"/>
    </row>
    <row r="26" spans="1:76" x14ac:dyDescent="0.25">
      <c r="D26" s="82"/>
    </row>
  </sheetData>
  <pageMargins left="0.78740157480314965" right="0.19685039370078741" top="0.78740157480314965" bottom="0.19685039370078741" header="0.31496062992125984" footer="0.31496062992125984"/>
  <pageSetup paperSize="9" orientation="landscape" horizontalDpi="360" verticalDpi="360" r:id="rId1"/>
  <tableParts count="7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  <tablePart r:id="rId38"/>
    <tablePart r:id="rId39"/>
    <tablePart r:id="rId40"/>
    <tablePart r:id="rId41"/>
    <tablePart r:id="rId42"/>
    <tablePart r:id="rId43"/>
    <tablePart r:id="rId44"/>
    <tablePart r:id="rId45"/>
    <tablePart r:id="rId46"/>
    <tablePart r:id="rId47"/>
    <tablePart r:id="rId48"/>
    <tablePart r:id="rId49"/>
    <tablePart r:id="rId50"/>
    <tablePart r:id="rId51"/>
    <tablePart r:id="rId52"/>
    <tablePart r:id="rId53"/>
    <tablePart r:id="rId54"/>
    <tablePart r:id="rId55"/>
    <tablePart r:id="rId56"/>
    <tablePart r:id="rId57"/>
    <tablePart r:id="rId58"/>
    <tablePart r:id="rId59"/>
    <tablePart r:id="rId60"/>
    <tablePart r:id="rId61"/>
    <tablePart r:id="rId62"/>
    <tablePart r:id="rId63"/>
    <tablePart r:id="rId64"/>
    <tablePart r:id="rId65"/>
    <tablePart r:id="rId66"/>
    <tablePart r:id="rId67"/>
    <tablePart r:id="rId68"/>
    <tablePart r:id="rId69"/>
    <tablePart r:id="rId70"/>
    <tablePart r:id="rId71"/>
    <tablePart r:id="rId72"/>
    <tablePart r:id="rId73"/>
    <tablePart r:id="rId74"/>
    <tablePart r:id="rId75"/>
    <tablePart r:id="rId76"/>
    <tablePart r:id="rId7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Recep-Sortie</vt:lpstr>
      <vt:lpstr>BBD Sauvegarde</vt:lpstr>
      <vt:lpstr>'Bon Recep-Sortie'!Zone_d_impression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2018-02-28T20:28:24Z</dcterms:modified>
</cp:coreProperties>
</file>