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5" yWindow="180" windowWidth="15600" windowHeight="11010"/>
  </bookViews>
  <sheets>
    <sheet name="Whole class" sheetId="1" r:id="rId1"/>
    <sheet name="GRILLE" sheetId="4" r:id="rId2"/>
  </sheets>
  <definedNames>
    <definedName name="_xlnm._FilterDatabase" localSheetId="0" hidden="1">'Whole class'!$A$1:$H$61</definedName>
    <definedName name="_xlnm.Print_Area" localSheetId="1">GRILLE!$A$1:$O$50</definedName>
  </definedNames>
  <calcPr calcId="125725"/>
</workbook>
</file>

<file path=xl/calcChain.xml><?xml version="1.0" encoding="utf-8"?>
<calcChain xmlns="http://schemas.openxmlformats.org/spreadsheetml/2006/main">
  <c r="F4" i="1"/>
  <c r="F5"/>
  <c r="F6"/>
  <c r="F7"/>
  <c r="F8"/>
  <c r="F9"/>
  <c r="F10"/>
  <c r="F11"/>
  <c r="F12"/>
  <c r="F13"/>
  <c r="F14"/>
  <c r="F15"/>
  <c r="F16"/>
  <c r="F17"/>
  <c r="F18"/>
  <c r="F19"/>
  <c r="F20"/>
  <c r="F21"/>
  <c r="F22"/>
  <c r="F23"/>
  <c r="F24"/>
  <c r="F25"/>
  <c r="F26"/>
  <c r="F27"/>
  <c r="F28"/>
  <c r="F29"/>
  <c r="F30"/>
  <c r="F31"/>
  <c r="F32"/>
  <c r="F33"/>
  <c r="F34"/>
  <c r="F35"/>
  <c r="F36"/>
  <c r="F37"/>
  <c r="F38"/>
  <c r="F39"/>
  <c r="F40"/>
  <c r="F41"/>
  <c r="F42"/>
  <c r="F43"/>
  <c r="F44"/>
  <c r="F45"/>
  <c r="F46"/>
  <c r="F47"/>
  <c r="F48"/>
  <c r="F49"/>
  <c r="F50"/>
  <c r="F51"/>
  <c r="F52"/>
  <c r="F53"/>
  <c r="F54"/>
  <c r="F55"/>
  <c r="F56"/>
  <c r="F57"/>
  <c r="F58"/>
  <c r="F59"/>
  <c r="F60"/>
  <c r="F61"/>
  <c r="F3"/>
  <c r="I33"/>
  <c r="I34"/>
  <c r="I35"/>
  <c r="I36"/>
  <c r="I37"/>
  <c r="I38"/>
  <c r="I39"/>
  <c r="I40"/>
  <c r="I41"/>
  <c r="I42"/>
  <c r="I43"/>
  <c r="I44"/>
  <c r="I45"/>
  <c r="I46"/>
  <c r="I47"/>
  <c r="I48"/>
  <c r="I49"/>
  <c r="I50"/>
  <c r="I32" l="1"/>
  <c r="I51"/>
  <c r="I52"/>
  <c r="I53"/>
  <c r="I54"/>
  <c r="I55"/>
  <c r="I56"/>
  <c r="I57"/>
  <c r="I58"/>
  <c r="I59"/>
  <c r="I60"/>
  <c r="I61"/>
  <c r="I4" l="1"/>
  <c r="I5"/>
  <c r="I6"/>
  <c r="I7"/>
  <c r="I8"/>
  <c r="I9"/>
  <c r="I10"/>
  <c r="I11"/>
  <c r="I12"/>
  <c r="I13"/>
  <c r="I14"/>
  <c r="I15"/>
  <c r="I16"/>
  <c r="I17"/>
  <c r="I18"/>
  <c r="I19"/>
  <c r="I20"/>
  <c r="I21"/>
  <c r="I22"/>
  <c r="I23"/>
  <c r="I24"/>
  <c r="I25"/>
  <c r="I26"/>
  <c r="I27"/>
  <c r="I28"/>
  <c r="I29"/>
  <c r="I30"/>
  <c r="I31"/>
  <c r="I3"/>
  <c r="Q32" i="4"/>
  <c r="Q31"/>
  <c r="R29"/>
  <c r="S29" s="1"/>
  <c r="R26"/>
  <c r="S26" s="1"/>
  <c r="R23"/>
  <c r="S23" s="1"/>
  <c r="R20"/>
  <c r="Q20"/>
  <c r="R19"/>
  <c r="Q19"/>
  <c r="R18"/>
  <c r="Q18"/>
  <c r="R16"/>
  <c r="S16" s="1"/>
  <c r="R14"/>
  <c r="S14" s="1"/>
  <c r="R11"/>
  <c r="S11" s="1"/>
  <c r="R10"/>
  <c r="S10" s="1"/>
  <c r="R9"/>
  <c r="S9" s="1"/>
  <c r="R7"/>
  <c r="S7" s="1"/>
  <c r="R5"/>
  <c r="S5" s="1"/>
  <c r="D1"/>
  <c r="S20" l="1"/>
  <c r="S31"/>
  <c r="S32"/>
  <c r="S18"/>
  <c r="S19"/>
  <c r="Q33"/>
  <c r="H31" s="1"/>
  <c r="S33" l="1"/>
  <c r="F31" s="1"/>
  <c r="K31" s="1"/>
  <c r="F63" i="1" l="1"/>
</calcChain>
</file>

<file path=xl/sharedStrings.xml><?xml version="1.0" encoding="utf-8"?>
<sst xmlns="http://schemas.openxmlformats.org/spreadsheetml/2006/main" count="291" uniqueCount="174">
  <si>
    <t xml:space="preserve">Date : </t>
  </si>
  <si>
    <t>NAME - First name</t>
  </si>
  <si>
    <t>Reference of binom</t>
  </si>
  <si>
    <t>Subject of presentation</t>
  </si>
  <si>
    <t>Mark</t>
  </si>
  <si>
    <t>Date</t>
  </si>
  <si>
    <t>Hypertext link</t>
  </si>
  <si>
    <t>Group</t>
  </si>
  <si>
    <t>Nom et Prénom :</t>
  </si>
  <si>
    <t>TITRE de la PRESENTATION :</t>
  </si>
  <si>
    <t>Compétences évaluables</t>
  </si>
  <si>
    <t>Compétences évaluées</t>
  </si>
  <si>
    <t>Indicateur de performance</t>
  </si>
  <si>
    <t>01 - Comprendre, identifier et présenter les enjeux techniques et culturels du projet en langue vivante 1 - 1,5 points</t>
  </si>
  <si>
    <t>C01</t>
  </si>
  <si>
    <t>À partir du CDC du projet, identifier les besoins nécessitant une réflexion approfondie sur les enjeux techniques et/ou les impacts sociétaux. Justifier les contraintes d’ergonomie, et d’effets sur la santé de l’homme et du vivant ainsi que les impacts d’une idée, d’une solution, d’un principe, ou d’un projet en termes de développement durable.</t>
  </si>
  <si>
    <t>Sur au moins un besoin, le candidat a su expliquer et justifier son choix, le ou les enjeux techniques, le ou les impacts sociétaux</t>
  </si>
  <si>
    <t>x</t>
  </si>
  <si>
    <t>02 - Présenter et expliquer une situation de contradiction technique à résoudre ou résolue et les protocoles d’expérimentation et de validation associés en LV1 - 2 points</t>
  </si>
  <si>
    <t>C02</t>
  </si>
  <si>
    <t>Identifier une situation de contradiction ou d'évolution technique, ses paramètres caractéristiques nécessitant la mise en oeuvre d’une démarche de créativité ou de résolution de problèmes. Proposer et justifier des pistes de recherche de solutions techniques à l'aide d'outils méthodologiques et présenter les protocoles d’expérimentation et de validation.</t>
  </si>
  <si>
    <t>Le candidat a su identifier une situation de contradiction technique ou d'évolution technique à résoudre. Il a su proposer au moins deux pistes de solution et justifier les protocoles d'expérimentation permettant de les valider ou non</t>
  </si>
  <si>
    <t>03 - Communiquer un état d’avancement prévisionnel ou réel du projet en LV1 - 1,5 points</t>
  </si>
  <si>
    <t>C03.1</t>
  </si>
  <si>
    <t>Décrire un état d’avancement d’une idée, d’un principe, d’une solution, d’un projet en utilisant des outils de représentation adaptés</t>
  </si>
  <si>
    <t>Le candidat a su choisir l'outil de communication adapté pour présenter un principe de solution (schémas, modèle numérique, etc.)</t>
  </si>
  <si>
    <t>C03.2</t>
  </si>
  <si>
    <t>Décrire les tâches collectives et individuelles conduites et/ou à conduire</t>
  </si>
  <si>
    <t>Le candidat a su présenter et justifier la conduite de projet choisie (tâches, ressources, délais)</t>
  </si>
  <si>
    <t>C03.3</t>
  </si>
  <si>
    <t>Présenter des résultats finalisés d’expérimentation, de démarches de réflexion, de recherche d’informations</t>
  </si>
  <si>
    <t>Le candidat a su présenter et justifier au moins un protocole d'expérimentation, et/ou une démarche de recherche d'informations (brevets, etc.)</t>
  </si>
  <si>
    <t>07- Présenter les enjeux techniques et culturels du projet en langue vivante 1 - 1 point</t>
  </si>
  <si>
    <t>C07</t>
  </si>
  <si>
    <t>À partir du CDC, argumenter sur le bien-fondé des solutions
techniques retenues d’un point de vue social et technique</t>
  </si>
  <si>
    <t>Sur au moins un besoin, le candidat
a su expliquer et justifier son choix,
le ou les enjeux techniques, le ou les
impacts sociétaux</t>
  </si>
  <si>
    <t>08 - Présenter et expliquer une solution technique retenue caractéristique d’une ou de performances recherchées en langue vivante 1 - 2 points</t>
  </si>
  <si>
    <t>C08</t>
  </si>
  <si>
    <t>Valider un principe, une solution, en présentant ou en mesurant la performance attendue obtenue par le biais d’une simulation, d’une maquette, d’un prototype</t>
  </si>
  <si>
    <t>Le candidat a su présenter une solution technique. Il a su justifier les protocoles d'expérimentation permettant de la valider ou non</t>
  </si>
  <si>
    <t>09 - Réaliser et utiliser des documents visuels lors d'une présentation de projet en langue vivante - 2 points</t>
  </si>
  <si>
    <t>C09.1</t>
  </si>
  <si>
    <t>Choisir le media de communication le plus pertinent (schémas, textes, modèles numériques, résultats d’expérimentations) pour l’information ciblée</t>
  </si>
  <si>
    <t>Le candidat a su choisir l'outil de communication adapté pour présenter les informations souhaitées</t>
  </si>
  <si>
    <t>C09.2</t>
  </si>
  <si>
    <t>Produire des documents visuels de qualité du point de vue scientifique et technique</t>
  </si>
  <si>
    <t>Le candidat a su produire des documents visuels exempts de défauts scientifiques et techniques</t>
  </si>
  <si>
    <t>C09.3</t>
  </si>
  <si>
    <t>Veiller à la correction linguistique (grammaire, lexique, orthographe) et richesse linguistique (variété des structures, richesse et précision lexicale)</t>
  </si>
  <si>
    <t>Le candidat a su enrichir les documents visuels d'un vocabulaire technique en respectant la correction linguistique</t>
  </si>
  <si>
    <t>04 - 010 - S'exprimer en continu lors d'une présentation technique en LV1 - 1,5 points</t>
  </si>
  <si>
    <t>C04
C010</t>
  </si>
  <si>
    <t>Produire un discours en LV1</t>
  </si>
  <si>
    <t>Le candidat a su produire un discours en LV1</t>
  </si>
  <si>
    <t>1 : Produit des énoncés très courts, stéréotypés, ponctués de pauses et de faux démarrages ; 2 : Produit un discours simple et bref ; 
3 : Produit un discours articulé, nuancé, pertinent et argumenté</t>
  </si>
  <si>
    <t>05 - 011 - Prendre part à une conversation technique en LV1 - 1,5 points</t>
  </si>
  <si>
    <t>C05
C011</t>
  </si>
  <si>
    <t>Interagir avec le jury en vue de le convaincre</t>
  </si>
  <si>
    <t>Le candidat a su argumenter face au questionnement du jury</t>
  </si>
  <si>
    <t>1 : Peut intervenir simplement, mais la communication repose sur la répétition et la reformulation ; 2 : Répond et réagit de façon simple ; 3 : Argumente, cherche à convaincre, réagit avec pertinence</t>
  </si>
  <si>
    <t>06 - 012 - Construire un message intelligible dans un contexte technique en LV1 - 2 points</t>
  </si>
  <si>
    <t>C06
C012</t>
  </si>
  <si>
    <t>Produire un message intelligible et recevable sur le plan linguistique</t>
  </si>
  <si>
    <t>Le candidat a su s'exprimer dans une langue correcte</t>
  </si>
  <si>
    <t>1 : S'exprime dans une langue partiellement compréhensible ; 2 : S'exprime dans une langue compréhensible malgré un vocabulaire limité et des erreurs ; 3 : S'exprime dans une langue correcte, fluide, proche de l'authenticité</t>
  </si>
  <si>
    <r>
      <t xml:space="preserve">Total des points </t>
    </r>
    <r>
      <rPr>
        <b/>
        <sz val="14"/>
        <color theme="1"/>
        <rFont val="Calibri"/>
        <family val="2"/>
        <scheme val="minor"/>
      </rPr>
      <t>/</t>
    </r>
    <r>
      <rPr>
        <sz val="11"/>
        <color theme="1"/>
        <rFont val="Calibri"/>
        <family val="2"/>
        <scheme val="minor"/>
      </rPr>
      <t xml:space="preserve"> la somme des points  
                       des compétences évaluées </t>
    </r>
  </si>
  <si>
    <t>/</t>
  </si>
  <si>
    <t xml:space="preserve">Note finale ramenée sur 20 </t>
  </si>
  <si>
    <r>
      <t xml:space="preserve">UTILISATION DE LA GRILLE AUTOMATIQUE :
 1) Mettre une croix dans les cellules jaunes (colonne A) </t>
    </r>
    <r>
      <rPr>
        <b/>
        <u/>
        <sz val="11"/>
        <rFont val="Comic Sans MS"/>
        <family val="4"/>
      </rPr>
      <t>en fonction des compétences évaluées</t>
    </r>
    <r>
      <rPr>
        <b/>
        <sz val="11"/>
        <rFont val="Comic Sans MS"/>
        <family val="4"/>
      </rPr>
      <t xml:space="preserve">
2) Puis mettre des croix dans les colonnes L à O en fonction de la note voulue
(1 croix dans la colonne L = 1/4 des points)
(1 croix dans les colonnes L et M = 1/2 des points)
(1 croix dans les colonnes L,M et N = 3/4 des points)
(1 croix dans chaque colonne = totalité des points)</t>
    </r>
  </si>
  <si>
    <t>SMART GREENHOUSE</t>
  </si>
  <si>
    <t>SOLAR TRACKER</t>
  </si>
  <si>
    <t>TRANSPORTABLE WATERWORKS</t>
  </si>
  <si>
    <t>STUDENTS ROOM LIGHTING</t>
  </si>
  <si>
    <t>ROOF CLEANING  ROBOT</t>
  </si>
  <si>
    <r>
      <t>Imprimer</t>
    </r>
    <r>
      <rPr>
        <sz val="24"/>
        <color rgb="FFFFFFFF"/>
        <rFont val="Calibri"/>
        <family val="2"/>
        <scheme val="minor"/>
      </rPr>
      <t xml:space="preserve"> </t>
    </r>
  </si>
  <si>
    <r>
      <t xml:space="preserve">Pour </t>
    </r>
    <r>
      <rPr>
        <b/>
        <sz val="12"/>
        <color theme="1"/>
        <rFont val="Comic Sans MS"/>
        <family val="4"/>
      </rPr>
      <t>imprimer</t>
    </r>
    <r>
      <rPr>
        <sz val="12"/>
        <color theme="1"/>
        <rFont val="Comic Sans MS"/>
        <family val="4"/>
      </rPr>
      <t xml:space="preserve"> la feuille correspondante au </t>
    </r>
    <r>
      <rPr>
        <b/>
        <sz val="12"/>
        <color theme="1"/>
        <rFont val="Comic Sans MS"/>
        <family val="4"/>
      </rPr>
      <t>NOM</t>
    </r>
    <r>
      <rPr>
        <sz val="12"/>
        <color theme="1"/>
        <rFont val="Comic Sans MS"/>
        <family val="4"/>
      </rPr>
      <t xml:space="preserve"> : mettre la valeur </t>
    </r>
    <r>
      <rPr>
        <b/>
        <sz val="12"/>
        <color theme="1"/>
        <rFont val="Comic Sans MS"/>
        <family val="4"/>
      </rPr>
      <t>1</t>
    </r>
    <r>
      <rPr>
        <sz val="12"/>
        <color theme="1"/>
        <rFont val="Comic Sans MS"/>
        <family val="4"/>
      </rPr>
      <t xml:space="preserve"> dans la cellule
</t>
    </r>
  </si>
  <si>
    <t>1A</t>
  </si>
  <si>
    <t>3B</t>
  </si>
  <si>
    <t>1E</t>
  </si>
  <si>
    <t>2G</t>
  </si>
  <si>
    <t>1D</t>
  </si>
  <si>
    <t>2D</t>
  </si>
  <si>
    <t>2E</t>
  </si>
  <si>
    <t>2B</t>
  </si>
  <si>
    <t>2F</t>
  </si>
  <si>
    <t>1B</t>
  </si>
  <si>
    <t>1C</t>
  </si>
  <si>
    <t>3D</t>
  </si>
  <si>
    <t>1F</t>
  </si>
  <si>
    <t>3F</t>
  </si>
  <si>
    <t>3C</t>
  </si>
  <si>
    <t>1H</t>
  </si>
  <si>
    <t>3E</t>
  </si>
  <si>
    <t>2C</t>
  </si>
  <si>
    <t>1G</t>
  </si>
  <si>
    <t>3A</t>
  </si>
  <si>
    <t>3G</t>
  </si>
  <si>
    <t>2A</t>
  </si>
  <si>
    <t>ELECTRIC BOAT</t>
  </si>
  <si>
    <t>RC CAR</t>
  </si>
  <si>
    <t>SMART POOL</t>
  </si>
  <si>
    <t>4A</t>
  </si>
  <si>
    <t>4B</t>
  </si>
  <si>
    <t>4C</t>
  </si>
  <si>
    <t>4D</t>
  </si>
  <si>
    <t>4E</t>
  </si>
  <si>
    <t>4F</t>
  </si>
  <si>
    <t>4G</t>
  </si>
  <si>
    <t xml:space="preserve">AUTONOMOUS SUN SHADE </t>
  </si>
  <si>
    <t>CYCLO CHARGER</t>
  </si>
  <si>
    <t>DOME HOUSE</t>
  </si>
  <si>
    <t>STREET LIGHT</t>
  </si>
  <si>
    <t>CHILD HORSE RIDING JACKET</t>
  </si>
  <si>
    <t>ADULT HORSE RIDING JACKET</t>
  </si>
  <si>
    <t>CYCLIST JACKET</t>
  </si>
  <si>
    <t>A</t>
  </si>
  <si>
    <t>B</t>
  </si>
  <si>
    <t>C</t>
  </si>
  <si>
    <t>D</t>
  </si>
  <si>
    <t>E</t>
  </si>
  <si>
    <t>G</t>
  </si>
  <si>
    <t>F</t>
  </si>
  <si>
    <t>I</t>
  </si>
  <si>
    <t>K</t>
  </si>
  <si>
    <t>L</t>
  </si>
  <si>
    <t>M</t>
  </si>
  <si>
    <t>N</t>
  </si>
  <si>
    <t>O</t>
  </si>
  <si>
    <t>P</t>
  </si>
  <si>
    <t>Q</t>
  </si>
  <si>
    <t>R</t>
  </si>
  <si>
    <t>S</t>
  </si>
  <si>
    <t>T</t>
  </si>
  <si>
    <t>U</t>
  </si>
  <si>
    <t>V</t>
  </si>
  <si>
    <t>W</t>
  </si>
  <si>
    <t>X</t>
  </si>
  <si>
    <t>Y</t>
  </si>
  <si>
    <t>J</t>
  </si>
  <si>
    <t>H</t>
  </si>
  <si>
    <t>A1</t>
  </si>
  <si>
    <t>B1</t>
  </si>
  <si>
    <t>C1</t>
  </si>
  <si>
    <t>D1</t>
  </si>
  <si>
    <t>E1</t>
  </si>
  <si>
    <t>F1</t>
  </si>
  <si>
    <t>G1</t>
  </si>
  <si>
    <t>H1</t>
  </si>
  <si>
    <t>I1</t>
  </si>
  <si>
    <t>J1</t>
  </si>
  <si>
    <t>K1</t>
  </si>
  <si>
    <t>L1</t>
  </si>
  <si>
    <t>M1</t>
  </si>
  <si>
    <t>N1</t>
  </si>
  <si>
    <t>O1</t>
  </si>
  <si>
    <t>P1</t>
  </si>
  <si>
    <t>Q1</t>
  </si>
  <si>
    <t>R1</t>
  </si>
  <si>
    <t>S1</t>
  </si>
  <si>
    <t>T1</t>
  </si>
  <si>
    <t>U1</t>
  </si>
  <si>
    <t>V1</t>
  </si>
  <si>
    <t>W1</t>
  </si>
  <si>
    <t>X1</t>
  </si>
  <si>
    <t>Y1</t>
  </si>
  <si>
    <t>A2</t>
  </si>
  <si>
    <t>B2</t>
  </si>
  <si>
    <t>C2</t>
  </si>
  <si>
    <t>D2</t>
  </si>
  <si>
    <t>E2</t>
  </si>
  <si>
    <t>F2</t>
  </si>
  <si>
    <t>G2</t>
  </si>
  <si>
    <t>H2</t>
  </si>
  <si>
    <t>I2</t>
  </si>
</sst>
</file>

<file path=xl/styles.xml><?xml version="1.0" encoding="utf-8"?>
<styleSheet xmlns="http://schemas.openxmlformats.org/spreadsheetml/2006/main">
  <numFmts count="2">
    <numFmt numFmtId="164" formatCode="[$-40C]d\-mmm\-yyyy;@"/>
    <numFmt numFmtId="165" formatCode="[$-40C]d\-mmm\-yy;@"/>
  </numFmts>
  <fonts count="21">
    <font>
      <sz val="11"/>
      <color theme="1"/>
      <name val="Calibri"/>
      <family val="2"/>
      <scheme val="minor"/>
    </font>
    <font>
      <b/>
      <sz val="11"/>
      <color theme="1"/>
      <name val="Calibri"/>
      <family val="2"/>
      <scheme val="minor"/>
    </font>
    <font>
      <sz val="12"/>
      <color theme="1"/>
      <name val="Comic Sans MS"/>
      <family val="4"/>
    </font>
    <font>
      <b/>
      <sz val="20"/>
      <color theme="1"/>
      <name val="Calibri"/>
      <family val="2"/>
      <scheme val="minor"/>
    </font>
    <font>
      <sz val="14"/>
      <color theme="1"/>
      <name val="Comic Sans MS"/>
      <family val="4"/>
    </font>
    <font>
      <sz val="12"/>
      <color rgb="FFFFC000"/>
      <name val="Comic Sans MS"/>
      <family val="4"/>
    </font>
    <font>
      <sz val="11"/>
      <name val="Comic Sans MS"/>
      <family val="4"/>
    </font>
    <font>
      <b/>
      <sz val="14"/>
      <color rgb="FF000000"/>
      <name val="Comic Sans MS"/>
      <family val="4"/>
    </font>
    <font>
      <b/>
      <sz val="14"/>
      <color theme="1"/>
      <name val="Calibri"/>
      <family val="2"/>
      <scheme val="minor"/>
    </font>
    <font>
      <sz val="20"/>
      <color rgb="FFFF0000"/>
      <name val="Comic Sans MS"/>
      <family val="4"/>
    </font>
    <font>
      <sz val="16"/>
      <color rgb="FFFF0000"/>
      <name val="Calibri"/>
      <family val="2"/>
      <scheme val="minor"/>
    </font>
    <font>
      <sz val="12"/>
      <color rgb="FFFF0000"/>
      <name val="Calibri"/>
      <family val="2"/>
      <scheme val="minor"/>
    </font>
    <font>
      <b/>
      <u/>
      <sz val="14"/>
      <color theme="1"/>
      <name val="Calibri"/>
      <family val="2"/>
      <scheme val="minor"/>
    </font>
    <font>
      <b/>
      <sz val="11"/>
      <name val="Comic Sans MS"/>
      <family val="4"/>
    </font>
    <font>
      <b/>
      <u/>
      <sz val="11"/>
      <name val="Comic Sans MS"/>
      <family val="4"/>
    </font>
    <font>
      <u/>
      <sz val="8.8000000000000007"/>
      <color theme="10"/>
      <name val="Calibri"/>
      <family val="2"/>
    </font>
    <font>
      <sz val="11"/>
      <color theme="1"/>
      <name val="Comic Sans MS"/>
      <family val="4"/>
    </font>
    <font>
      <sz val="14"/>
      <color theme="1"/>
      <name val="Calibri"/>
      <family val="2"/>
      <scheme val="minor"/>
    </font>
    <font>
      <b/>
      <sz val="24"/>
      <color rgb="FFFFFFFF"/>
      <name val="Calibri"/>
      <family val="2"/>
      <scheme val="minor"/>
    </font>
    <font>
      <sz val="24"/>
      <color rgb="FFFFFFFF"/>
      <name val="Calibri"/>
      <family val="2"/>
      <scheme val="minor"/>
    </font>
    <font>
      <b/>
      <sz val="12"/>
      <color theme="1"/>
      <name val="Comic Sans MS"/>
      <family val="4"/>
    </font>
  </fonts>
  <fills count="7">
    <fill>
      <patternFill patternType="none"/>
    </fill>
    <fill>
      <patternFill patternType="gray125"/>
    </fill>
    <fill>
      <patternFill patternType="solid">
        <fgColor rgb="FFFFC000"/>
        <bgColor indexed="64"/>
      </patternFill>
    </fill>
    <fill>
      <patternFill patternType="solid">
        <fgColor rgb="FFFFFF00"/>
        <bgColor indexed="64"/>
      </patternFill>
    </fill>
    <fill>
      <patternFill patternType="solid">
        <fgColor rgb="FFFF0000"/>
        <bgColor indexed="64"/>
      </patternFill>
    </fill>
    <fill>
      <patternFill patternType="solid">
        <fgColor theme="3" tint="0.59999389629810485"/>
        <bgColor indexed="64"/>
      </patternFill>
    </fill>
    <fill>
      <patternFill patternType="solid">
        <fgColor theme="5" tint="0.59999389629810485"/>
        <bgColor indexed="64"/>
      </patternFill>
    </fill>
  </fills>
  <borders count="2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style="thin">
        <color indexed="64"/>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s>
  <cellStyleXfs count="2">
    <xf numFmtId="0" fontId="0" fillId="0" borderId="0"/>
    <xf numFmtId="0" fontId="15" fillId="0" borderId="0" applyNumberFormat="0" applyFill="0" applyBorder="0" applyAlignment="0" applyProtection="0">
      <alignment vertical="top"/>
      <protection locked="0"/>
    </xf>
  </cellStyleXfs>
  <cellXfs count="99">
    <xf numFmtId="0" fontId="0" fillId="0" borderId="0" xfId="0"/>
    <xf numFmtId="0" fontId="2" fillId="0" borderId="0" xfId="0" applyFont="1" applyFill="1" applyAlignment="1">
      <alignment horizontal="center" vertical="center"/>
    </xf>
    <xf numFmtId="0" fontId="4" fillId="0" borderId="1" xfId="0" applyFont="1" applyBorder="1" applyAlignment="1">
      <alignment horizontal="center" vertical="center"/>
    </xf>
    <xf numFmtId="0" fontId="0" fillId="0" borderId="0" xfId="0" applyAlignment="1">
      <alignment vertical="center"/>
    </xf>
    <xf numFmtId="0" fontId="5" fillId="2" borderId="14" xfId="0" applyFont="1" applyFill="1" applyBorder="1" applyAlignment="1">
      <alignment horizontal="center" vertical="center"/>
    </xf>
    <xf numFmtId="0" fontId="2" fillId="2" borderId="5" xfId="0" applyFont="1" applyFill="1" applyBorder="1" applyAlignment="1">
      <alignment horizontal="center"/>
    </xf>
    <xf numFmtId="0" fontId="6" fillId="0" borderId="1" xfId="0" applyFont="1" applyBorder="1" applyAlignment="1">
      <alignment horizontal="center" vertical="center" wrapText="1"/>
    </xf>
    <xf numFmtId="0" fontId="0" fillId="0" borderId="0" xfId="0" applyBorder="1" applyAlignment="1">
      <alignment horizontal="center" vertical="center"/>
    </xf>
    <xf numFmtId="0" fontId="9" fillId="0" borderId="0" xfId="0" applyFont="1"/>
    <xf numFmtId="0" fontId="10" fillId="0" borderId="3" xfId="0" applyFont="1" applyBorder="1" applyAlignment="1">
      <alignment vertical="center"/>
    </xf>
    <xf numFmtId="0" fontId="0" fillId="0" borderId="15" xfId="0" applyBorder="1"/>
    <xf numFmtId="0" fontId="8" fillId="0" borderId="3" xfId="0" applyFont="1" applyBorder="1" applyAlignment="1">
      <alignment horizontal="left" vertical="center"/>
    </xf>
    <xf numFmtId="0" fontId="0" fillId="0" borderId="0" xfId="0" applyAlignment="1">
      <alignment horizontal="center" vertical="center"/>
    </xf>
    <xf numFmtId="0" fontId="0" fillId="0" borderId="17" xfId="0" applyBorder="1" applyAlignment="1">
      <alignment horizontal="center" vertical="center" wrapText="1"/>
    </xf>
    <xf numFmtId="0" fontId="0" fillId="0" borderId="18" xfId="0" applyBorder="1"/>
    <xf numFmtId="0" fontId="0" fillId="0" borderId="19" xfId="0" applyBorder="1"/>
    <xf numFmtId="0" fontId="0" fillId="0" borderId="1" xfId="0" applyBorder="1" applyAlignment="1">
      <alignment horizontal="center" vertical="center"/>
    </xf>
    <xf numFmtId="0" fontId="0" fillId="3" borderId="1" xfId="0" applyFill="1" applyBorder="1" applyAlignment="1">
      <alignment horizontal="center" vertical="center"/>
    </xf>
    <xf numFmtId="0" fontId="1" fillId="4" borderId="1" xfId="0" applyFont="1" applyFill="1" applyBorder="1" applyAlignment="1">
      <alignment horizontal="center" vertical="center"/>
    </xf>
    <xf numFmtId="0" fontId="0" fillId="0" borderId="1" xfId="0" applyBorder="1" applyAlignment="1">
      <alignment horizontal="center" vertical="center" wrapText="1"/>
    </xf>
    <xf numFmtId="0" fontId="1" fillId="0" borderId="0" xfId="0" applyFont="1" applyBorder="1" applyAlignment="1">
      <alignment horizontal="center" vertical="center"/>
    </xf>
    <xf numFmtId="0" fontId="1" fillId="0" borderId="0" xfId="0" applyFont="1" applyAlignment="1">
      <alignment horizontal="center" vertical="center"/>
    </xf>
    <xf numFmtId="0" fontId="0" fillId="0" borderId="3" xfId="0" applyBorder="1" applyAlignment="1">
      <alignment horizontal="left" vertical="center" wrapText="1"/>
    </xf>
    <xf numFmtId="0" fontId="0" fillId="0" borderId="3" xfId="0" applyBorder="1" applyAlignment="1">
      <alignment horizontal="center" vertical="center"/>
    </xf>
    <xf numFmtId="0" fontId="0" fillId="0" borderId="4" xfId="0" applyBorder="1" applyAlignment="1">
      <alignment horizontal="center" vertical="center"/>
    </xf>
    <xf numFmtId="0" fontId="0" fillId="0" borderId="0" xfId="0" applyFill="1" applyBorder="1" applyAlignment="1">
      <alignment horizontal="center" vertical="center"/>
    </xf>
    <xf numFmtId="0" fontId="15" fillId="0" borderId="1" xfId="1" applyBorder="1" applyAlignment="1" applyProtection="1">
      <alignment horizontal="center" vertical="center" wrapText="1"/>
    </xf>
    <xf numFmtId="0" fontId="16" fillId="0" borderId="1" xfId="0" applyFont="1" applyBorder="1" applyAlignment="1">
      <alignment horizontal="center" vertical="center" wrapText="1"/>
    </xf>
    <xf numFmtId="0" fontId="0" fillId="0" borderId="0" xfId="0" applyBorder="1"/>
    <xf numFmtId="0" fontId="4" fillId="0" borderId="0" xfId="0" applyFont="1" applyBorder="1" applyAlignment="1">
      <alignment horizontal="center" vertical="center"/>
    </xf>
    <xf numFmtId="2" fontId="4" fillId="3" borderId="1" xfId="0" applyNumberFormat="1" applyFont="1" applyFill="1" applyBorder="1" applyAlignment="1">
      <alignment horizontal="center" vertical="center"/>
    </xf>
    <xf numFmtId="0" fontId="18" fillId="0" borderId="0" xfId="0" applyFont="1" applyAlignment="1">
      <alignment horizontal="center"/>
    </xf>
    <xf numFmtId="0" fontId="2" fillId="0" borderId="14" xfId="0" applyFont="1" applyFill="1" applyBorder="1" applyAlignment="1">
      <alignment horizontal="center" vertical="center"/>
    </xf>
    <xf numFmtId="0" fontId="2" fillId="0" borderId="1" xfId="0" applyFont="1" applyFill="1" applyBorder="1" applyAlignment="1">
      <alignment horizontal="center" vertical="center"/>
    </xf>
    <xf numFmtId="165" fontId="16" fillId="0" borderId="1" xfId="0" applyNumberFormat="1" applyFont="1" applyBorder="1" applyAlignment="1">
      <alignment horizontal="center" vertical="center" wrapText="1"/>
    </xf>
    <xf numFmtId="0" fontId="20" fillId="0" borderId="1" xfId="0" applyFont="1" applyBorder="1" applyAlignment="1">
      <alignment horizontal="center" vertical="center" wrapText="1"/>
    </xf>
    <xf numFmtId="0" fontId="20" fillId="0" borderId="1" xfId="0" applyFont="1" applyFill="1" applyBorder="1" applyAlignment="1">
      <alignment horizontal="center" vertical="center" wrapText="1"/>
    </xf>
    <xf numFmtId="0" fontId="16" fillId="6" borderId="1" xfId="0" applyFont="1" applyFill="1" applyBorder="1" applyAlignment="1">
      <alignment horizontal="center" vertical="center" wrapText="1"/>
    </xf>
    <xf numFmtId="0" fontId="2" fillId="2" borderId="5" xfId="0" applyFont="1" applyFill="1" applyBorder="1" applyAlignment="1">
      <alignment horizontal="center" vertical="center"/>
    </xf>
    <xf numFmtId="0" fontId="2" fillId="2" borderId="14" xfId="0" applyFont="1" applyFill="1" applyBorder="1" applyAlignment="1">
      <alignment horizontal="center" vertical="center"/>
    </xf>
    <xf numFmtId="0" fontId="2" fillId="2" borderId="5" xfId="0" applyFont="1" applyFill="1" applyBorder="1" applyAlignment="1">
      <alignment horizontal="center" vertical="center" wrapText="1"/>
    </xf>
    <xf numFmtId="0" fontId="2" fillId="2" borderId="14" xfId="0" applyFont="1" applyFill="1" applyBorder="1" applyAlignment="1">
      <alignment horizontal="center" vertical="center" wrapText="1"/>
    </xf>
    <xf numFmtId="0" fontId="17" fillId="0" borderId="6" xfId="0" applyFont="1" applyBorder="1" applyAlignment="1">
      <alignment horizontal="left" vertical="top" wrapText="1"/>
    </xf>
    <xf numFmtId="0" fontId="17" fillId="0" borderId="7" xfId="0" applyFont="1" applyBorder="1" applyAlignment="1">
      <alignment horizontal="left" vertical="top" wrapText="1"/>
    </xf>
    <xf numFmtId="0" fontId="17" fillId="0" borderId="8" xfId="0" applyFont="1" applyBorder="1" applyAlignment="1">
      <alignment horizontal="left" vertical="top" wrapText="1"/>
    </xf>
    <xf numFmtId="0" fontId="17" fillId="0" borderId="9" xfId="0" applyFont="1" applyBorder="1" applyAlignment="1">
      <alignment horizontal="left" vertical="top" wrapText="1"/>
    </xf>
    <xf numFmtId="0" fontId="17" fillId="0" borderId="0" xfId="0" applyFont="1" applyBorder="1" applyAlignment="1">
      <alignment horizontal="left" vertical="top" wrapText="1"/>
    </xf>
    <xf numFmtId="0" fontId="17" fillId="0" borderId="10" xfId="0" applyFont="1" applyBorder="1" applyAlignment="1">
      <alignment horizontal="left" vertical="top" wrapText="1"/>
    </xf>
    <xf numFmtId="0" fontId="17" fillId="0" borderId="11" xfId="0" applyFont="1" applyBorder="1" applyAlignment="1">
      <alignment horizontal="left" vertical="top" wrapText="1"/>
    </xf>
    <xf numFmtId="0" fontId="17" fillId="0" borderId="12" xfId="0" applyFont="1" applyBorder="1" applyAlignment="1">
      <alignment horizontal="left" vertical="top" wrapText="1"/>
    </xf>
    <xf numFmtId="0" fontId="17" fillId="0" borderId="13" xfId="0" applyFont="1" applyBorder="1" applyAlignment="1">
      <alignment horizontal="left" vertical="top" wrapText="1"/>
    </xf>
    <xf numFmtId="0" fontId="13" fillId="5" borderId="6" xfId="0" applyFont="1" applyFill="1" applyBorder="1" applyAlignment="1">
      <alignment horizontal="center" vertical="center" wrapText="1"/>
    </xf>
    <xf numFmtId="0" fontId="13" fillId="5" borderId="7" xfId="0" applyFont="1" applyFill="1" applyBorder="1" applyAlignment="1">
      <alignment horizontal="center" vertical="center" wrapText="1"/>
    </xf>
    <xf numFmtId="0" fontId="13" fillId="5" borderId="8" xfId="0" applyFont="1" applyFill="1" applyBorder="1" applyAlignment="1">
      <alignment horizontal="center" vertical="center" wrapText="1"/>
    </xf>
    <xf numFmtId="0" fontId="13" fillId="5" borderId="9" xfId="0" applyFont="1" applyFill="1" applyBorder="1" applyAlignment="1">
      <alignment horizontal="center" vertical="center" wrapText="1"/>
    </xf>
    <xf numFmtId="0" fontId="13" fillId="5" borderId="0" xfId="0" applyFont="1" applyFill="1" applyBorder="1" applyAlignment="1">
      <alignment horizontal="center" vertical="center" wrapText="1"/>
    </xf>
    <xf numFmtId="0" fontId="13" fillId="5" borderId="10" xfId="0" applyFont="1" applyFill="1" applyBorder="1" applyAlignment="1">
      <alignment horizontal="center" vertical="center" wrapText="1"/>
    </xf>
    <xf numFmtId="0" fontId="13" fillId="5" borderId="11" xfId="0" applyFont="1" applyFill="1" applyBorder="1" applyAlignment="1">
      <alignment horizontal="center" vertical="center" wrapText="1"/>
    </xf>
    <xf numFmtId="0" fontId="13" fillId="5" borderId="12" xfId="0" applyFont="1" applyFill="1" applyBorder="1" applyAlignment="1">
      <alignment horizontal="center" vertical="center" wrapText="1"/>
    </xf>
    <xf numFmtId="0" fontId="13" fillId="5" borderId="13" xfId="0" applyFont="1" applyFill="1" applyBorder="1" applyAlignment="1">
      <alignment horizontal="center" vertical="center" wrapText="1"/>
    </xf>
    <xf numFmtId="164" fontId="11" fillId="0" borderId="3" xfId="0" applyNumberFormat="1" applyFont="1" applyBorder="1" applyAlignment="1">
      <alignment horizontal="center" vertical="center"/>
    </xf>
    <xf numFmtId="164" fontId="11" fillId="0" borderId="4" xfId="0" applyNumberFormat="1" applyFont="1" applyBorder="1" applyAlignment="1">
      <alignment horizontal="center" vertical="center"/>
    </xf>
    <xf numFmtId="0" fontId="0" fillId="0" borderId="5" xfId="0" applyBorder="1" applyAlignment="1">
      <alignment horizontal="left" vertical="center" wrapText="1"/>
    </xf>
    <xf numFmtId="0" fontId="0" fillId="0" borderId="1" xfId="0" applyBorder="1" applyAlignment="1">
      <alignment horizontal="left" vertical="center" wrapText="1"/>
    </xf>
    <xf numFmtId="0" fontId="0" fillId="0" borderId="20" xfId="0" applyBorder="1" applyAlignment="1">
      <alignment horizontal="left" wrapText="1"/>
    </xf>
    <xf numFmtId="0" fontId="0" fillId="0" borderId="15" xfId="0" applyBorder="1" applyAlignment="1">
      <alignment horizontal="left" wrapText="1"/>
    </xf>
    <xf numFmtId="0" fontId="0" fillId="0" borderId="17" xfId="0" applyBorder="1" applyAlignment="1">
      <alignment horizontal="left" wrapText="1"/>
    </xf>
    <xf numFmtId="0" fontId="0" fillId="0" borderId="18" xfId="0" applyBorder="1" applyAlignment="1">
      <alignment horizontal="left" wrapText="1"/>
    </xf>
    <xf numFmtId="0" fontId="8" fillId="0" borderId="15" xfId="0" applyFont="1" applyBorder="1" applyAlignment="1">
      <alignment horizontal="center" vertical="center"/>
    </xf>
    <xf numFmtId="0" fontId="8" fillId="0" borderId="18" xfId="0" applyFont="1" applyBorder="1" applyAlignment="1">
      <alignment horizontal="center" vertical="center"/>
    </xf>
    <xf numFmtId="0" fontId="3" fillId="0" borderId="15" xfId="0" applyFont="1" applyBorder="1" applyAlignment="1">
      <alignment horizontal="center" vertical="center"/>
    </xf>
    <xf numFmtId="0" fontId="3" fillId="0" borderId="18" xfId="0" applyFont="1" applyBorder="1" applyAlignment="1">
      <alignment horizontal="center" vertical="center"/>
    </xf>
    <xf numFmtId="0" fontId="8" fillId="0" borderId="16" xfId="0" applyFont="1" applyBorder="1" applyAlignment="1">
      <alignment horizontal="center" vertical="center"/>
    </xf>
    <xf numFmtId="0" fontId="8" fillId="0" borderId="19" xfId="0" applyFont="1" applyBorder="1" applyAlignment="1">
      <alignment horizontal="center" vertical="center"/>
    </xf>
    <xf numFmtId="0" fontId="0" fillId="0" borderId="20" xfId="0" applyBorder="1" applyAlignment="1">
      <alignment horizontal="center" vertical="center"/>
    </xf>
    <xf numFmtId="0" fontId="0" fillId="0" borderId="15" xfId="0"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2" xfId="0" applyBorder="1" applyAlignment="1">
      <alignment horizontal="left" vertical="center" wrapText="1"/>
    </xf>
    <xf numFmtId="0" fontId="0" fillId="0" borderId="3" xfId="0" applyBorder="1" applyAlignment="1">
      <alignment horizontal="left" vertical="center" wrapText="1"/>
    </xf>
    <xf numFmtId="0" fontId="0" fillId="0" borderId="4" xfId="0" applyBorder="1" applyAlignment="1">
      <alignment horizontal="left" vertical="center" wrapText="1"/>
    </xf>
    <xf numFmtId="0" fontId="1" fillId="0" borderId="1" xfId="0" applyFont="1" applyBorder="1" applyAlignment="1">
      <alignment horizontal="center" wrapText="1"/>
    </xf>
    <xf numFmtId="0" fontId="1" fillId="0" borderId="1" xfId="0" applyFont="1" applyBorder="1" applyAlignment="1">
      <alignment horizontal="center"/>
    </xf>
    <xf numFmtId="0" fontId="0" fillId="0" borderId="16" xfId="0" applyBorder="1" applyAlignment="1">
      <alignment horizontal="center" vertical="center"/>
    </xf>
    <xf numFmtId="0" fontId="1" fillId="0" borderId="2" xfId="0" applyFont="1" applyBorder="1" applyAlignment="1">
      <alignment horizontal="center" vertical="center" wrapText="1"/>
    </xf>
    <xf numFmtId="0" fontId="1" fillId="0" borderId="3" xfId="0" applyFont="1" applyBorder="1" applyAlignment="1">
      <alignment horizontal="center" vertical="center"/>
    </xf>
    <xf numFmtId="0" fontId="1" fillId="0" borderId="4" xfId="0" applyFont="1" applyBorder="1" applyAlignment="1">
      <alignment horizontal="center" vertical="center"/>
    </xf>
    <xf numFmtId="0" fontId="8" fillId="0" borderId="2" xfId="0" applyFont="1" applyBorder="1" applyAlignment="1">
      <alignment horizontal="left" vertical="center"/>
    </xf>
    <xf numFmtId="0" fontId="8" fillId="0" borderId="3" xfId="0" applyFont="1" applyBorder="1" applyAlignment="1">
      <alignment horizontal="left" vertical="center"/>
    </xf>
    <xf numFmtId="0" fontId="12" fillId="0" borderId="3" xfId="0" applyFont="1" applyBorder="1" applyAlignment="1">
      <alignment horizontal="center" vertical="center"/>
    </xf>
    <xf numFmtId="0" fontId="0" fillId="0" borderId="20" xfId="0" applyBorder="1" applyAlignment="1">
      <alignment horizontal="center" vertical="center" wrapText="1"/>
    </xf>
    <xf numFmtId="0" fontId="0" fillId="0" borderId="16" xfId="0" applyBorder="1" applyAlignment="1">
      <alignment horizontal="center" vertical="center" wrapText="1"/>
    </xf>
    <xf numFmtId="0" fontId="0" fillId="0" borderId="17" xfId="0" applyBorder="1" applyAlignment="1">
      <alignment horizontal="center" vertical="center" wrapText="1"/>
    </xf>
    <xf numFmtId="0" fontId="0" fillId="0" borderId="19" xfId="0" applyBorder="1" applyAlignment="1">
      <alignment horizontal="center" vertical="center" wrapText="1"/>
    </xf>
    <xf numFmtId="0" fontId="0" fillId="0" borderId="3" xfId="0" applyBorder="1" applyAlignment="1">
      <alignment horizontal="center"/>
    </xf>
    <xf numFmtId="0" fontId="0" fillId="0" borderId="4" xfId="0" applyBorder="1" applyAlignment="1">
      <alignment horizontal="center"/>
    </xf>
    <xf numFmtId="0" fontId="1" fillId="0" borderId="3" xfId="0" applyFont="1" applyBorder="1" applyAlignment="1">
      <alignment horizontal="center"/>
    </xf>
    <xf numFmtId="0" fontId="1" fillId="0" borderId="4" xfId="0" applyFont="1" applyBorder="1" applyAlignment="1">
      <alignment horizontal="center"/>
    </xf>
    <xf numFmtId="0" fontId="0" fillId="6" borderId="18" xfId="0" applyFill="1" applyBorder="1" applyAlignment="1">
      <alignment horizontal="center"/>
    </xf>
  </cellXfs>
  <cellStyles count="2">
    <cellStyle name="Lien hypertexte" xfId="1" builtinId="8"/>
    <cellStyle name="Normal" xfId="0" builtinId="0"/>
  </cellStyles>
  <dxfs count="1">
    <dxf>
      <fill>
        <patternFill>
          <bgColor rgb="FFFF00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9</xdr:col>
      <xdr:colOff>0</xdr:colOff>
      <xdr:row>16</xdr:row>
      <xdr:rowOff>0</xdr:rowOff>
    </xdr:from>
    <xdr:to>
      <xdr:col>11</xdr:col>
      <xdr:colOff>544285</xdr:colOff>
      <xdr:row>19</xdr:row>
      <xdr:rowOff>219075</xdr:rowOff>
    </xdr:to>
    <xdr:sp macro="[0]!Imprimer" textlink="">
      <xdr:nvSpPr>
        <xdr:cNvPr id="2" name="Rectangle à coins arrondis 1"/>
        <xdr:cNvSpPr/>
      </xdr:nvSpPr>
      <xdr:spPr>
        <a:xfrm>
          <a:off x="14192250" y="5076825"/>
          <a:ext cx="2068285" cy="5334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2400" b="1"/>
            <a:t>Imprimer</a:t>
          </a:r>
          <a:endParaRPr lang="fr-FR" sz="24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pageSetUpPr fitToPage="1"/>
  </sheetPr>
  <dimension ref="A1:O86"/>
  <sheetViews>
    <sheetView tabSelected="1" zoomScale="60" zoomScaleNormal="60" workbookViewId="0">
      <pane xSplit="1" topLeftCell="B1" activePane="topRight" state="frozen"/>
      <selection pane="topRight" activeCell="E3" sqref="E3"/>
    </sheetView>
  </sheetViews>
  <sheetFormatPr baseColWidth="10" defaultRowHeight="15"/>
  <cols>
    <col min="1" max="1" width="34.140625" style="12" customWidth="1"/>
    <col min="2" max="2" width="21.140625" customWidth="1"/>
    <col min="3" max="4" width="12.85546875" customWidth="1"/>
    <col min="5" max="5" width="37.5703125" customWidth="1"/>
    <col min="6" max="6" width="24.140625" customWidth="1"/>
    <col min="7" max="7" width="21.5703125" customWidth="1"/>
    <col min="8" max="8" width="31.28515625" customWidth="1"/>
    <col min="9" max="9" width="17.28515625" customWidth="1"/>
  </cols>
  <sheetData>
    <row r="1" spans="1:15" s="1" customFormat="1" ht="51.75" customHeight="1">
      <c r="A1" s="38" t="s">
        <v>1</v>
      </c>
      <c r="B1" s="40" t="s">
        <v>75</v>
      </c>
      <c r="C1" s="40" t="s">
        <v>7</v>
      </c>
      <c r="D1" s="40" t="s">
        <v>2</v>
      </c>
      <c r="E1" s="40" t="s">
        <v>3</v>
      </c>
      <c r="F1" s="5" t="s">
        <v>4</v>
      </c>
      <c r="G1" s="38" t="s">
        <v>5</v>
      </c>
      <c r="H1" s="38" t="s">
        <v>6</v>
      </c>
    </row>
    <row r="2" spans="1:15" s="1" customFormat="1" ht="26.25" customHeight="1">
      <c r="A2" s="39"/>
      <c r="B2" s="41"/>
      <c r="C2" s="41"/>
      <c r="D2" s="41"/>
      <c r="E2" s="41"/>
      <c r="F2" s="4"/>
      <c r="G2" s="39"/>
      <c r="H2" s="39"/>
      <c r="O2" s="1">
        <v>0</v>
      </c>
    </row>
    <row r="3" spans="1:15" s="1" customFormat="1" ht="24.95" customHeight="1">
      <c r="A3" s="35" t="s">
        <v>115</v>
      </c>
      <c r="B3" s="32">
        <v>0</v>
      </c>
      <c r="C3" s="6">
        <v>1</v>
      </c>
      <c r="D3" s="6" t="s">
        <v>78</v>
      </c>
      <c r="E3" s="37" t="s">
        <v>71</v>
      </c>
      <c r="F3" s="2" t="str">
        <f>IF(O3=0,"",O3*1)</f>
        <v/>
      </c>
      <c r="G3" s="34"/>
      <c r="H3" s="26"/>
      <c r="I3" s="1" t="e">
        <f>ROUNDUP(F3,0)/2</f>
        <v>#VALUE!</v>
      </c>
      <c r="O3" s="1">
        <v>0</v>
      </c>
    </row>
    <row r="4" spans="1:15" s="1" customFormat="1" ht="24.95" customHeight="1">
      <c r="A4" s="35" t="s">
        <v>116</v>
      </c>
      <c r="B4" s="33">
        <v>0</v>
      </c>
      <c r="C4" s="6">
        <v>1</v>
      </c>
      <c r="D4" s="6" t="s">
        <v>76</v>
      </c>
      <c r="E4" s="37" t="s">
        <v>98</v>
      </c>
      <c r="F4" s="2" t="str">
        <f t="shared" ref="F4:F61" si="0">IF(O4=0,"",O4*1)</f>
        <v/>
      </c>
      <c r="G4" s="34"/>
      <c r="H4" s="26"/>
      <c r="I4" s="1" t="e">
        <f>ROUNDUP(F4,0)/2</f>
        <v>#VALUE!</v>
      </c>
      <c r="O4" s="1">
        <v>0</v>
      </c>
    </row>
    <row r="5" spans="1:15" s="3" customFormat="1" ht="24.95" customHeight="1">
      <c r="A5" s="35" t="s">
        <v>117</v>
      </c>
      <c r="B5" s="33">
        <v>0</v>
      </c>
      <c r="C5" s="6">
        <v>4</v>
      </c>
      <c r="D5" s="6" t="s">
        <v>101</v>
      </c>
      <c r="E5" s="37" t="s">
        <v>108</v>
      </c>
      <c r="F5" s="2" t="str">
        <f t="shared" si="0"/>
        <v/>
      </c>
      <c r="G5" s="34"/>
      <c r="H5" s="26"/>
      <c r="I5" s="1" t="e">
        <f t="shared" ref="I5:I61" si="1">ROUNDUP(F5,0)/2</f>
        <v>#VALUE!</v>
      </c>
      <c r="O5" s="1">
        <v>0</v>
      </c>
    </row>
    <row r="6" spans="1:15" s="3" customFormat="1" ht="24.95" customHeight="1">
      <c r="A6" s="35" t="s">
        <v>118</v>
      </c>
      <c r="B6" s="33">
        <v>0</v>
      </c>
      <c r="C6" s="6">
        <v>4</v>
      </c>
      <c r="D6" s="6" t="s">
        <v>101</v>
      </c>
      <c r="E6" s="37" t="s">
        <v>99</v>
      </c>
      <c r="F6" s="2" t="str">
        <f t="shared" si="0"/>
        <v/>
      </c>
      <c r="G6" s="34"/>
      <c r="H6" s="26"/>
      <c r="I6" s="1" t="e">
        <f t="shared" si="1"/>
        <v>#VALUE!</v>
      </c>
      <c r="O6" s="1">
        <v>0</v>
      </c>
    </row>
    <row r="7" spans="1:15" s="3" customFormat="1" ht="24.95" customHeight="1">
      <c r="A7" s="36" t="s">
        <v>119</v>
      </c>
      <c r="B7" s="33">
        <v>0</v>
      </c>
      <c r="C7" s="6">
        <v>2</v>
      </c>
      <c r="D7" s="6" t="s">
        <v>97</v>
      </c>
      <c r="E7" s="37" t="s">
        <v>71</v>
      </c>
      <c r="F7" s="2" t="str">
        <f t="shared" si="0"/>
        <v/>
      </c>
      <c r="G7" s="34"/>
      <c r="H7" s="26"/>
      <c r="I7" s="1" t="e">
        <f t="shared" si="1"/>
        <v>#VALUE!</v>
      </c>
      <c r="O7" s="1">
        <v>0</v>
      </c>
    </row>
    <row r="8" spans="1:15" s="3" customFormat="1" ht="24.95" customHeight="1">
      <c r="A8" s="35" t="s">
        <v>121</v>
      </c>
      <c r="B8" s="33">
        <v>0</v>
      </c>
      <c r="C8" s="6">
        <v>4</v>
      </c>
      <c r="D8" s="6" t="s">
        <v>102</v>
      </c>
      <c r="E8" s="37" t="s">
        <v>109</v>
      </c>
      <c r="F8" s="2" t="str">
        <f t="shared" si="0"/>
        <v/>
      </c>
      <c r="G8" s="34"/>
      <c r="H8" s="26"/>
      <c r="I8" s="1" t="e">
        <f t="shared" si="1"/>
        <v>#VALUE!</v>
      </c>
      <c r="O8" s="1">
        <v>0</v>
      </c>
    </row>
    <row r="9" spans="1:15" s="3" customFormat="1" ht="24.95" customHeight="1">
      <c r="A9" s="35" t="s">
        <v>120</v>
      </c>
      <c r="B9" s="33">
        <v>0</v>
      </c>
      <c r="C9" s="6">
        <v>2</v>
      </c>
      <c r="D9" s="6" t="s">
        <v>97</v>
      </c>
      <c r="E9" s="37" t="s">
        <v>98</v>
      </c>
      <c r="F9" s="2" t="str">
        <f t="shared" si="0"/>
        <v/>
      </c>
      <c r="G9" s="34"/>
      <c r="H9" s="26"/>
      <c r="I9" s="1" t="e">
        <f t="shared" si="1"/>
        <v>#VALUE!</v>
      </c>
      <c r="O9" s="1">
        <v>0</v>
      </c>
    </row>
    <row r="10" spans="1:15" s="3" customFormat="1" ht="24.95" customHeight="1">
      <c r="A10" s="35" t="s">
        <v>139</v>
      </c>
      <c r="B10" s="33">
        <v>0</v>
      </c>
      <c r="C10" s="6">
        <v>2</v>
      </c>
      <c r="D10" s="6" t="s">
        <v>83</v>
      </c>
      <c r="E10" s="37" t="s">
        <v>70</v>
      </c>
      <c r="F10" s="2" t="str">
        <f t="shared" si="0"/>
        <v/>
      </c>
      <c r="G10" s="34"/>
      <c r="H10" s="26"/>
      <c r="I10" s="1" t="e">
        <f t="shared" si="1"/>
        <v>#VALUE!</v>
      </c>
      <c r="O10" s="1">
        <v>0</v>
      </c>
    </row>
    <row r="11" spans="1:15" s="3" customFormat="1" ht="24.95" customHeight="1">
      <c r="A11" s="35" t="s">
        <v>122</v>
      </c>
      <c r="B11" s="33">
        <v>0</v>
      </c>
      <c r="C11" s="6">
        <v>2</v>
      </c>
      <c r="D11" s="6" t="s">
        <v>83</v>
      </c>
      <c r="E11" s="37" t="s">
        <v>110</v>
      </c>
      <c r="F11" s="2" t="str">
        <f t="shared" si="0"/>
        <v/>
      </c>
      <c r="G11" s="34"/>
      <c r="H11" s="26"/>
      <c r="I11" s="1" t="e">
        <f t="shared" si="1"/>
        <v>#VALUE!</v>
      </c>
      <c r="O11" s="1">
        <v>0</v>
      </c>
    </row>
    <row r="12" spans="1:15" s="3" customFormat="1" ht="24.95" customHeight="1">
      <c r="A12" s="36" t="s">
        <v>138</v>
      </c>
      <c r="B12" s="33">
        <v>0</v>
      </c>
      <c r="C12" s="6">
        <v>4</v>
      </c>
      <c r="D12" s="6" t="s">
        <v>103</v>
      </c>
      <c r="E12" s="37" t="s">
        <v>108</v>
      </c>
      <c r="F12" s="2" t="str">
        <f t="shared" si="0"/>
        <v/>
      </c>
      <c r="G12" s="34"/>
      <c r="H12" s="26"/>
      <c r="I12" s="1" t="e">
        <f t="shared" si="1"/>
        <v>#VALUE!</v>
      </c>
      <c r="O12" s="1">
        <v>0</v>
      </c>
    </row>
    <row r="13" spans="1:15" ht="24.95" customHeight="1">
      <c r="A13" s="35" t="s">
        <v>123</v>
      </c>
      <c r="B13" s="33">
        <v>0</v>
      </c>
      <c r="C13" s="6">
        <v>1</v>
      </c>
      <c r="D13" s="6" t="s">
        <v>85</v>
      </c>
      <c r="E13" s="37" t="s">
        <v>100</v>
      </c>
      <c r="F13" s="2" t="str">
        <f t="shared" si="0"/>
        <v/>
      </c>
      <c r="G13" s="34"/>
      <c r="H13" s="26"/>
      <c r="I13" s="1" t="e">
        <f t="shared" si="1"/>
        <v>#VALUE!</v>
      </c>
      <c r="O13" s="1">
        <v>0</v>
      </c>
    </row>
    <row r="14" spans="1:15" ht="24.95" customHeight="1">
      <c r="A14" s="35" t="s">
        <v>124</v>
      </c>
      <c r="B14" s="33">
        <v>0</v>
      </c>
      <c r="C14" s="6">
        <v>2</v>
      </c>
      <c r="D14" s="6" t="s">
        <v>93</v>
      </c>
      <c r="E14" s="37" t="s">
        <v>70</v>
      </c>
      <c r="F14" s="2" t="str">
        <f t="shared" si="0"/>
        <v/>
      </c>
      <c r="G14" s="34"/>
      <c r="H14" s="26"/>
      <c r="I14" s="1" t="e">
        <f t="shared" si="1"/>
        <v>#VALUE!</v>
      </c>
      <c r="O14" s="1">
        <v>0</v>
      </c>
    </row>
    <row r="15" spans="1:15" ht="24.95" customHeight="1">
      <c r="A15" s="35" t="s">
        <v>125</v>
      </c>
      <c r="B15" s="33">
        <v>0</v>
      </c>
      <c r="C15" s="6">
        <v>2</v>
      </c>
      <c r="D15" s="6" t="s">
        <v>81</v>
      </c>
      <c r="E15" s="37" t="s">
        <v>111</v>
      </c>
      <c r="F15" s="2" t="str">
        <f t="shared" si="0"/>
        <v/>
      </c>
      <c r="G15" s="34"/>
      <c r="H15" s="26"/>
      <c r="I15" s="1" t="e">
        <f t="shared" si="1"/>
        <v>#VALUE!</v>
      </c>
      <c r="O15" s="1">
        <v>0</v>
      </c>
    </row>
    <row r="16" spans="1:15" ht="24.95" customHeight="1">
      <c r="A16" s="35" t="s">
        <v>126</v>
      </c>
      <c r="B16" s="33">
        <v>0</v>
      </c>
      <c r="C16" s="6">
        <v>1</v>
      </c>
      <c r="D16" s="6" t="s">
        <v>86</v>
      </c>
      <c r="E16" s="37" t="s">
        <v>100</v>
      </c>
      <c r="F16" s="2" t="str">
        <f t="shared" si="0"/>
        <v/>
      </c>
      <c r="G16" s="34"/>
      <c r="H16" s="26"/>
      <c r="I16" s="1" t="e">
        <f t="shared" si="1"/>
        <v>#VALUE!</v>
      </c>
      <c r="O16" s="1">
        <v>0</v>
      </c>
    </row>
    <row r="17" spans="1:15" ht="24.95" customHeight="1">
      <c r="A17" s="36" t="s">
        <v>127</v>
      </c>
      <c r="B17" s="33">
        <v>0</v>
      </c>
      <c r="C17" s="6">
        <v>4</v>
      </c>
      <c r="D17" s="6" t="s">
        <v>104</v>
      </c>
      <c r="E17" s="37" t="s">
        <v>69</v>
      </c>
      <c r="F17" s="2" t="str">
        <f t="shared" si="0"/>
        <v/>
      </c>
      <c r="G17" s="34"/>
      <c r="H17" s="26"/>
      <c r="I17" s="1" t="e">
        <f t="shared" si="1"/>
        <v>#VALUE!</v>
      </c>
      <c r="J17" s="31" t="s">
        <v>74</v>
      </c>
      <c r="O17" s="1">
        <v>0</v>
      </c>
    </row>
    <row r="18" spans="1:15" ht="24.95" customHeight="1">
      <c r="A18" s="35" t="s">
        <v>128</v>
      </c>
      <c r="B18" s="33">
        <v>0</v>
      </c>
      <c r="C18" s="6">
        <v>4</v>
      </c>
      <c r="D18" s="6" t="s">
        <v>102</v>
      </c>
      <c r="E18" s="37" t="s">
        <v>69</v>
      </c>
      <c r="F18" s="2" t="str">
        <f t="shared" si="0"/>
        <v/>
      </c>
      <c r="G18" s="34"/>
      <c r="H18" s="26"/>
      <c r="I18" s="1" t="e">
        <f t="shared" si="1"/>
        <v>#VALUE!</v>
      </c>
      <c r="O18" s="1">
        <v>0</v>
      </c>
    </row>
    <row r="19" spans="1:15" ht="24.95" customHeight="1">
      <c r="A19" s="35" t="s">
        <v>129</v>
      </c>
      <c r="B19" s="33">
        <v>0</v>
      </c>
      <c r="C19" s="6">
        <v>4</v>
      </c>
      <c r="D19" s="6" t="s">
        <v>105</v>
      </c>
      <c r="E19" s="37" t="s">
        <v>72</v>
      </c>
      <c r="F19" s="2" t="str">
        <f t="shared" si="0"/>
        <v/>
      </c>
      <c r="G19" s="34"/>
      <c r="H19" s="26"/>
      <c r="I19" s="1" t="e">
        <f t="shared" si="1"/>
        <v>#VALUE!</v>
      </c>
      <c r="O19" s="1">
        <v>0</v>
      </c>
    </row>
    <row r="20" spans="1:15" ht="24.95" customHeight="1">
      <c r="A20" s="36" t="s">
        <v>130</v>
      </c>
      <c r="B20" s="33">
        <v>0</v>
      </c>
      <c r="C20" s="6">
        <v>2</v>
      </c>
      <c r="D20" s="6" t="s">
        <v>93</v>
      </c>
      <c r="E20" s="37" t="s">
        <v>110</v>
      </c>
      <c r="F20" s="2" t="str">
        <f t="shared" si="0"/>
        <v/>
      </c>
      <c r="G20" s="34"/>
      <c r="H20" s="26"/>
      <c r="I20" s="1" t="e">
        <f t="shared" si="1"/>
        <v>#VALUE!</v>
      </c>
      <c r="O20" s="1">
        <v>0</v>
      </c>
    </row>
    <row r="21" spans="1:15" ht="24.95" customHeight="1">
      <c r="A21" s="35" t="s">
        <v>131</v>
      </c>
      <c r="B21" s="33">
        <v>0</v>
      </c>
      <c r="C21" s="6">
        <v>3</v>
      </c>
      <c r="D21" s="6" t="s">
        <v>95</v>
      </c>
      <c r="E21" s="37" t="s">
        <v>113</v>
      </c>
      <c r="F21" s="2" t="str">
        <f t="shared" si="0"/>
        <v/>
      </c>
      <c r="G21" s="34"/>
      <c r="H21" s="26"/>
      <c r="I21" s="1" t="e">
        <f t="shared" si="1"/>
        <v>#VALUE!</v>
      </c>
      <c r="O21" s="1">
        <v>0</v>
      </c>
    </row>
    <row r="22" spans="1:15" ht="24.95" customHeight="1">
      <c r="A22" s="35" t="s">
        <v>132</v>
      </c>
      <c r="B22" s="33">
        <v>0</v>
      </c>
      <c r="C22" s="6">
        <v>2</v>
      </c>
      <c r="D22" s="6" t="s">
        <v>81</v>
      </c>
      <c r="E22" s="37" t="s">
        <v>110</v>
      </c>
      <c r="F22" s="2" t="str">
        <f t="shared" si="0"/>
        <v/>
      </c>
      <c r="G22" s="34"/>
      <c r="H22" s="26"/>
      <c r="I22" s="1" t="e">
        <f t="shared" si="1"/>
        <v>#VALUE!</v>
      </c>
      <c r="O22" s="1">
        <v>0</v>
      </c>
    </row>
    <row r="23" spans="1:15" ht="24.95" customHeight="1">
      <c r="A23" s="35" t="s">
        <v>133</v>
      </c>
      <c r="B23" s="33">
        <v>0</v>
      </c>
      <c r="C23" s="6">
        <v>3</v>
      </c>
      <c r="D23" s="6" t="s">
        <v>77</v>
      </c>
      <c r="E23" s="37" t="s">
        <v>114</v>
      </c>
      <c r="F23" s="2" t="str">
        <f t="shared" si="0"/>
        <v/>
      </c>
      <c r="G23" s="34"/>
      <c r="H23" s="26"/>
      <c r="I23" s="1" t="e">
        <f t="shared" si="1"/>
        <v>#VALUE!</v>
      </c>
      <c r="O23" s="1">
        <v>0</v>
      </c>
    </row>
    <row r="24" spans="1:15" ht="24.95" customHeight="1">
      <c r="A24" s="35" t="s">
        <v>134</v>
      </c>
      <c r="B24" s="33">
        <v>0</v>
      </c>
      <c r="C24" s="6">
        <v>1</v>
      </c>
      <c r="D24" s="6" t="s">
        <v>80</v>
      </c>
      <c r="E24" s="37" t="s">
        <v>73</v>
      </c>
      <c r="F24" s="2" t="str">
        <f t="shared" si="0"/>
        <v/>
      </c>
      <c r="G24" s="34"/>
      <c r="H24" s="26"/>
      <c r="I24" s="1" t="e">
        <f t="shared" si="1"/>
        <v>#VALUE!</v>
      </c>
      <c r="O24" s="1">
        <v>0</v>
      </c>
    </row>
    <row r="25" spans="1:15" ht="24.95" customHeight="1">
      <c r="A25" s="36" t="s">
        <v>135</v>
      </c>
      <c r="B25" s="33">
        <v>0</v>
      </c>
      <c r="C25" s="6">
        <v>2</v>
      </c>
      <c r="D25" s="6" t="s">
        <v>79</v>
      </c>
      <c r="E25" s="37" t="s">
        <v>111</v>
      </c>
      <c r="F25" s="2" t="str">
        <f t="shared" si="0"/>
        <v/>
      </c>
      <c r="G25" s="34"/>
      <c r="H25" s="26"/>
      <c r="I25" s="1" t="e">
        <f t="shared" si="1"/>
        <v>#VALUE!</v>
      </c>
      <c r="O25" s="1">
        <v>0</v>
      </c>
    </row>
    <row r="26" spans="1:15" ht="24.95" customHeight="1">
      <c r="A26" s="35" t="s">
        <v>136</v>
      </c>
      <c r="B26" s="33">
        <v>0</v>
      </c>
      <c r="C26" s="6">
        <v>3</v>
      </c>
      <c r="D26" s="6" t="s">
        <v>90</v>
      </c>
      <c r="E26" s="37" t="s">
        <v>114</v>
      </c>
      <c r="F26" s="2" t="str">
        <f t="shared" si="0"/>
        <v/>
      </c>
      <c r="G26" s="34"/>
      <c r="H26" s="26"/>
      <c r="I26" s="1" t="e">
        <f t="shared" si="1"/>
        <v>#VALUE!</v>
      </c>
      <c r="O26" s="1">
        <v>0</v>
      </c>
    </row>
    <row r="27" spans="1:15" ht="24.95" customHeight="1">
      <c r="A27" s="35" t="s">
        <v>137</v>
      </c>
      <c r="B27" s="33">
        <v>0</v>
      </c>
      <c r="C27" s="6">
        <v>4</v>
      </c>
      <c r="D27" s="6" t="s">
        <v>106</v>
      </c>
      <c r="E27" s="37" t="s">
        <v>72</v>
      </c>
      <c r="F27" s="2" t="str">
        <f t="shared" si="0"/>
        <v/>
      </c>
      <c r="G27" s="34"/>
      <c r="H27" s="26"/>
      <c r="I27" s="1" t="e">
        <f t="shared" si="1"/>
        <v>#VALUE!</v>
      </c>
      <c r="O27" s="1">
        <v>0</v>
      </c>
    </row>
    <row r="28" spans="1:15" ht="24.95" customHeight="1">
      <c r="A28" s="35" t="s">
        <v>140</v>
      </c>
      <c r="B28" s="33">
        <v>0</v>
      </c>
      <c r="C28" s="6">
        <v>1</v>
      </c>
      <c r="D28" s="6" t="s">
        <v>76</v>
      </c>
      <c r="E28" s="37" t="s">
        <v>98</v>
      </c>
      <c r="F28" s="2" t="str">
        <f t="shared" si="0"/>
        <v/>
      </c>
      <c r="G28" s="34"/>
      <c r="H28" s="26"/>
      <c r="I28" s="1" t="e">
        <f t="shared" si="1"/>
        <v>#VALUE!</v>
      </c>
      <c r="O28" s="1">
        <v>0</v>
      </c>
    </row>
    <row r="29" spans="1:15" ht="24.95" customHeight="1">
      <c r="A29" s="35" t="s">
        <v>141</v>
      </c>
      <c r="B29" s="33">
        <v>0</v>
      </c>
      <c r="C29" s="6">
        <v>1</v>
      </c>
      <c r="D29" s="6" t="s">
        <v>86</v>
      </c>
      <c r="E29" s="37" t="s">
        <v>70</v>
      </c>
      <c r="F29" s="2" t="str">
        <f t="shared" si="0"/>
        <v/>
      </c>
      <c r="G29" s="34"/>
      <c r="H29" s="26"/>
      <c r="I29" s="1" t="e">
        <f t="shared" si="1"/>
        <v>#VALUE!</v>
      </c>
      <c r="O29" s="1">
        <v>0</v>
      </c>
    </row>
    <row r="30" spans="1:15" ht="24.95" customHeight="1">
      <c r="A30" s="35" t="s">
        <v>142</v>
      </c>
      <c r="B30" s="33">
        <v>0</v>
      </c>
      <c r="C30" s="6">
        <v>3</v>
      </c>
      <c r="D30" s="6" t="s">
        <v>87</v>
      </c>
      <c r="E30" s="37" t="s">
        <v>112</v>
      </c>
      <c r="F30" s="2" t="str">
        <f t="shared" si="0"/>
        <v/>
      </c>
      <c r="G30" s="34"/>
      <c r="H30" s="26"/>
      <c r="I30" s="1" t="e">
        <f t="shared" si="1"/>
        <v>#VALUE!</v>
      </c>
      <c r="O30" s="1">
        <v>0</v>
      </c>
    </row>
    <row r="31" spans="1:15" ht="24.95" customHeight="1">
      <c r="A31" s="35" t="s">
        <v>143</v>
      </c>
      <c r="B31" s="33">
        <v>0</v>
      </c>
      <c r="C31" s="6">
        <v>3</v>
      </c>
      <c r="D31" s="6" t="s">
        <v>95</v>
      </c>
      <c r="E31" s="37" t="s">
        <v>113</v>
      </c>
      <c r="F31" s="2" t="str">
        <f t="shared" si="0"/>
        <v/>
      </c>
      <c r="G31" s="34"/>
      <c r="H31" s="26"/>
      <c r="I31" s="1" t="e">
        <f t="shared" si="1"/>
        <v>#VALUE!</v>
      </c>
      <c r="O31" s="1">
        <v>0</v>
      </c>
    </row>
    <row r="32" spans="1:15" ht="24.95" customHeight="1">
      <c r="A32" s="36" t="s">
        <v>144</v>
      </c>
      <c r="B32" s="33">
        <v>0</v>
      </c>
      <c r="C32" s="6">
        <v>1</v>
      </c>
      <c r="D32" s="6" t="s">
        <v>91</v>
      </c>
      <c r="E32" s="37" t="s">
        <v>71</v>
      </c>
      <c r="F32" s="2" t="str">
        <f t="shared" si="0"/>
        <v/>
      </c>
      <c r="G32" s="34"/>
      <c r="H32" s="26"/>
      <c r="I32" s="1" t="e">
        <f t="shared" si="1"/>
        <v>#VALUE!</v>
      </c>
      <c r="O32" s="1">
        <v>0</v>
      </c>
    </row>
    <row r="33" spans="1:15" ht="24.95" customHeight="1">
      <c r="A33" s="35" t="s">
        <v>145</v>
      </c>
      <c r="B33" s="33">
        <v>0</v>
      </c>
      <c r="C33" s="6">
        <v>4</v>
      </c>
      <c r="D33" s="6" t="s">
        <v>104</v>
      </c>
      <c r="E33" s="37" t="s">
        <v>69</v>
      </c>
      <c r="F33" s="2" t="str">
        <f t="shared" si="0"/>
        <v/>
      </c>
      <c r="G33" s="34"/>
      <c r="H33" s="26"/>
      <c r="I33" s="1" t="e">
        <f t="shared" si="1"/>
        <v>#VALUE!</v>
      </c>
      <c r="O33" s="1">
        <v>0</v>
      </c>
    </row>
    <row r="34" spans="1:15" ht="24.95" customHeight="1">
      <c r="A34" s="35" t="s">
        <v>146</v>
      </c>
      <c r="B34" s="33">
        <v>0</v>
      </c>
      <c r="C34" s="6">
        <v>1</v>
      </c>
      <c r="D34" s="6" t="s">
        <v>78</v>
      </c>
      <c r="E34" s="37" t="s">
        <v>98</v>
      </c>
      <c r="F34" s="2" t="str">
        <f t="shared" si="0"/>
        <v/>
      </c>
      <c r="G34" s="34"/>
      <c r="H34" s="26"/>
      <c r="I34" s="1" t="e">
        <f t="shared" si="1"/>
        <v>#VALUE!</v>
      </c>
      <c r="O34" s="1">
        <v>0</v>
      </c>
    </row>
    <row r="35" spans="1:15" ht="24.95" customHeight="1">
      <c r="A35" s="35" t="s">
        <v>147</v>
      </c>
      <c r="B35" s="33">
        <v>0</v>
      </c>
      <c r="C35" s="6">
        <v>2</v>
      </c>
      <c r="D35" s="6" t="s">
        <v>84</v>
      </c>
      <c r="E35" s="37" t="s">
        <v>70</v>
      </c>
      <c r="F35" s="2" t="str">
        <f t="shared" si="0"/>
        <v/>
      </c>
      <c r="G35" s="34"/>
      <c r="H35" s="26"/>
      <c r="I35" s="1" t="e">
        <f t="shared" si="1"/>
        <v>#VALUE!</v>
      </c>
      <c r="O35" s="1">
        <v>0</v>
      </c>
    </row>
    <row r="36" spans="1:15" ht="24.95" customHeight="1">
      <c r="A36" s="35" t="s">
        <v>148</v>
      </c>
      <c r="B36" s="33">
        <v>0</v>
      </c>
      <c r="C36" s="6">
        <v>4</v>
      </c>
      <c r="D36" s="6" t="s">
        <v>103</v>
      </c>
      <c r="E36" s="37" t="s">
        <v>69</v>
      </c>
      <c r="F36" s="2" t="str">
        <f t="shared" si="0"/>
        <v/>
      </c>
      <c r="G36" s="34"/>
      <c r="H36" s="26"/>
      <c r="I36" s="1" t="e">
        <f t="shared" si="1"/>
        <v>#VALUE!</v>
      </c>
      <c r="O36" s="1">
        <v>0</v>
      </c>
    </row>
    <row r="37" spans="1:15" ht="24.95" customHeight="1">
      <c r="A37" s="36" t="s">
        <v>149</v>
      </c>
      <c r="B37" s="33">
        <v>0</v>
      </c>
      <c r="C37" s="6">
        <v>2</v>
      </c>
      <c r="D37" s="6" t="s">
        <v>82</v>
      </c>
      <c r="E37" s="37" t="s">
        <v>98</v>
      </c>
      <c r="F37" s="2" t="str">
        <f t="shared" si="0"/>
        <v/>
      </c>
      <c r="G37" s="34"/>
      <c r="H37" s="26"/>
      <c r="I37" s="1" t="e">
        <f t="shared" si="1"/>
        <v>#VALUE!</v>
      </c>
      <c r="O37" s="1">
        <v>0</v>
      </c>
    </row>
    <row r="38" spans="1:15" ht="24.95" customHeight="1">
      <c r="A38" s="35" t="s">
        <v>150</v>
      </c>
      <c r="B38" s="33">
        <v>0</v>
      </c>
      <c r="C38" s="6">
        <v>1</v>
      </c>
      <c r="D38" s="6" t="s">
        <v>80</v>
      </c>
      <c r="E38" s="37" t="s">
        <v>73</v>
      </c>
      <c r="F38" s="2" t="str">
        <f t="shared" si="0"/>
        <v/>
      </c>
      <c r="G38" s="34"/>
      <c r="H38" s="26"/>
      <c r="I38" s="1" t="e">
        <f t="shared" si="1"/>
        <v>#VALUE!</v>
      </c>
      <c r="O38" s="1">
        <v>0</v>
      </c>
    </row>
    <row r="39" spans="1:15" ht="24.95" customHeight="1">
      <c r="A39" s="35" t="s">
        <v>151</v>
      </c>
      <c r="B39" s="33">
        <v>0</v>
      </c>
      <c r="C39" s="6">
        <v>3</v>
      </c>
      <c r="D39" s="6" t="s">
        <v>90</v>
      </c>
      <c r="E39" s="37" t="s">
        <v>114</v>
      </c>
      <c r="F39" s="2" t="str">
        <f t="shared" si="0"/>
        <v/>
      </c>
      <c r="G39" s="34"/>
      <c r="H39" s="26"/>
      <c r="I39" s="1" t="e">
        <f t="shared" si="1"/>
        <v>#VALUE!</v>
      </c>
      <c r="O39" s="1">
        <v>0</v>
      </c>
    </row>
    <row r="40" spans="1:15" ht="24.95" customHeight="1">
      <c r="A40" s="35" t="s">
        <v>152</v>
      </c>
      <c r="B40" s="33">
        <v>0</v>
      </c>
      <c r="C40" s="6">
        <v>2</v>
      </c>
      <c r="D40" s="6" t="s">
        <v>82</v>
      </c>
      <c r="E40" s="37" t="s">
        <v>73</v>
      </c>
      <c r="F40" s="2" t="str">
        <f t="shared" si="0"/>
        <v/>
      </c>
      <c r="G40" s="34"/>
      <c r="H40" s="26"/>
      <c r="I40" s="1" t="e">
        <f t="shared" si="1"/>
        <v>#VALUE!</v>
      </c>
      <c r="O40" s="1">
        <v>0</v>
      </c>
    </row>
    <row r="41" spans="1:15" ht="24.95" customHeight="1">
      <c r="A41" s="35" t="s">
        <v>153</v>
      </c>
      <c r="B41" s="33">
        <v>0</v>
      </c>
      <c r="C41" s="6">
        <v>1</v>
      </c>
      <c r="D41" s="6" t="s">
        <v>88</v>
      </c>
      <c r="E41" s="37" t="s">
        <v>100</v>
      </c>
      <c r="F41" s="2" t="str">
        <f t="shared" si="0"/>
        <v/>
      </c>
      <c r="G41" s="34"/>
      <c r="H41" s="26"/>
      <c r="I41" s="1" t="e">
        <f t="shared" si="1"/>
        <v>#VALUE!</v>
      </c>
      <c r="O41" s="1">
        <v>0</v>
      </c>
    </row>
    <row r="42" spans="1:15" ht="24.95" customHeight="1">
      <c r="A42" s="36" t="s">
        <v>154</v>
      </c>
      <c r="B42" s="33">
        <v>0</v>
      </c>
      <c r="C42" s="6">
        <v>1</v>
      </c>
      <c r="D42" s="6" t="s">
        <v>94</v>
      </c>
      <c r="E42" s="37" t="s">
        <v>111</v>
      </c>
      <c r="F42" s="2" t="str">
        <f t="shared" si="0"/>
        <v/>
      </c>
      <c r="G42" s="34"/>
      <c r="H42" s="26"/>
      <c r="I42" s="1" t="e">
        <f t="shared" si="1"/>
        <v>#VALUE!</v>
      </c>
      <c r="O42" s="1">
        <v>0</v>
      </c>
    </row>
    <row r="43" spans="1:15" ht="24.95" customHeight="1">
      <c r="A43" s="35" t="s">
        <v>155</v>
      </c>
      <c r="B43" s="33">
        <v>0</v>
      </c>
      <c r="C43" s="6">
        <v>4</v>
      </c>
      <c r="D43" s="6" t="s">
        <v>106</v>
      </c>
      <c r="E43" s="37" t="s">
        <v>69</v>
      </c>
      <c r="F43" s="2" t="str">
        <f t="shared" si="0"/>
        <v/>
      </c>
      <c r="G43" s="34"/>
      <c r="H43" s="26"/>
      <c r="I43" s="1" t="e">
        <f t="shared" si="1"/>
        <v>#VALUE!</v>
      </c>
      <c r="O43" s="1">
        <v>0</v>
      </c>
    </row>
    <row r="44" spans="1:15" ht="24.95" customHeight="1">
      <c r="A44" s="35" t="s">
        <v>156</v>
      </c>
      <c r="B44" s="33">
        <v>0</v>
      </c>
      <c r="C44" s="6">
        <v>2</v>
      </c>
      <c r="D44" s="6" t="s">
        <v>84</v>
      </c>
      <c r="E44" s="37" t="s">
        <v>110</v>
      </c>
      <c r="F44" s="2" t="str">
        <f t="shared" si="0"/>
        <v/>
      </c>
      <c r="G44" s="34"/>
      <c r="H44" s="26"/>
      <c r="I44" s="1" t="e">
        <f t="shared" si="1"/>
        <v>#VALUE!</v>
      </c>
      <c r="O44" s="1">
        <v>0</v>
      </c>
    </row>
    <row r="45" spans="1:15" ht="24.95" customHeight="1">
      <c r="A45" s="36" t="s">
        <v>157</v>
      </c>
      <c r="B45" s="33">
        <v>0</v>
      </c>
      <c r="C45" s="6">
        <v>1</v>
      </c>
      <c r="D45" s="6" t="s">
        <v>94</v>
      </c>
      <c r="E45" s="37" t="s">
        <v>111</v>
      </c>
      <c r="F45" s="2" t="str">
        <f t="shared" si="0"/>
        <v/>
      </c>
      <c r="G45" s="34"/>
      <c r="H45" s="26"/>
      <c r="I45" s="1" t="e">
        <f t="shared" si="1"/>
        <v>#VALUE!</v>
      </c>
      <c r="O45" s="1">
        <v>0</v>
      </c>
    </row>
    <row r="46" spans="1:15" ht="24.95" customHeight="1">
      <c r="A46" s="35" t="s">
        <v>158</v>
      </c>
      <c r="B46" s="33">
        <v>0</v>
      </c>
      <c r="C46" s="6">
        <v>2</v>
      </c>
      <c r="D46" s="6" t="s">
        <v>79</v>
      </c>
      <c r="E46" s="37" t="s">
        <v>110</v>
      </c>
      <c r="F46" s="2" t="str">
        <f t="shared" si="0"/>
        <v/>
      </c>
      <c r="G46" s="34"/>
      <c r="H46" s="26"/>
      <c r="I46" s="1" t="e">
        <f t="shared" si="1"/>
        <v>#VALUE!</v>
      </c>
      <c r="O46" s="1">
        <v>0</v>
      </c>
    </row>
    <row r="47" spans="1:15" ht="24.95" customHeight="1">
      <c r="A47" s="35" t="s">
        <v>159</v>
      </c>
      <c r="B47" s="33">
        <v>0</v>
      </c>
      <c r="C47" s="6">
        <v>3</v>
      </c>
      <c r="D47" s="6" t="s">
        <v>92</v>
      </c>
      <c r="E47" s="37" t="s">
        <v>112</v>
      </c>
      <c r="F47" s="2" t="str">
        <f t="shared" si="0"/>
        <v/>
      </c>
      <c r="G47" s="34"/>
      <c r="H47" s="26"/>
      <c r="I47" s="1" t="e">
        <f t="shared" si="1"/>
        <v>#VALUE!</v>
      </c>
      <c r="O47" s="1">
        <v>0</v>
      </c>
    </row>
    <row r="48" spans="1:15" ht="24.95" customHeight="1">
      <c r="A48" s="35" t="s">
        <v>160</v>
      </c>
      <c r="B48" s="33">
        <v>0</v>
      </c>
      <c r="C48" s="6">
        <v>1</v>
      </c>
      <c r="D48" s="6" t="s">
        <v>91</v>
      </c>
      <c r="E48" s="37" t="s">
        <v>71</v>
      </c>
      <c r="F48" s="2" t="str">
        <f t="shared" si="0"/>
        <v/>
      </c>
      <c r="G48" s="34"/>
      <c r="H48" s="26"/>
      <c r="I48" s="1" t="e">
        <f t="shared" si="1"/>
        <v>#VALUE!</v>
      </c>
      <c r="O48" s="1">
        <v>0</v>
      </c>
    </row>
    <row r="49" spans="1:15" ht="24.95" customHeight="1">
      <c r="A49" s="35" t="s">
        <v>161</v>
      </c>
      <c r="B49" s="33">
        <v>0</v>
      </c>
      <c r="C49" s="6">
        <v>4</v>
      </c>
      <c r="D49" s="6" t="s">
        <v>105</v>
      </c>
      <c r="E49" s="37" t="s">
        <v>72</v>
      </c>
      <c r="F49" s="2" t="str">
        <f t="shared" si="0"/>
        <v/>
      </c>
      <c r="G49" s="34"/>
      <c r="H49" s="26"/>
      <c r="I49" s="1" t="e">
        <f t="shared" si="1"/>
        <v>#VALUE!</v>
      </c>
      <c r="O49" s="1">
        <v>0</v>
      </c>
    </row>
    <row r="50" spans="1:15" ht="24.95" customHeight="1">
      <c r="A50" s="36" t="s">
        <v>162</v>
      </c>
      <c r="B50" s="33">
        <v>0</v>
      </c>
      <c r="C50" s="6">
        <v>3</v>
      </c>
      <c r="D50" s="6" t="s">
        <v>92</v>
      </c>
      <c r="E50" s="37" t="s">
        <v>113</v>
      </c>
      <c r="F50" s="2" t="str">
        <f t="shared" si="0"/>
        <v/>
      </c>
      <c r="G50" s="34"/>
      <c r="H50" s="26"/>
      <c r="I50" s="1" t="e">
        <f t="shared" si="1"/>
        <v>#VALUE!</v>
      </c>
      <c r="O50" s="1">
        <v>0</v>
      </c>
    </row>
    <row r="51" spans="1:15" ht="24.95" customHeight="1">
      <c r="A51" s="35" t="s">
        <v>163</v>
      </c>
      <c r="B51" s="33">
        <v>0</v>
      </c>
      <c r="C51" s="6">
        <v>4</v>
      </c>
      <c r="D51" s="6" t="s">
        <v>107</v>
      </c>
      <c r="E51" s="37" t="s">
        <v>109</v>
      </c>
      <c r="F51" s="2" t="str">
        <f t="shared" si="0"/>
        <v/>
      </c>
      <c r="G51" s="34"/>
      <c r="H51" s="26"/>
      <c r="I51" s="1" t="e">
        <f t="shared" si="1"/>
        <v>#VALUE!</v>
      </c>
      <c r="O51" s="1">
        <v>0</v>
      </c>
    </row>
    <row r="52" spans="1:15" ht="24.95" customHeight="1">
      <c r="A52" s="35" t="s">
        <v>164</v>
      </c>
      <c r="B52" s="33">
        <v>0</v>
      </c>
      <c r="C52" s="6">
        <v>3</v>
      </c>
      <c r="D52" s="6" t="s">
        <v>89</v>
      </c>
      <c r="E52" s="37" t="s">
        <v>99</v>
      </c>
      <c r="F52" s="2" t="str">
        <f t="shared" si="0"/>
        <v/>
      </c>
      <c r="G52" s="34"/>
      <c r="H52" s="26"/>
      <c r="I52" s="1" t="e">
        <f t="shared" si="1"/>
        <v>#VALUE!</v>
      </c>
      <c r="O52" s="1">
        <v>0</v>
      </c>
    </row>
    <row r="53" spans="1:15" ht="24.95" customHeight="1">
      <c r="A53" s="35" t="s">
        <v>165</v>
      </c>
      <c r="B53" s="33">
        <v>0</v>
      </c>
      <c r="C53" s="6">
        <v>4</v>
      </c>
      <c r="D53" s="6" t="s">
        <v>107</v>
      </c>
      <c r="E53" s="37" t="s">
        <v>109</v>
      </c>
      <c r="F53" s="2" t="str">
        <f t="shared" si="0"/>
        <v/>
      </c>
      <c r="G53" s="34"/>
      <c r="H53" s="26"/>
      <c r="I53" s="1" t="e">
        <f t="shared" si="1"/>
        <v>#VALUE!</v>
      </c>
      <c r="O53" s="1">
        <v>0</v>
      </c>
    </row>
    <row r="54" spans="1:15" ht="24.95" customHeight="1">
      <c r="A54" s="35" t="s">
        <v>166</v>
      </c>
      <c r="B54" s="33">
        <v>0</v>
      </c>
      <c r="C54" s="6">
        <v>1</v>
      </c>
      <c r="D54" s="6" t="s">
        <v>88</v>
      </c>
      <c r="E54" s="37" t="s">
        <v>100</v>
      </c>
      <c r="F54" s="2" t="str">
        <f t="shared" si="0"/>
        <v/>
      </c>
      <c r="G54" s="34"/>
      <c r="H54" s="26"/>
      <c r="I54" s="1" t="e">
        <f t="shared" si="1"/>
        <v>#VALUE!</v>
      </c>
      <c r="O54" s="1">
        <v>0</v>
      </c>
    </row>
    <row r="55" spans="1:15" ht="24.95" customHeight="1">
      <c r="A55" s="35" t="s">
        <v>167</v>
      </c>
      <c r="B55" s="33">
        <v>0</v>
      </c>
      <c r="C55" s="6">
        <v>3</v>
      </c>
      <c r="D55" s="6" t="s">
        <v>89</v>
      </c>
      <c r="E55" s="37" t="s">
        <v>108</v>
      </c>
      <c r="F55" s="2" t="str">
        <f t="shared" si="0"/>
        <v/>
      </c>
      <c r="G55" s="34"/>
      <c r="H55" s="26"/>
      <c r="I55" s="1" t="e">
        <f t="shared" si="1"/>
        <v>#VALUE!</v>
      </c>
      <c r="O55" s="1">
        <v>0</v>
      </c>
    </row>
    <row r="56" spans="1:15" ht="24.95" customHeight="1">
      <c r="A56" s="35" t="s">
        <v>168</v>
      </c>
      <c r="B56" s="33">
        <v>0</v>
      </c>
      <c r="C56" s="6">
        <v>3</v>
      </c>
      <c r="D56" s="6" t="s">
        <v>77</v>
      </c>
      <c r="E56" s="37" t="s">
        <v>114</v>
      </c>
      <c r="F56" s="2" t="str">
        <f t="shared" si="0"/>
        <v/>
      </c>
      <c r="G56" s="34"/>
      <c r="H56" s="26"/>
      <c r="I56" s="1" t="e">
        <f t="shared" si="1"/>
        <v>#VALUE!</v>
      </c>
      <c r="O56" s="1">
        <v>0</v>
      </c>
    </row>
    <row r="57" spans="1:15" ht="24.95" customHeight="1">
      <c r="A57" s="36" t="s">
        <v>169</v>
      </c>
      <c r="B57" s="33">
        <v>0</v>
      </c>
      <c r="C57" s="6">
        <v>1</v>
      </c>
      <c r="D57" s="6" t="s">
        <v>85</v>
      </c>
      <c r="E57" s="37" t="s">
        <v>111</v>
      </c>
      <c r="F57" s="2" t="str">
        <f t="shared" si="0"/>
        <v/>
      </c>
      <c r="G57" s="34"/>
      <c r="H57" s="26"/>
      <c r="I57" s="1" t="e">
        <f t="shared" si="1"/>
        <v>#VALUE!</v>
      </c>
      <c r="O57" s="1">
        <v>0</v>
      </c>
    </row>
    <row r="58" spans="1:15" ht="24.95" customHeight="1">
      <c r="A58" s="35" t="s">
        <v>170</v>
      </c>
      <c r="B58" s="33">
        <v>0</v>
      </c>
      <c r="C58" s="6">
        <v>3</v>
      </c>
      <c r="D58" s="6" t="s">
        <v>89</v>
      </c>
      <c r="E58" s="37" t="s">
        <v>99</v>
      </c>
      <c r="F58" s="2" t="str">
        <f t="shared" si="0"/>
        <v/>
      </c>
      <c r="G58" s="34"/>
      <c r="H58" s="26"/>
      <c r="I58" s="1" t="e">
        <f t="shared" si="1"/>
        <v>#VALUE!</v>
      </c>
      <c r="O58" s="1">
        <v>0</v>
      </c>
    </row>
    <row r="59" spans="1:15" ht="24.95" customHeight="1">
      <c r="A59" s="35" t="s">
        <v>171</v>
      </c>
      <c r="B59" s="33">
        <v>0</v>
      </c>
      <c r="C59" s="6">
        <v>3</v>
      </c>
      <c r="D59" s="6" t="s">
        <v>87</v>
      </c>
      <c r="E59" s="37" t="s">
        <v>112</v>
      </c>
      <c r="F59" s="2" t="str">
        <f t="shared" si="0"/>
        <v/>
      </c>
      <c r="G59" s="34"/>
      <c r="H59" s="26"/>
      <c r="I59" s="1" t="e">
        <f t="shared" si="1"/>
        <v>#VALUE!</v>
      </c>
      <c r="O59" s="1">
        <v>0</v>
      </c>
    </row>
    <row r="60" spans="1:15" ht="24.95" customHeight="1">
      <c r="A60" s="35" t="s">
        <v>172</v>
      </c>
      <c r="B60" s="33">
        <v>0</v>
      </c>
      <c r="C60" s="6">
        <v>3</v>
      </c>
      <c r="D60" s="6" t="s">
        <v>96</v>
      </c>
      <c r="E60" s="37" t="s">
        <v>109</v>
      </c>
      <c r="F60" s="2" t="str">
        <f t="shared" si="0"/>
        <v/>
      </c>
      <c r="G60" s="34"/>
      <c r="H60" s="26"/>
      <c r="I60" s="1" t="e">
        <f t="shared" si="1"/>
        <v>#VALUE!</v>
      </c>
      <c r="O60" s="1">
        <v>0</v>
      </c>
    </row>
    <row r="61" spans="1:15" ht="24.95" customHeight="1">
      <c r="A61" s="35" t="s">
        <v>173</v>
      </c>
      <c r="B61" s="33">
        <v>0</v>
      </c>
      <c r="C61" s="6">
        <v>3</v>
      </c>
      <c r="D61" s="6" t="s">
        <v>96</v>
      </c>
      <c r="E61" s="37" t="s">
        <v>99</v>
      </c>
      <c r="F61" s="2" t="str">
        <f t="shared" si="0"/>
        <v/>
      </c>
      <c r="G61" s="34"/>
      <c r="H61" s="26"/>
      <c r="I61" s="1" t="e">
        <f t="shared" si="1"/>
        <v>#VALUE!</v>
      </c>
      <c r="O61" s="1">
        <v>0</v>
      </c>
    </row>
    <row r="62" spans="1:15" ht="21">
      <c r="J62" s="28"/>
      <c r="K62" s="28"/>
      <c r="L62" s="29"/>
      <c r="M62" s="29"/>
      <c r="N62" s="28"/>
    </row>
    <row r="63" spans="1:15" ht="21">
      <c r="F63" s="30" t="e">
        <f>AVERAGEIF(F3:F61,"&lt;&gt;20",F3:F61)</f>
        <v>#DIV/0!</v>
      </c>
      <c r="J63" s="28"/>
      <c r="K63" s="28"/>
      <c r="L63" s="29"/>
      <c r="M63" s="29"/>
      <c r="N63" s="28"/>
    </row>
    <row r="64" spans="1:15" ht="21" customHeight="1">
      <c r="E64" s="27" t="s">
        <v>69</v>
      </c>
      <c r="J64" s="28"/>
      <c r="K64" s="28"/>
      <c r="L64" s="29"/>
      <c r="M64" s="29"/>
      <c r="N64" s="28"/>
    </row>
    <row r="65" spans="5:14" ht="21" customHeight="1">
      <c r="E65" s="27" t="s">
        <v>100</v>
      </c>
      <c r="J65" s="28"/>
      <c r="K65" s="28"/>
      <c r="L65" s="29"/>
      <c r="M65" s="29"/>
      <c r="N65" s="28"/>
    </row>
    <row r="66" spans="5:14" ht="21" customHeight="1">
      <c r="E66" s="27" t="s">
        <v>109</v>
      </c>
      <c r="J66" s="28"/>
      <c r="K66" s="28"/>
      <c r="L66" s="29"/>
      <c r="M66" s="29"/>
      <c r="N66" s="28"/>
    </row>
    <row r="67" spans="5:14" ht="21" customHeight="1">
      <c r="E67" s="27" t="s">
        <v>98</v>
      </c>
      <c r="J67" s="28"/>
      <c r="K67" s="28"/>
      <c r="L67" s="29"/>
      <c r="M67" s="29"/>
      <c r="N67" s="28"/>
    </row>
    <row r="68" spans="5:14" ht="21" customHeight="1">
      <c r="E68" s="27" t="s">
        <v>110</v>
      </c>
      <c r="J68" s="28"/>
      <c r="K68" s="28"/>
      <c r="L68" s="29"/>
      <c r="M68" s="29"/>
      <c r="N68" s="28"/>
    </row>
    <row r="69" spans="5:14" ht="21" customHeight="1">
      <c r="E69" s="27" t="s">
        <v>70</v>
      </c>
      <c r="J69" s="28"/>
      <c r="K69" s="28"/>
      <c r="L69" s="29"/>
      <c r="M69" s="29"/>
      <c r="N69" s="28"/>
    </row>
    <row r="70" spans="5:14" ht="21" customHeight="1">
      <c r="E70" s="27" t="s">
        <v>111</v>
      </c>
      <c r="J70" s="28"/>
      <c r="K70" s="28"/>
      <c r="L70" s="29"/>
      <c r="M70" s="29"/>
      <c r="N70" s="28"/>
    </row>
    <row r="71" spans="5:14" ht="21" customHeight="1">
      <c r="E71" s="27" t="s">
        <v>99</v>
      </c>
      <c r="J71" s="28"/>
      <c r="K71" s="28"/>
      <c r="L71" s="29"/>
      <c r="M71" s="29"/>
      <c r="N71" s="28"/>
    </row>
    <row r="72" spans="5:14" ht="21" customHeight="1">
      <c r="E72" s="27" t="s">
        <v>73</v>
      </c>
      <c r="J72" s="28"/>
      <c r="K72" s="28"/>
      <c r="L72" s="28"/>
      <c r="M72" s="29"/>
      <c r="N72" s="28"/>
    </row>
    <row r="73" spans="5:14" ht="21" customHeight="1">
      <c r="E73" s="27" t="s">
        <v>108</v>
      </c>
      <c r="J73" s="28"/>
      <c r="K73" s="28"/>
      <c r="L73" s="28"/>
      <c r="M73" s="29"/>
      <c r="N73" s="28"/>
    </row>
    <row r="74" spans="5:14" ht="21" customHeight="1">
      <c r="E74" s="27" t="s">
        <v>71</v>
      </c>
      <c r="J74" s="28"/>
      <c r="K74" s="28"/>
      <c r="L74" s="28"/>
      <c r="M74" s="28"/>
      <c r="N74" s="28"/>
    </row>
    <row r="75" spans="5:14" ht="21" customHeight="1">
      <c r="E75" s="27" t="s">
        <v>112</v>
      </c>
      <c r="J75" s="28"/>
      <c r="K75" s="28"/>
      <c r="L75" s="28"/>
      <c r="M75" s="28"/>
      <c r="N75" s="28"/>
    </row>
    <row r="76" spans="5:14" ht="21" customHeight="1">
      <c r="E76" s="27" t="s">
        <v>113</v>
      </c>
      <c r="J76" s="28"/>
      <c r="K76" s="28"/>
      <c r="L76" s="28"/>
      <c r="M76" s="28"/>
      <c r="N76" s="28"/>
    </row>
    <row r="77" spans="5:14" ht="21" customHeight="1">
      <c r="E77" s="27" t="s">
        <v>114</v>
      </c>
      <c r="J77" s="28"/>
      <c r="K77" s="28"/>
      <c r="L77" s="28"/>
      <c r="M77" s="28"/>
      <c r="N77" s="28"/>
    </row>
    <row r="78" spans="5:14" ht="21" customHeight="1">
      <c r="E78" s="27" t="s">
        <v>72</v>
      </c>
      <c r="J78" s="28"/>
      <c r="K78" s="28"/>
      <c r="L78" s="28"/>
      <c r="M78" s="28"/>
      <c r="N78" s="28"/>
    </row>
    <row r="79" spans="5:14" ht="21" customHeight="1">
      <c r="J79" s="28"/>
      <c r="K79" s="28"/>
      <c r="L79" s="28"/>
      <c r="M79" s="28"/>
      <c r="N79" s="28"/>
    </row>
    <row r="80" spans="5:14" ht="21" customHeight="1">
      <c r="J80" s="28"/>
      <c r="K80" s="28"/>
      <c r="L80" s="28"/>
      <c r="M80" s="28"/>
      <c r="N80" s="28"/>
    </row>
    <row r="81" spans="10:14" ht="21" customHeight="1">
      <c r="J81" s="28"/>
      <c r="K81" s="28"/>
      <c r="L81" s="28"/>
      <c r="M81" s="28"/>
      <c r="N81" s="28"/>
    </row>
    <row r="82" spans="10:14" ht="21" customHeight="1">
      <c r="J82" s="28"/>
      <c r="K82" s="28"/>
      <c r="L82" s="28"/>
      <c r="M82" s="28"/>
      <c r="N82" s="28"/>
    </row>
    <row r="83" spans="10:14">
      <c r="J83" s="28"/>
      <c r="K83" s="7"/>
      <c r="L83" s="7"/>
      <c r="M83" s="7"/>
      <c r="N83" s="28"/>
    </row>
    <row r="84" spans="10:14">
      <c r="J84" s="28"/>
      <c r="K84" s="28"/>
      <c r="L84" s="28"/>
      <c r="M84" s="28"/>
      <c r="N84" s="28"/>
    </row>
    <row r="85" spans="10:14">
      <c r="J85" s="28"/>
      <c r="K85" s="28"/>
      <c r="L85" s="28"/>
      <c r="M85" s="28"/>
      <c r="N85" s="28"/>
    </row>
    <row r="86" spans="10:14">
      <c r="J86" s="28"/>
      <c r="K86" s="28"/>
      <c r="L86" s="28"/>
      <c r="M86" s="28"/>
      <c r="N86" s="28"/>
    </row>
  </sheetData>
  <autoFilter ref="A1:H61">
    <filterColumn colId="2"/>
    <filterColumn colId="4"/>
  </autoFilter>
  <sortState ref="A3:D61">
    <sortCondition ref="A3:A61"/>
  </sortState>
  <mergeCells count="7">
    <mergeCell ref="H1:H2"/>
    <mergeCell ref="D1:D2"/>
    <mergeCell ref="B1:B2"/>
    <mergeCell ref="A1:A2"/>
    <mergeCell ref="C1:C2"/>
    <mergeCell ref="E1:E2"/>
    <mergeCell ref="G1:G2"/>
  </mergeCells>
  <conditionalFormatting sqref="B3:B61">
    <cfRule type="cellIs" dxfId="0" priority="1" operator="equal">
      <formula>1</formula>
    </cfRule>
  </conditionalFormatting>
  <dataValidations count="1">
    <dataValidation type="list" allowBlank="1" showInputMessage="1" showErrorMessage="1" sqref="E3:E61">
      <formula1>$E$64:$E$78</formula1>
    </dataValidation>
  </dataValidations>
  <printOptions horizontalCentered="1" verticalCentered="1"/>
  <pageMargins left="0.31496062992125984" right="0.31496062992125984" top="0.35433070866141736" bottom="0.35433070866141736" header="0.31496062992125984" footer="0.31496062992125984"/>
  <pageSetup paperSize="9" scale="34"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2">
    <pageSetUpPr fitToPage="1"/>
  </sheetPr>
  <dimension ref="A1:S49"/>
  <sheetViews>
    <sheetView zoomScale="70" zoomScaleNormal="70" workbookViewId="0">
      <selection activeCell="F2" sqref="F2:J2"/>
    </sheetView>
  </sheetViews>
  <sheetFormatPr baseColWidth="10" defaultRowHeight="15" outlineLevelRow="1"/>
  <cols>
    <col min="1" max="1" width="6.85546875" style="12" customWidth="1"/>
    <col min="2" max="2" width="5.7109375" customWidth="1"/>
    <col min="10" max="10" width="17" customWidth="1"/>
    <col min="11" max="11" width="11.42578125" customWidth="1"/>
    <col min="12" max="15" width="4.7109375" customWidth="1"/>
    <col min="17" max="19" width="11.42578125" style="12"/>
  </cols>
  <sheetData>
    <row r="1" spans="1:19" ht="30.75" customHeight="1">
      <c r="A1" s="87" t="s">
        <v>8</v>
      </c>
      <c r="B1" s="88"/>
      <c r="C1" s="88"/>
      <c r="D1" s="8" t="str">
        <f ca="1">MID(CELL("nomfichier",A1),FIND("]",CELL("nomfichier",A1),1)+1,30)</f>
        <v>GRILLE</v>
      </c>
      <c r="E1" s="9"/>
      <c r="F1" s="9"/>
      <c r="G1" s="9"/>
      <c r="H1" s="9"/>
      <c r="I1" s="10"/>
      <c r="J1" s="10"/>
      <c r="K1" s="11" t="s">
        <v>0</v>
      </c>
      <c r="L1" s="60"/>
      <c r="M1" s="60"/>
      <c r="N1" s="60"/>
      <c r="O1" s="61"/>
    </row>
    <row r="2" spans="1:19" ht="39" customHeight="1">
      <c r="A2" s="13"/>
      <c r="B2" s="89" t="s">
        <v>9</v>
      </c>
      <c r="C2" s="89"/>
      <c r="D2" s="89"/>
      <c r="E2" s="89"/>
      <c r="F2" s="98"/>
      <c r="G2" s="98"/>
      <c r="H2" s="98"/>
      <c r="I2" s="98"/>
      <c r="J2" s="98"/>
      <c r="K2" s="14"/>
      <c r="L2" s="14"/>
      <c r="M2" s="14"/>
      <c r="N2" s="14"/>
      <c r="O2" s="15"/>
    </row>
    <row r="3" spans="1:19" ht="15" customHeight="1">
      <c r="A3" s="90" t="s">
        <v>10</v>
      </c>
      <c r="B3" s="91"/>
      <c r="C3" s="94" t="s">
        <v>11</v>
      </c>
      <c r="D3" s="94"/>
      <c r="E3" s="94"/>
      <c r="F3" s="94"/>
      <c r="G3" s="94"/>
      <c r="H3" s="95"/>
      <c r="I3" s="94" t="s">
        <v>12</v>
      </c>
      <c r="J3" s="94"/>
      <c r="K3" s="95"/>
      <c r="L3" s="16">
        <v>0</v>
      </c>
      <c r="M3" s="16">
        <v>1</v>
      </c>
      <c r="N3" s="16">
        <v>2</v>
      </c>
      <c r="O3" s="16">
        <v>3</v>
      </c>
    </row>
    <row r="4" spans="1:19" outlineLevel="1">
      <c r="A4" s="92"/>
      <c r="B4" s="93"/>
      <c r="C4" s="96" t="s">
        <v>13</v>
      </c>
      <c r="D4" s="96"/>
      <c r="E4" s="96"/>
      <c r="F4" s="96"/>
      <c r="G4" s="96"/>
      <c r="H4" s="96"/>
      <c r="I4" s="96"/>
      <c r="J4" s="96"/>
      <c r="K4" s="96"/>
      <c r="L4" s="96"/>
      <c r="M4" s="96"/>
      <c r="N4" s="96"/>
      <c r="O4" s="97"/>
    </row>
    <row r="5" spans="1:19" ht="81" customHeight="1" outlineLevel="1">
      <c r="A5" s="17" t="s">
        <v>17</v>
      </c>
      <c r="B5" s="16" t="s">
        <v>14</v>
      </c>
      <c r="C5" s="78" t="s">
        <v>15</v>
      </c>
      <c r="D5" s="79"/>
      <c r="E5" s="79"/>
      <c r="F5" s="79"/>
      <c r="G5" s="79"/>
      <c r="H5" s="80"/>
      <c r="I5" s="78" t="s">
        <v>16</v>
      </c>
      <c r="J5" s="79"/>
      <c r="K5" s="80"/>
      <c r="L5" s="16"/>
      <c r="M5" s="16"/>
      <c r="N5" s="16"/>
      <c r="O5" s="16"/>
      <c r="Q5" s="12">
        <v>1.5</v>
      </c>
      <c r="R5" s="12">
        <f>COUNTIF(L5:O5,"x")</f>
        <v>0</v>
      </c>
      <c r="S5" s="12">
        <f>Q5/4*R5</f>
        <v>0</v>
      </c>
    </row>
    <row r="6" spans="1:19" ht="31.5" customHeight="1" outlineLevel="1">
      <c r="B6" s="81" t="s">
        <v>18</v>
      </c>
      <c r="C6" s="82"/>
      <c r="D6" s="82"/>
      <c r="E6" s="82"/>
      <c r="F6" s="82"/>
      <c r="G6" s="82"/>
      <c r="H6" s="82"/>
      <c r="I6" s="82"/>
      <c r="J6" s="82"/>
      <c r="K6" s="82"/>
      <c r="L6" s="82"/>
      <c r="M6" s="82"/>
      <c r="N6" s="82"/>
      <c r="O6" s="82"/>
    </row>
    <row r="7" spans="1:19" ht="99.75" customHeight="1" outlineLevel="1">
      <c r="A7" s="17" t="s">
        <v>17</v>
      </c>
      <c r="B7" s="16" t="s">
        <v>19</v>
      </c>
      <c r="C7" s="78" t="s">
        <v>20</v>
      </c>
      <c r="D7" s="79"/>
      <c r="E7" s="79"/>
      <c r="F7" s="79"/>
      <c r="G7" s="79"/>
      <c r="H7" s="80"/>
      <c r="I7" s="78" t="s">
        <v>21</v>
      </c>
      <c r="J7" s="79"/>
      <c r="K7" s="80"/>
      <c r="L7" s="16"/>
      <c r="M7" s="16"/>
      <c r="N7" s="16"/>
      <c r="O7" s="16"/>
      <c r="Q7" s="12">
        <v>2</v>
      </c>
      <c r="R7" s="12">
        <f>COUNTIF(L7:O7,"x")</f>
        <v>0</v>
      </c>
      <c r="S7" s="12">
        <f>Q7/4*R7</f>
        <v>0</v>
      </c>
    </row>
    <row r="8" spans="1:19" outlineLevel="1">
      <c r="B8" s="81" t="s">
        <v>22</v>
      </c>
      <c r="C8" s="82"/>
      <c r="D8" s="82"/>
      <c r="E8" s="82"/>
      <c r="F8" s="82"/>
      <c r="G8" s="82"/>
      <c r="H8" s="82"/>
      <c r="I8" s="82"/>
      <c r="J8" s="82"/>
      <c r="K8" s="82"/>
      <c r="L8" s="82"/>
      <c r="M8" s="82"/>
      <c r="N8" s="82"/>
      <c r="O8" s="82"/>
    </row>
    <row r="9" spans="1:19" ht="66" customHeight="1" outlineLevel="1">
      <c r="A9" s="17" t="s">
        <v>17</v>
      </c>
      <c r="B9" s="16" t="s">
        <v>23</v>
      </c>
      <c r="C9" s="78" t="s">
        <v>24</v>
      </c>
      <c r="D9" s="79"/>
      <c r="E9" s="79"/>
      <c r="F9" s="79"/>
      <c r="G9" s="79"/>
      <c r="H9" s="80"/>
      <c r="I9" s="78" t="s">
        <v>25</v>
      </c>
      <c r="J9" s="79"/>
      <c r="K9" s="80"/>
      <c r="L9" s="16"/>
      <c r="M9" s="16"/>
      <c r="N9" s="16"/>
      <c r="O9" s="16"/>
      <c r="Q9" s="12">
        <v>0.5</v>
      </c>
      <c r="R9" s="12">
        <f>COUNTIF(L9:O9,"x")</f>
        <v>0</v>
      </c>
      <c r="S9" s="12">
        <f>Q9/4*R9</f>
        <v>0</v>
      </c>
    </row>
    <row r="10" spans="1:19" ht="51.75" customHeight="1" outlineLevel="1">
      <c r="A10" s="17" t="s">
        <v>17</v>
      </c>
      <c r="B10" s="16" t="s">
        <v>26</v>
      </c>
      <c r="C10" s="78" t="s">
        <v>27</v>
      </c>
      <c r="D10" s="79"/>
      <c r="E10" s="79"/>
      <c r="F10" s="79"/>
      <c r="G10" s="79"/>
      <c r="H10" s="80"/>
      <c r="I10" s="78" t="s">
        <v>28</v>
      </c>
      <c r="J10" s="79"/>
      <c r="K10" s="80"/>
      <c r="L10" s="16"/>
      <c r="M10" s="16"/>
      <c r="N10" s="16"/>
      <c r="O10" s="16"/>
      <c r="Q10" s="12">
        <v>0.5</v>
      </c>
      <c r="R10" s="12">
        <f>COUNTIF(L10:O10,"x")</f>
        <v>0</v>
      </c>
      <c r="S10" s="12">
        <f>Q10/4*R10</f>
        <v>0</v>
      </c>
    </row>
    <row r="11" spans="1:19" ht="66" customHeight="1" outlineLevel="1">
      <c r="A11" s="17" t="s">
        <v>17</v>
      </c>
      <c r="B11" s="16" t="s">
        <v>29</v>
      </c>
      <c r="C11" s="78" t="s">
        <v>30</v>
      </c>
      <c r="D11" s="79"/>
      <c r="E11" s="79"/>
      <c r="F11" s="79"/>
      <c r="G11" s="79"/>
      <c r="H11" s="80"/>
      <c r="I11" s="78" t="s">
        <v>31</v>
      </c>
      <c r="J11" s="79"/>
      <c r="K11" s="80"/>
      <c r="L11" s="16"/>
      <c r="M11" s="16"/>
      <c r="N11" s="16"/>
      <c r="O11" s="16"/>
      <c r="Q11" s="12">
        <v>0.5</v>
      </c>
      <c r="R11" s="12">
        <f>COUNTIF(L11:O11,"x")</f>
        <v>0</v>
      </c>
      <c r="S11" s="12">
        <f>Q11/4*R11</f>
        <v>0</v>
      </c>
    </row>
    <row r="12" spans="1:19" ht="11.25" customHeight="1">
      <c r="A12" s="25"/>
      <c r="B12" s="23"/>
      <c r="C12" s="22"/>
      <c r="D12" s="22"/>
      <c r="E12" s="22"/>
      <c r="F12" s="22"/>
      <c r="G12" s="22"/>
      <c r="H12" s="22"/>
      <c r="I12" s="22"/>
      <c r="J12" s="22"/>
      <c r="K12" s="22"/>
      <c r="L12" s="23"/>
      <c r="M12" s="23"/>
      <c r="N12" s="23"/>
      <c r="O12" s="24"/>
    </row>
    <row r="13" spans="1:19" ht="25.5" hidden="1" customHeight="1" outlineLevel="1">
      <c r="B13" s="84" t="s">
        <v>32</v>
      </c>
      <c r="C13" s="85"/>
      <c r="D13" s="85"/>
      <c r="E13" s="85"/>
      <c r="F13" s="85"/>
      <c r="G13" s="85"/>
      <c r="H13" s="85"/>
      <c r="I13" s="85"/>
      <c r="J13" s="85"/>
      <c r="K13" s="85"/>
      <c r="L13" s="85"/>
      <c r="M13" s="85"/>
      <c r="N13" s="85"/>
      <c r="O13" s="86"/>
    </row>
    <row r="14" spans="1:19" ht="69" hidden="1" customHeight="1" outlineLevel="1">
      <c r="A14" s="17"/>
      <c r="B14" s="16" t="s">
        <v>33</v>
      </c>
      <c r="C14" s="78" t="s">
        <v>34</v>
      </c>
      <c r="D14" s="79"/>
      <c r="E14" s="79"/>
      <c r="F14" s="79"/>
      <c r="G14" s="79"/>
      <c r="H14" s="80"/>
      <c r="I14" s="78" t="s">
        <v>35</v>
      </c>
      <c r="J14" s="79"/>
      <c r="K14" s="80"/>
      <c r="L14" s="16" t="s">
        <v>17</v>
      </c>
      <c r="M14" s="16" t="s">
        <v>17</v>
      </c>
      <c r="N14" s="16" t="s">
        <v>17</v>
      </c>
      <c r="O14" s="16" t="s">
        <v>17</v>
      </c>
      <c r="Q14" s="12">
        <v>1</v>
      </c>
      <c r="R14" s="12">
        <f>COUNTIF(L14:O14,"x")</f>
        <v>4</v>
      </c>
      <c r="S14" s="12">
        <f>Q14/4*R14</f>
        <v>1</v>
      </c>
    </row>
    <row r="15" spans="1:19" ht="26.25" hidden="1" customHeight="1" outlineLevel="1">
      <c r="B15" s="84" t="s">
        <v>36</v>
      </c>
      <c r="C15" s="85"/>
      <c r="D15" s="85"/>
      <c r="E15" s="85"/>
      <c r="F15" s="85"/>
      <c r="G15" s="85"/>
      <c r="H15" s="85"/>
      <c r="I15" s="85"/>
      <c r="J15" s="85"/>
      <c r="K15" s="85"/>
      <c r="L15" s="85"/>
      <c r="M15" s="85"/>
      <c r="N15" s="85"/>
      <c r="O15" s="86"/>
    </row>
    <row r="16" spans="1:19" ht="63.75" hidden="1" customHeight="1" outlineLevel="1">
      <c r="A16" s="17"/>
      <c r="B16" s="16" t="s">
        <v>37</v>
      </c>
      <c r="C16" s="78" t="s">
        <v>38</v>
      </c>
      <c r="D16" s="79"/>
      <c r="E16" s="79"/>
      <c r="F16" s="79"/>
      <c r="G16" s="79"/>
      <c r="H16" s="80"/>
      <c r="I16" s="78" t="s">
        <v>39</v>
      </c>
      <c r="J16" s="79"/>
      <c r="K16" s="80"/>
      <c r="L16" s="16" t="s">
        <v>17</v>
      </c>
      <c r="M16" s="16" t="s">
        <v>17</v>
      </c>
      <c r="N16" s="16" t="s">
        <v>17</v>
      </c>
      <c r="O16" s="16" t="s">
        <v>17</v>
      </c>
      <c r="Q16" s="12">
        <v>2</v>
      </c>
      <c r="R16" s="12">
        <f>COUNTIF(L16:O16,"x")</f>
        <v>4</v>
      </c>
      <c r="S16" s="12">
        <f>Q16/4*R16</f>
        <v>2</v>
      </c>
    </row>
    <row r="17" spans="1:19" ht="18.75" hidden="1" customHeight="1" outlineLevel="1">
      <c r="B17" s="81" t="s">
        <v>40</v>
      </c>
      <c r="C17" s="82"/>
      <c r="D17" s="82"/>
      <c r="E17" s="82"/>
      <c r="F17" s="82"/>
      <c r="G17" s="82"/>
      <c r="H17" s="82"/>
      <c r="I17" s="82"/>
      <c r="J17" s="82"/>
      <c r="K17" s="82"/>
      <c r="L17" s="82"/>
      <c r="M17" s="82"/>
      <c r="N17" s="82"/>
      <c r="O17" s="82"/>
    </row>
    <row r="18" spans="1:19" ht="54" hidden="1" customHeight="1" outlineLevel="1">
      <c r="A18" s="17"/>
      <c r="B18" s="16" t="s">
        <v>41</v>
      </c>
      <c r="C18" s="78" t="s">
        <v>42</v>
      </c>
      <c r="D18" s="79"/>
      <c r="E18" s="79"/>
      <c r="F18" s="79"/>
      <c r="G18" s="79"/>
      <c r="H18" s="80"/>
      <c r="I18" s="78" t="s">
        <v>43</v>
      </c>
      <c r="J18" s="79"/>
      <c r="K18" s="80"/>
      <c r="L18" s="16" t="s">
        <v>17</v>
      </c>
      <c r="M18" s="16" t="s">
        <v>17</v>
      </c>
      <c r="N18" s="16" t="s">
        <v>17</v>
      </c>
      <c r="O18" s="16" t="s">
        <v>17</v>
      </c>
      <c r="Q18" s="12">
        <f>2/3</f>
        <v>0.66666666666666663</v>
      </c>
      <c r="R18" s="12">
        <f>COUNTIF(L18:O18,"x")</f>
        <v>4</v>
      </c>
      <c r="S18" s="12">
        <f>Q18/4*R18</f>
        <v>0.66666666666666663</v>
      </c>
    </row>
    <row r="19" spans="1:19" ht="51.75" hidden="1" customHeight="1" outlineLevel="1">
      <c r="A19" s="17"/>
      <c r="B19" s="16" t="s">
        <v>44</v>
      </c>
      <c r="C19" s="78" t="s">
        <v>45</v>
      </c>
      <c r="D19" s="79"/>
      <c r="E19" s="79"/>
      <c r="F19" s="79"/>
      <c r="G19" s="79"/>
      <c r="H19" s="80"/>
      <c r="I19" s="78" t="s">
        <v>46</v>
      </c>
      <c r="J19" s="79"/>
      <c r="K19" s="80"/>
      <c r="L19" s="16" t="s">
        <v>17</v>
      </c>
      <c r="M19" s="16" t="s">
        <v>17</v>
      </c>
      <c r="N19" s="16" t="s">
        <v>17</v>
      </c>
      <c r="O19" s="16" t="s">
        <v>17</v>
      </c>
      <c r="Q19" s="12">
        <f>2/3</f>
        <v>0.66666666666666663</v>
      </c>
      <c r="R19" s="12">
        <f>COUNTIF(L19:O19,"x")</f>
        <v>4</v>
      </c>
      <c r="S19" s="12">
        <f>Q19/4*R19</f>
        <v>0.66666666666666663</v>
      </c>
    </row>
    <row r="20" spans="1:19" ht="51.75" hidden="1" customHeight="1" outlineLevel="1">
      <c r="A20" s="17"/>
      <c r="B20" s="16" t="s">
        <v>47</v>
      </c>
      <c r="C20" s="78" t="s">
        <v>48</v>
      </c>
      <c r="D20" s="79"/>
      <c r="E20" s="79"/>
      <c r="F20" s="79"/>
      <c r="G20" s="79"/>
      <c r="H20" s="80"/>
      <c r="I20" s="78" t="s">
        <v>49</v>
      </c>
      <c r="J20" s="79"/>
      <c r="K20" s="80"/>
      <c r="L20" s="16" t="s">
        <v>17</v>
      </c>
      <c r="M20" s="16" t="s">
        <v>17</v>
      </c>
      <c r="N20" s="16" t="s">
        <v>17</v>
      </c>
      <c r="O20" s="16" t="s">
        <v>17</v>
      </c>
      <c r="Q20" s="12">
        <f>2/3</f>
        <v>0.66666666666666663</v>
      </c>
      <c r="R20" s="12">
        <f>COUNTIF(L20:O20,"x")</f>
        <v>4</v>
      </c>
      <c r="S20" s="12">
        <f>Q20/4*R20</f>
        <v>0.66666666666666663</v>
      </c>
    </row>
    <row r="21" spans="1:19" ht="15.75" hidden="1" customHeight="1" outlineLevel="1">
      <c r="A21" s="75"/>
      <c r="B21" s="75"/>
      <c r="C21" s="75"/>
      <c r="D21" s="75"/>
      <c r="E21" s="75"/>
      <c r="F21" s="75"/>
      <c r="G21" s="75"/>
      <c r="H21" s="75"/>
      <c r="I21" s="75"/>
      <c r="J21" s="75"/>
      <c r="K21" s="75"/>
      <c r="L21" s="75"/>
      <c r="M21" s="75"/>
      <c r="N21" s="75"/>
      <c r="O21" s="83"/>
    </row>
    <row r="22" spans="1:19" collapsed="1">
      <c r="B22" s="81" t="s">
        <v>50</v>
      </c>
      <c r="C22" s="82"/>
      <c r="D22" s="82"/>
      <c r="E22" s="82"/>
      <c r="F22" s="82"/>
      <c r="G22" s="82"/>
      <c r="H22" s="82"/>
      <c r="I22" s="82"/>
      <c r="J22" s="82"/>
      <c r="K22" s="82"/>
      <c r="L22" s="82"/>
      <c r="M22" s="82"/>
      <c r="N22" s="82"/>
      <c r="O22" s="82"/>
    </row>
    <row r="23" spans="1:19" ht="33.75" customHeight="1">
      <c r="A23" s="18" t="s">
        <v>17</v>
      </c>
      <c r="B23" s="19" t="s">
        <v>51</v>
      </c>
      <c r="C23" s="78" t="s">
        <v>52</v>
      </c>
      <c r="D23" s="79"/>
      <c r="E23" s="79"/>
      <c r="F23" s="79"/>
      <c r="G23" s="79"/>
      <c r="H23" s="80"/>
      <c r="I23" s="78" t="s">
        <v>53</v>
      </c>
      <c r="J23" s="79"/>
      <c r="K23" s="80"/>
      <c r="L23" s="16"/>
      <c r="M23" s="16"/>
      <c r="N23" s="16"/>
      <c r="O23" s="16"/>
      <c r="Q23" s="12">
        <v>1.5</v>
      </c>
      <c r="R23" s="12">
        <f>COUNTIF(L23:O23,"x")</f>
        <v>0</v>
      </c>
      <c r="S23" s="12">
        <f>Q23/4*R23</f>
        <v>0</v>
      </c>
    </row>
    <row r="24" spans="1:19" ht="41.25" customHeight="1">
      <c r="A24" s="20"/>
      <c r="B24" s="63" t="s">
        <v>54</v>
      </c>
      <c r="C24" s="63"/>
      <c r="D24" s="63"/>
      <c r="E24" s="63"/>
      <c r="F24" s="63"/>
      <c r="G24" s="63"/>
      <c r="H24" s="63"/>
      <c r="I24" s="63"/>
      <c r="J24" s="63"/>
      <c r="K24" s="63"/>
      <c r="L24" s="63"/>
      <c r="M24" s="63"/>
      <c r="N24" s="63"/>
      <c r="O24" s="63"/>
    </row>
    <row r="25" spans="1:19">
      <c r="A25" s="21"/>
      <c r="B25" s="81" t="s">
        <v>55</v>
      </c>
      <c r="C25" s="82"/>
      <c r="D25" s="82"/>
      <c r="E25" s="82"/>
      <c r="F25" s="82"/>
      <c r="G25" s="82"/>
      <c r="H25" s="82"/>
      <c r="I25" s="82"/>
      <c r="J25" s="82"/>
      <c r="K25" s="82"/>
      <c r="L25" s="82"/>
      <c r="M25" s="82"/>
      <c r="N25" s="82"/>
      <c r="O25" s="82"/>
    </row>
    <row r="26" spans="1:19" ht="41.25" customHeight="1">
      <c r="A26" s="18" t="s">
        <v>17</v>
      </c>
      <c r="B26" s="19" t="s">
        <v>56</v>
      </c>
      <c r="C26" s="78" t="s">
        <v>57</v>
      </c>
      <c r="D26" s="79"/>
      <c r="E26" s="79"/>
      <c r="F26" s="79"/>
      <c r="G26" s="79"/>
      <c r="H26" s="80"/>
      <c r="I26" s="78" t="s">
        <v>58</v>
      </c>
      <c r="J26" s="79"/>
      <c r="K26" s="80"/>
      <c r="L26" s="16"/>
      <c r="M26" s="16"/>
      <c r="N26" s="16"/>
      <c r="O26" s="16"/>
      <c r="Q26" s="12">
        <v>1.5</v>
      </c>
      <c r="R26" s="12">
        <f>COUNTIF(L26:O26,"x")</f>
        <v>0</v>
      </c>
      <c r="S26" s="12">
        <f>Q26/4*R26</f>
        <v>0</v>
      </c>
    </row>
    <row r="27" spans="1:19" ht="39" customHeight="1">
      <c r="A27" s="20"/>
      <c r="B27" s="63" t="s">
        <v>59</v>
      </c>
      <c r="C27" s="63"/>
      <c r="D27" s="63"/>
      <c r="E27" s="63"/>
      <c r="F27" s="63"/>
      <c r="G27" s="63"/>
      <c r="H27" s="63"/>
      <c r="I27" s="63"/>
      <c r="J27" s="63"/>
      <c r="K27" s="63"/>
      <c r="L27" s="63"/>
      <c r="M27" s="63"/>
      <c r="N27" s="63"/>
      <c r="O27" s="63"/>
    </row>
    <row r="28" spans="1:19">
      <c r="A28" s="21"/>
      <c r="B28" s="81" t="s">
        <v>60</v>
      </c>
      <c r="C28" s="82"/>
      <c r="D28" s="82"/>
      <c r="E28" s="82"/>
      <c r="F28" s="82"/>
      <c r="G28" s="82"/>
      <c r="H28" s="82"/>
      <c r="I28" s="82"/>
      <c r="J28" s="82"/>
      <c r="K28" s="82"/>
      <c r="L28" s="82"/>
      <c r="M28" s="82"/>
      <c r="N28" s="82"/>
      <c r="O28" s="82"/>
    </row>
    <row r="29" spans="1:19" ht="41.25" customHeight="1">
      <c r="A29" s="18" t="s">
        <v>17</v>
      </c>
      <c r="B29" s="19" t="s">
        <v>61</v>
      </c>
      <c r="C29" s="78" t="s">
        <v>62</v>
      </c>
      <c r="D29" s="79"/>
      <c r="E29" s="79"/>
      <c r="F29" s="79"/>
      <c r="G29" s="79"/>
      <c r="H29" s="80"/>
      <c r="I29" s="78" t="s">
        <v>63</v>
      </c>
      <c r="J29" s="79"/>
      <c r="K29" s="80"/>
      <c r="L29" s="16"/>
      <c r="M29" s="16"/>
      <c r="N29" s="16"/>
      <c r="O29" s="16"/>
      <c r="Q29" s="12">
        <v>2</v>
      </c>
      <c r="R29" s="12">
        <f>COUNTIF(L29:O29,"x")</f>
        <v>0</v>
      </c>
      <c r="S29" s="12">
        <f>Q29/4*R29</f>
        <v>0</v>
      </c>
    </row>
    <row r="30" spans="1:19" ht="41.25" customHeight="1">
      <c r="A30" s="7"/>
      <c r="B30" s="62" t="s">
        <v>64</v>
      </c>
      <c r="C30" s="62"/>
      <c r="D30" s="62"/>
      <c r="E30" s="62"/>
      <c r="F30" s="63"/>
      <c r="G30" s="63"/>
      <c r="H30" s="63"/>
      <c r="I30" s="63"/>
      <c r="J30" s="63"/>
      <c r="K30" s="63"/>
      <c r="L30" s="63"/>
      <c r="M30" s="63"/>
      <c r="N30" s="63"/>
      <c r="O30" s="63"/>
    </row>
    <row r="31" spans="1:19" ht="15" customHeight="1">
      <c r="B31" s="64" t="s">
        <v>65</v>
      </c>
      <c r="C31" s="65"/>
      <c r="D31" s="65"/>
      <c r="E31" s="65"/>
      <c r="F31" s="68">
        <f>S33</f>
        <v>0</v>
      </c>
      <c r="G31" s="70" t="s">
        <v>66</v>
      </c>
      <c r="H31" s="72">
        <f>Q33</f>
        <v>10</v>
      </c>
      <c r="I31" s="74" t="s">
        <v>67</v>
      </c>
      <c r="J31" s="75"/>
      <c r="K31" s="68">
        <f>CEILING(F31/H31*20,0.5)</f>
        <v>0</v>
      </c>
      <c r="L31" s="70" t="s">
        <v>66</v>
      </c>
      <c r="M31" s="70"/>
      <c r="N31" s="68">
        <v>20</v>
      </c>
      <c r="O31" s="72"/>
      <c r="Q31" s="12">
        <f>SUMIF(A23:A29,"x",Q23:Q29)</f>
        <v>5</v>
      </c>
      <c r="S31" s="12">
        <f>SUMIF(A23:A29,"x",S23:S29)</f>
        <v>0</v>
      </c>
    </row>
    <row r="32" spans="1:19" ht="15" customHeight="1">
      <c r="B32" s="66"/>
      <c r="C32" s="67"/>
      <c r="D32" s="67"/>
      <c r="E32" s="67"/>
      <c r="F32" s="69"/>
      <c r="G32" s="71"/>
      <c r="H32" s="73"/>
      <c r="I32" s="76"/>
      <c r="J32" s="77"/>
      <c r="K32" s="69"/>
      <c r="L32" s="71"/>
      <c r="M32" s="71"/>
      <c r="N32" s="69"/>
      <c r="O32" s="73"/>
      <c r="Q32" s="12">
        <f>SUMIF(A5:A20,"x",Q5:Q20)</f>
        <v>5</v>
      </c>
      <c r="S32" s="12">
        <f>SUMIF(A5:A20,"x",S5:S20)</f>
        <v>0</v>
      </c>
    </row>
    <row r="33" spans="2:19" ht="15.75" thickBot="1">
      <c r="Q33" s="12">
        <f>Q31+Q32</f>
        <v>10</v>
      </c>
      <c r="S33" s="12">
        <f>S31+S32</f>
        <v>0</v>
      </c>
    </row>
    <row r="34" spans="2:19" ht="15" customHeight="1">
      <c r="B34" s="51" t="s">
        <v>68</v>
      </c>
      <c r="C34" s="52"/>
      <c r="D34" s="52"/>
      <c r="E34" s="52"/>
      <c r="F34" s="52"/>
      <c r="G34" s="52"/>
      <c r="H34" s="52"/>
      <c r="I34" s="52"/>
      <c r="J34" s="52"/>
      <c r="K34" s="53"/>
    </row>
    <row r="35" spans="2:19" ht="15" customHeight="1">
      <c r="B35" s="54"/>
      <c r="C35" s="55"/>
      <c r="D35" s="55"/>
      <c r="E35" s="55"/>
      <c r="F35" s="55"/>
      <c r="G35" s="55"/>
      <c r="H35" s="55"/>
      <c r="I35" s="55"/>
      <c r="J35" s="55"/>
      <c r="K35" s="56"/>
    </row>
    <row r="36" spans="2:19" ht="15" customHeight="1">
      <c r="B36" s="54"/>
      <c r="C36" s="55"/>
      <c r="D36" s="55"/>
      <c r="E36" s="55"/>
      <c r="F36" s="55"/>
      <c r="G36" s="55"/>
      <c r="H36" s="55"/>
      <c r="I36" s="55"/>
      <c r="J36" s="55"/>
      <c r="K36" s="56"/>
    </row>
    <row r="37" spans="2:19" ht="15" customHeight="1">
      <c r="B37" s="54"/>
      <c r="C37" s="55"/>
      <c r="D37" s="55"/>
      <c r="E37" s="55"/>
      <c r="F37" s="55"/>
      <c r="G37" s="55"/>
      <c r="H37" s="55"/>
      <c r="I37" s="55"/>
      <c r="J37" s="55"/>
      <c r="K37" s="56"/>
    </row>
    <row r="38" spans="2:19">
      <c r="B38" s="54"/>
      <c r="C38" s="55"/>
      <c r="D38" s="55"/>
      <c r="E38" s="55"/>
      <c r="F38" s="55"/>
      <c r="G38" s="55"/>
      <c r="H38" s="55"/>
      <c r="I38" s="55"/>
      <c r="J38" s="55"/>
      <c r="K38" s="56"/>
    </row>
    <row r="39" spans="2:19">
      <c r="B39" s="54"/>
      <c r="C39" s="55"/>
      <c r="D39" s="55"/>
      <c r="E39" s="55"/>
      <c r="F39" s="55"/>
      <c r="G39" s="55"/>
      <c r="H39" s="55"/>
      <c r="I39" s="55"/>
      <c r="J39" s="55"/>
      <c r="K39" s="56"/>
    </row>
    <row r="40" spans="2:19">
      <c r="B40" s="54"/>
      <c r="C40" s="55"/>
      <c r="D40" s="55"/>
      <c r="E40" s="55"/>
      <c r="F40" s="55"/>
      <c r="G40" s="55"/>
      <c r="H40" s="55"/>
      <c r="I40" s="55"/>
      <c r="J40" s="55"/>
      <c r="K40" s="56"/>
    </row>
    <row r="41" spans="2:19">
      <c r="B41" s="54"/>
      <c r="C41" s="55"/>
      <c r="D41" s="55"/>
      <c r="E41" s="55"/>
      <c r="F41" s="55"/>
      <c r="G41" s="55"/>
      <c r="H41" s="55"/>
      <c r="I41" s="55"/>
      <c r="J41" s="55"/>
      <c r="K41" s="56"/>
    </row>
    <row r="42" spans="2:19">
      <c r="B42" s="54"/>
      <c r="C42" s="55"/>
      <c r="D42" s="55"/>
      <c r="E42" s="55"/>
      <c r="F42" s="55"/>
      <c r="G42" s="55"/>
      <c r="H42" s="55"/>
      <c r="I42" s="55"/>
      <c r="J42" s="55"/>
      <c r="K42" s="56"/>
      <c r="N42" s="28"/>
    </row>
    <row r="43" spans="2:19">
      <c r="B43" s="54"/>
      <c r="C43" s="55"/>
      <c r="D43" s="55"/>
      <c r="E43" s="55"/>
      <c r="F43" s="55"/>
      <c r="G43" s="55"/>
      <c r="H43" s="55"/>
      <c r="I43" s="55"/>
      <c r="J43" s="55"/>
      <c r="K43" s="56"/>
    </row>
    <row r="44" spans="2:19" ht="15.75" thickBot="1">
      <c r="B44" s="57"/>
      <c r="C44" s="58"/>
      <c r="D44" s="58"/>
      <c r="E44" s="58"/>
      <c r="F44" s="58"/>
      <c r="G44" s="58"/>
      <c r="H44" s="58"/>
      <c r="I44" s="58"/>
      <c r="J44" s="58"/>
      <c r="K44" s="59"/>
    </row>
    <row r="45" spans="2:19" ht="15.75" thickBot="1"/>
    <row r="46" spans="2:19" ht="15" customHeight="1">
      <c r="D46" s="42"/>
      <c r="E46" s="43"/>
      <c r="F46" s="43"/>
      <c r="G46" s="43"/>
      <c r="H46" s="43"/>
      <c r="I46" s="44"/>
    </row>
    <row r="47" spans="2:19">
      <c r="D47" s="45"/>
      <c r="E47" s="46"/>
      <c r="F47" s="46"/>
      <c r="G47" s="46"/>
      <c r="H47" s="46"/>
      <c r="I47" s="47"/>
    </row>
    <row r="48" spans="2:19">
      <c r="D48" s="45"/>
      <c r="E48" s="46"/>
      <c r="F48" s="46"/>
      <c r="G48" s="46"/>
      <c r="H48" s="46"/>
      <c r="I48" s="47"/>
    </row>
    <row r="49" spans="4:9" ht="15.75" thickBot="1">
      <c r="D49" s="48"/>
      <c r="E49" s="49"/>
      <c r="F49" s="49"/>
      <c r="G49" s="49"/>
      <c r="H49" s="49"/>
      <c r="I49" s="50"/>
    </row>
  </sheetData>
  <mergeCells count="56">
    <mergeCell ref="B8:O8"/>
    <mergeCell ref="A1:C1"/>
    <mergeCell ref="B2:E2"/>
    <mergeCell ref="A3:B4"/>
    <mergeCell ref="C3:H3"/>
    <mergeCell ref="I3:K3"/>
    <mergeCell ref="C4:O4"/>
    <mergeCell ref="C5:H5"/>
    <mergeCell ref="I5:K5"/>
    <mergeCell ref="B6:O6"/>
    <mergeCell ref="C7:H7"/>
    <mergeCell ref="I7:K7"/>
    <mergeCell ref="F2:J2"/>
    <mergeCell ref="C9:H9"/>
    <mergeCell ref="I9:K9"/>
    <mergeCell ref="C10:H10"/>
    <mergeCell ref="I10:K10"/>
    <mergeCell ref="C11:H11"/>
    <mergeCell ref="I11:K11"/>
    <mergeCell ref="C20:H20"/>
    <mergeCell ref="I20:K20"/>
    <mergeCell ref="B13:O13"/>
    <mergeCell ref="C14:H14"/>
    <mergeCell ref="I14:K14"/>
    <mergeCell ref="B15:O15"/>
    <mergeCell ref="C16:H16"/>
    <mergeCell ref="I16:K16"/>
    <mergeCell ref="B17:O17"/>
    <mergeCell ref="C18:H18"/>
    <mergeCell ref="I18:K18"/>
    <mergeCell ref="C19:H19"/>
    <mergeCell ref="I19:K19"/>
    <mergeCell ref="C29:H29"/>
    <mergeCell ref="I29:K29"/>
    <mergeCell ref="A21:O21"/>
    <mergeCell ref="B22:O22"/>
    <mergeCell ref="C23:H23"/>
    <mergeCell ref="I23:K23"/>
    <mergeCell ref="B24:O24"/>
    <mergeCell ref="B25:O25"/>
    <mergeCell ref="D46:I49"/>
    <mergeCell ref="B34:K44"/>
    <mergeCell ref="L1:O1"/>
    <mergeCell ref="B30:O30"/>
    <mergeCell ref="B31:E32"/>
    <mergeCell ref="F31:F32"/>
    <mergeCell ref="G31:G32"/>
    <mergeCell ref="H31:H32"/>
    <mergeCell ref="I31:J32"/>
    <mergeCell ref="K31:K32"/>
    <mergeCell ref="L31:M32"/>
    <mergeCell ref="N31:O32"/>
    <mergeCell ref="C26:H26"/>
    <mergeCell ref="I26:K26"/>
    <mergeCell ref="B27:O27"/>
    <mergeCell ref="B28:O28"/>
  </mergeCells>
  <printOptions horizontalCentered="1" verticalCentered="1"/>
  <pageMargins left="0.31496062992125984" right="0.31496062992125984" top="0.35433070866141736" bottom="0.35433070866141736" header="0.31496062992125984" footer="0.31496062992125984"/>
  <pageSetup paperSize="9" scale="70" orientation="portrait" horizontalDpi="300"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Whole class</vt:lpstr>
      <vt:lpstr>GRILLE</vt:lpstr>
      <vt:lpstr>GRILLE!Zone_d_impression</vt:lpstr>
    </vt:vector>
  </TitlesOfParts>
  <Company>Hewlett-Packard Company</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carrefour</dc:creator>
  <cp:lastModifiedBy>carrefour</cp:lastModifiedBy>
  <cp:lastPrinted>2018-02-27T10:29:52Z</cp:lastPrinted>
  <dcterms:created xsi:type="dcterms:W3CDTF">2013-11-27T19:05:32Z</dcterms:created>
  <dcterms:modified xsi:type="dcterms:W3CDTF">2018-02-27T17:41:19Z</dcterms:modified>
</cp:coreProperties>
</file>