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G:\Mon Drive\PROFESSIONEL\00 - LA TABLE DU HERON\PRIX\"/>
    </mc:Choice>
  </mc:AlternateContent>
  <xr:revisionPtr revIDLastSave="0" documentId="13_ncr:1_{2DCA59E8-3A34-434C-98C9-ECF19CEC14A6}" xr6:coauthVersionLast="47" xr6:coauthVersionMax="47" xr10:uidLastSave="{00000000-0000-0000-0000-000000000000}"/>
  <bookViews>
    <workbookView xWindow="-108" yWindow="-108" windowWidth="23256" windowHeight="12576" tabRatio="859" activeTab="1" xr2:uid="{00000000-000D-0000-FFFF-FFFF00000000}"/>
  </bookViews>
  <sheets>
    <sheet name="Cuisine" sheetId="3" r:id="rId1"/>
    <sheet name="Fiche" sheetId="1" r:id="rId2"/>
    <sheet name="Liste déroulante" sheetId="2" r:id="rId3"/>
  </sheets>
  <definedNames>
    <definedName name="BOUCHERIE">#REF!</definedName>
    <definedName name="NATURE">'Liste déroulante'!$A$2:$A$11</definedName>
    <definedName name="_xlnm.Print_Area" localSheetId="1">Fiche!$L$1:$S$59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3" i="3" l="1"/>
  <c r="G12" i="3"/>
  <c r="G11" i="3"/>
  <c r="H11" i="3" s="1"/>
  <c r="G10" i="3"/>
  <c r="H10" i="3" s="1"/>
  <c r="G9" i="3"/>
  <c r="H9" i="3" s="1"/>
  <c r="C13" i="3"/>
  <c r="C12" i="3"/>
  <c r="C11" i="3"/>
  <c r="C10" i="3"/>
  <c r="D10" i="3" s="1"/>
  <c r="C9" i="3"/>
  <c r="D9" i="3" s="1"/>
  <c r="G8" i="3"/>
  <c r="H8" i="3" s="1"/>
  <c r="C8" i="3"/>
  <c r="D8" i="3" s="1"/>
  <c r="E6" i="1"/>
  <c r="E6" i="3"/>
  <c r="I9" i="3"/>
  <c r="I10" i="3"/>
  <c r="I11" i="3"/>
  <c r="I12" i="3"/>
  <c r="I13" i="3"/>
  <c r="I8" i="3"/>
  <c r="E9" i="3"/>
  <c r="E10" i="3"/>
  <c r="E11" i="3"/>
  <c r="E12" i="3"/>
  <c r="E13" i="3"/>
  <c r="E8" i="3"/>
  <c r="F9" i="3"/>
  <c r="F10" i="3"/>
  <c r="F11" i="3"/>
  <c r="F12" i="3"/>
  <c r="F13" i="3"/>
  <c r="F8" i="3"/>
  <c r="B8" i="3"/>
  <c r="B9" i="3"/>
  <c r="B10" i="3"/>
  <c r="B11" i="3"/>
  <c r="B12" i="3"/>
  <c r="B13" i="3"/>
  <c r="H12" i="3" l="1"/>
  <c r="H13" i="3"/>
  <c r="D12" i="3"/>
  <c r="D11" i="3"/>
  <c r="Q48" i="1"/>
  <c r="Q47" i="1"/>
  <c r="Q46" i="1"/>
  <c r="Q45" i="1"/>
  <c r="Q44" i="1"/>
  <c r="Q43" i="1"/>
  <c r="Q39" i="1"/>
  <c r="Q38" i="1"/>
  <c r="Q37" i="1"/>
  <c r="Q36" i="1"/>
  <c r="Q35" i="1"/>
  <c r="Q34" i="1"/>
  <c r="D13" i="3" l="1"/>
  <c r="P41" i="1"/>
  <c r="P32" i="1"/>
  <c r="P23" i="1"/>
  <c r="P14" i="1"/>
  <c r="E20" i="1"/>
  <c r="R25" i="1" s="1"/>
  <c r="S25" i="1" s="1"/>
  <c r="E22" i="1"/>
  <c r="R18" i="1" s="1"/>
  <c r="S18" i="1" s="1"/>
  <c r="E21" i="1"/>
  <c r="R26" i="1" s="1"/>
  <c r="S26" i="1" s="1"/>
  <c r="E19" i="1"/>
  <c r="N30" i="1" s="1"/>
  <c r="O30" i="1" s="1"/>
  <c r="E18" i="1"/>
  <c r="N29" i="1" s="1"/>
  <c r="O29" i="1" s="1"/>
  <c r="E17" i="1"/>
  <c r="N19" i="1" s="1"/>
  <c r="O19" i="1" s="1"/>
  <c r="E16" i="1"/>
  <c r="N27" i="1" s="1"/>
  <c r="O27" i="1" s="1"/>
  <c r="E15" i="1"/>
  <c r="N26" i="1" s="1"/>
  <c r="O26" i="1" s="1"/>
  <c r="E14" i="1"/>
  <c r="N16" i="1" s="1"/>
  <c r="O16" i="1" s="1"/>
  <c r="E49" i="1"/>
  <c r="R21" i="1" s="1"/>
  <c r="S21" i="1" s="1"/>
  <c r="E24" i="1"/>
  <c r="R20" i="1" s="1"/>
  <c r="S20" i="1" s="1"/>
  <c r="E23" i="1"/>
  <c r="R19" i="1" s="1"/>
  <c r="S19" i="1" s="1"/>
  <c r="Q8" i="1"/>
  <c r="Q17" i="1" s="1"/>
  <c r="Q26" i="1" s="1"/>
  <c r="Q9" i="1"/>
  <c r="Q18" i="1" s="1"/>
  <c r="Q27" i="1" s="1"/>
  <c r="Q10" i="1"/>
  <c r="Q19" i="1" s="1"/>
  <c r="Q28" i="1" s="1"/>
  <c r="Q11" i="1"/>
  <c r="Q20" i="1" s="1"/>
  <c r="Q29" i="1" s="1"/>
  <c r="Q12" i="1"/>
  <c r="Q21" i="1" s="1"/>
  <c r="Q30" i="1" s="1"/>
  <c r="T8" i="1"/>
  <c r="T44" i="1" s="1"/>
  <c r="T9" i="1"/>
  <c r="T45" i="1" s="1"/>
  <c r="T10" i="1"/>
  <c r="T46" i="1" s="1"/>
  <c r="T11" i="1"/>
  <c r="T47" i="1" s="1"/>
  <c r="T12" i="1"/>
  <c r="T48" i="1" s="1"/>
  <c r="T7" i="1"/>
  <c r="T43" i="1" s="1"/>
  <c r="Q7" i="1"/>
  <c r="Q16" i="1" s="1"/>
  <c r="Q25" i="1" s="1"/>
  <c r="P8" i="1"/>
  <c r="P17" i="1" s="1"/>
  <c r="P26" i="1" s="1"/>
  <c r="P35" i="1" s="1"/>
  <c r="P44" i="1" s="1"/>
  <c r="P9" i="1"/>
  <c r="P18" i="1" s="1"/>
  <c r="P27" i="1" s="1"/>
  <c r="P36" i="1" s="1"/>
  <c r="P45" i="1" s="1"/>
  <c r="P10" i="1"/>
  <c r="P19" i="1" s="1"/>
  <c r="P28" i="1" s="1"/>
  <c r="P37" i="1" s="1"/>
  <c r="P46" i="1" s="1"/>
  <c r="P11" i="1"/>
  <c r="P20" i="1" s="1"/>
  <c r="P29" i="1" s="1"/>
  <c r="P38" i="1" s="1"/>
  <c r="P47" i="1" s="1"/>
  <c r="P12" i="1"/>
  <c r="P21" i="1" s="1"/>
  <c r="P30" i="1" s="1"/>
  <c r="P39" i="1" s="1"/>
  <c r="P48" i="1" s="1"/>
  <c r="P7" i="1"/>
  <c r="P16" i="1" s="1"/>
  <c r="P25" i="1" s="1"/>
  <c r="P34" i="1" s="1"/>
  <c r="P43" i="1" s="1"/>
  <c r="M8" i="1"/>
  <c r="M17" i="1" s="1"/>
  <c r="M26" i="1" s="1"/>
  <c r="M35" i="1" s="1"/>
  <c r="M44" i="1" s="1"/>
  <c r="M9" i="1"/>
  <c r="M18" i="1" s="1"/>
  <c r="M27" i="1" s="1"/>
  <c r="M36" i="1" s="1"/>
  <c r="M45" i="1" s="1"/>
  <c r="M10" i="1"/>
  <c r="M19" i="1" s="1"/>
  <c r="M28" i="1" s="1"/>
  <c r="M37" i="1" s="1"/>
  <c r="M46" i="1" s="1"/>
  <c r="M11" i="1"/>
  <c r="M20" i="1" s="1"/>
  <c r="M29" i="1" s="1"/>
  <c r="M38" i="1" s="1"/>
  <c r="M47" i="1" s="1"/>
  <c r="M12" i="1"/>
  <c r="M21" i="1" s="1"/>
  <c r="M30" i="1" s="1"/>
  <c r="M39" i="1" s="1"/>
  <c r="M48" i="1" s="1"/>
  <c r="T18" i="1" l="1"/>
  <c r="T27" i="1" s="1"/>
  <c r="T36" i="1" s="1"/>
  <c r="T17" i="1"/>
  <c r="T26" i="1" s="1"/>
  <c r="T35" i="1" s="1"/>
  <c r="T16" i="1"/>
  <c r="T25" i="1" s="1"/>
  <c r="T34" i="1" s="1"/>
  <c r="T19" i="1"/>
  <c r="T28" i="1" s="1"/>
  <c r="T37" i="1" s="1"/>
  <c r="T21" i="1"/>
  <c r="T30" i="1" s="1"/>
  <c r="T39" i="1" s="1"/>
  <c r="T20" i="1"/>
  <c r="T29" i="1" s="1"/>
  <c r="T38" i="1" s="1"/>
  <c r="R43" i="1"/>
  <c r="S43" i="1" s="1"/>
  <c r="N48" i="1"/>
  <c r="O48" i="1" s="1"/>
  <c r="R44" i="1"/>
  <c r="S44" i="1" s="1"/>
  <c r="N43" i="1"/>
  <c r="O43" i="1" s="1"/>
  <c r="R45" i="1"/>
  <c r="S45" i="1" s="1"/>
  <c r="N44" i="1"/>
  <c r="O44" i="1" s="1"/>
  <c r="R46" i="1"/>
  <c r="S46" i="1" s="1"/>
  <c r="N45" i="1"/>
  <c r="O45" i="1" s="1"/>
  <c r="R47" i="1"/>
  <c r="S47" i="1" s="1"/>
  <c r="N46" i="1"/>
  <c r="O46" i="1" s="1"/>
  <c r="R48" i="1"/>
  <c r="S48" i="1" s="1"/>
  <c r="N47" i="1"/>
  <c r="O47" i="1" s="1"/>
  <c r="R39" i="1"/>
  <c r="S39" i="1" s="1"/>
  <c r="R37" i="1"/>
  <c r="S37" i="1" s="1"/>
  <c r="N37" i="1"/>
  <c r="O37" i="1" s="1"/>
  <c r="N38" i="1"/>
  <c r="O38" i="1" s="1"/>
  <c r="R34" i="1"/>
  <c r="S34" i="1" s="1"/>
  <c r="R35" i="1"/>
  <c r="S35" i="1" s="1"/>
  <c r="N39" i="1"/>
  <c r="O39" i="1" s="1"/>
  <c r="N34" i="1"/>
  <c r="O34" i="1" s="1"/>
  <c r="R36" i="1"/>
  <c r="S36" i="1" s="1"/>
  <c r="N35" i="1"/>
  <c r="O35" i="1" s="1"/>
  <c r="N36" i="1"/>
  <c r="O36" i="1" s="1"/>
  <c r="R38" i="1"/>
  <c r="S38" i="1" s="1"/>
  <c r="R28" i="1"/>
  <c r="S28" i="1" s="1"/>
  <c r="R29" i="1"/>
  <c r="S29" i="1" s="1"/>
  <c r="N17" i="1"/>
  <c r="O17" i="1" s="1"/>
  <c r="F20" i="1"/>
  <c r="N18" i="1"/>
  <c r="O18" i="1" s="1"/>
  <c r="F22" i="1"/>
  <c r="F21" i="1"/>
  <c r="N28" i="1"/>
  <c r="O28" i="1" s="1"/>
  <c r="R27" i="1"/>
  <c r="S27" i="1" s="1"/>
  <c r="R30" i="1"/>
  <c r="S30" i="1" s="1"/>
  <c r="N25" i="1"/>
  <c r="O25" i="1" s="1"/>
  <c r="R11" i="1"/>
  <c r="N12" i="1"/>
  <c r="O12" i="1" s="1"/>
  <c r="R7" i="1"/>
  <c r="R8" i="1"/>
  <c r="N7" i="1"/>
  <c r="O7" i="1" s="1"/>
  <c r="N8" i="1"/>
  <c r="O8" i="1" s="1"/>
  <c r="R9" i="1"/>
  <c r="N11" i="1"/>
  <c r="O11" i="1" s="1"/>
  <c r="R10" i="1"/>
  <c r="N9" i="1"/>
  <c r="O9" i="1" s="1"/>
  <c r="R16" i="1"/>
  <c r="S16" i="1" s="1"/>
  <c r="N21" i="1"/>
  <c r="O21" i="1" s="1"/>
  <c r="N10" i="1"/>
  <c r="O10" i="1" s="1"/>
  <c r="R12" i="1"/>
  <c r="R17" i="1"/>
  <c r="S17" i="1" s="1"/>
  <c r="N20" i="1"/>
  <c r="O20" i="1" s="1"/>
  <c r="M7" i="1"/>
  <c r="M16" i="1" s="1"/>
  <c r="M25" i="1" s="1"/>
  <c r="M34" i="1" s="1"/>
  <c r="M43" i="1" s="1"/>
  <c r="N1" i="1" l="1"/>
  <c r="X1" i="1" l="1"/>
  <c r="C1" i="3"/>
  <c r="D8" i="1"/>
  <c r="F19" i="1" l="1"/>
  <c r="F15" i="1" l="1"/>
  <c r="F16" i="1"/>
  <c r="F17" i="1"/>
  <c r="F18" i="1"/>
  <c r="F23" i="1"/>
  <c r="F24" i="1"/>
  <c r="F49" i="1"/>
  <c r="C8" i="1" l="1"/>
  <c r="L1" i="1"/>
  <c r="V1" i="1" l="1"/>
  <c r="A1" i="3"/>
  <c r="B8" i="1"/>
  <c r="F14" i="1" l="1"/>
  <c r="F50" i="1" l="1"/>
  <c r="F51" i="1" s="1"/>
  <c r="F52" i="1" l="1"/>
  <c r="B6" i="1" s="1"/>
  <c r="B11" i="1" s="1"/>
  <c r="B10" i="1" l="1"/>
  <c r="D6" i="1"/>
  <c r="C6" i="1"/>
  <c r="C11" i="1" s="1"/>
  <c r="E7" i="1"/>
  <c r="D11" i="1" l="1"/>
  <c r="D10" i="1"/>
  <c r="C10" i="1"/>
</calcChain>
</file>

<file path=xl/sharedStrings.xml><?xml version="1.0" encoding="utf-8"?>
<sst xmlns="http://schemas.openxmlformats.org/spreadsheetml/2006/main" count="116" uniqueCount="58">
  <si>
    <t>NATURE</t>
  </si>
  <si>
    <t>Assaisonnement 2%:</t>
  </si>
  <si>
    <t>Unités</t>
  </si>
  <si>
    <t>PU HT</t>
  </si>
  <si>
    <t>Quantités</t>
  </si>
  <si>
    <t>Denrée</t>
  </si>
  <si>
    <t>Total denrées HT:</t>
  </si>
  <si>
    <t>Coût matières total HT:</t>
  </si>
  <si>
    <t>PT HT</t>
  </si>
  <si>
    <t>Prix de vente HT</t>
  </si>
  <si>
    <t>Prix de vente TTC</t>
  </si>
  <si>
    <t>Marge</t>
  </si>
  <si>
    <t>Coût embalage</t>
  </si>
  <si>
    <t>Recette</t>
  </si>
  <si>
    <t>Pour</t>
  </si>
  <si>
    <t>Personnes</t>
  </si>
  <si>
    <t>Etapes :</t>
  </si>
  <si>
    <t>1)</t>
  </si>
  <si>
    <t>2)</t>
  </si>
  <si>
    <t>3)</t>
  </si>
  <si>
    <t>Sur place</t>
  </si>
  <si>
    <t>Ingrédients :</t>
  </si>
  <si>
    <t>5)</t>
  </si>
  <si>
    <t>6)</t>
  </si>
  <si>
    <t>7)</t>
  </si>
  <si>
    <t>8)</t>
  </si>
  <si>
    <t>Produits</t>
  </si>
  <si>
    <t>Quantité</t>
  </si>
  <si>
    <t>g</t>
  </si>
  <si>
    <t>Prix au kilos</t>
  </si>
  <si>
    <t>Portage de repas</t>
  </si>
  <si>
    <t>9)</t>
  </si>
  <si>
    <t>4)</t>
  </si>
  <si>
    <t>Kg</t>
  </si>
  <si>
    <t>Litres</t>
  </si>
  <si>
    <t>Coût matières HT</t>
  </si>
  <si>
    <t>BOUCHERIE</t>
  </si>
  <si>
    <t>B O F</t>
  </si>
  <si>
    <t>EPICERIE</t>
  </si>
  <si>
    <t>BOISSONS</t>
  </si>
  <si>
    <t>SAUCE</t>
  </si>
  <si>
    <t>SOUS RECETTE</t>
  </si>
  <si>
    <t>POISSONNERIE</t>
  </si>
  <si>
    <t>LEGUMES</t>
  </si>
  <si>
    <t>Brut</t>
  </si>
  <si>
    <t>Net</t>
  </si>
  <si>
    <t>FRUITS</t>
  </si>
  <si>
    <t>BŒUF</t>
  </si>
  <si>
    <t>CAROTTE</t>
  </si>
  <si>
    <t>BEURRE</t>
  </si>
  <si>
    <t>Bœuf braisé</t>
  </si>
  <si>
    <t>Carottes bqt</t>
  </si>
  <si>
    <t>Beurre doux</t>
  </si>
  <si>
    <t>Poids total</t>
  </si>
  <si>
    <t>Grammage par p</t>
  </si>
  <si>
    <t>Nombre de p</t>
  </si>
  <si>
    <t>Emporter</t>
  </si>
  <si>
    <t>Coefficient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</si>
</sst>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8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sz val="11"/>
      <color rgb="FF000000"/>
      <name val="Calibri"/>
      <family val="2"/>
    </font>
    <font>
      <b/>
      <u/>
      <sz val="11"/>
      <name val="Arial"/>
      <family val="2"/>
    </font>
    <font>
      <b/>
      <u/>
      <sz val="15"/>
      <name val="Arial"/>
      <family val="2"/>
    </font>
    <font>
      <u/>
      <sz val="10"/>
      <name val="Arial"/>
      <family val="2"/>
    </font>
    <font>
      <i/>
      <sz val="8"/>
      <name val="Arial"/>
      <family val="2"/>
    </font>
    <font>
      <b/>
      <sz val="10"/>
      <color theme="0"/>
      <name val="Arial"/>
      <family val="2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177">
    <xf numFmtId="0" fontId="0" fillId="0" borderId="0" xfId="0"/>
    <xf numFmtId="0" fontId="1" fillId="0" borderId="0" xfId="0" applyFont="1"/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horizontal="center"/>
    </xf>
    <xf numFmtId="2" fontId="0" fillId="0" borderId="0" xfId="0" applyNumberFormat="1"/>
    <xf numFmtId="164" fontId="6" fillId="0" borderId="0" xfId="0" applyNumberFormat="1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7" fillId="0" borderId="7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17" xfId="0" applyFont="1" applyBorder="1"/>
    <xf numFmtId="0" fontId="1" fillId="0" borderId="15" xfId="0" applyFont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top" wrapText="1"/>
    </xf>
    <xf numFmtId="0" fontId="0" fillId="0" borderId="21" xfId="0" applyBorder="1"/>
    <xf numFmtId="0" fontId="0" fillId="0" borderId="6" xfId="0" applyBorder="1"/>
    <xf numFmtId="0" fontId="0" fillId="0" borderId="1" xfId="0" applyBorder="1"/>
    <xf numFmtId="0" fontId="0" fillId="0" borderId="22" xfId="0" applyBorder="1"/>
    <xf numFmtId="0" fontId="2" fillId="0" borderId="21" xfId="0" applyFont="1" applyBorder="1"/>
    <xf numFmtId="0" fontId="2" fillId="0" borderId="21" xfId="0" applyFont="1" applyBorder="1" applyAlignment="1">
      <alignment horizontal="center"/>
    </xf>
    <xf numFmtId="0" fontId="10" fillId="0" borderId="1" xfId="0" applyFont="1" applyBorder="1" applyAlignment="1">
      <alignment vertical="center"/>
    </xf>
    <xf numFmtId="2" fontId="9" fillId="0" borderId="1" xfId="0" applyNumberFormat="1" applyFont="1" applyBorder="1" applyAlignment="1">
      <alignment horizontal="center" vertical="center"/>
    </xf>
    <xf numFmtId="0" fontId="7" fillId="0" borderId="23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2" fillId="0" borderId="0" xfId="0" applyFont="1"/>
    <xf numFmtId="0" fontId="0" fillId="0" borderId="24" xfId="0" applyBorder="1"/>
    <xf numFmtId="0" fontId="2" fillId="0" borderId="8" xfId="0" applyFont="1" applyBorder="1"/>
    <xf numFmtId="2" fontId="0" fillId="0" borderId="28" xfId="0" applyNumberFormat="1" applyBorder="1"/>
    <xf numFmtId="2" fontId="0" fillId="0" borderId="23" xfId="0" applyNumberFormat="1" applyBorder="1" applyAlignment="1">
      <alignment vertical="center"/>
    </xf>
    <xf numFmtId="165" fontId="0" fillId="0" borderId="27" xfId="0" applyNumberFormat="1" applyBorder="1"/>
    <xf numFmtId="0" fontId="9" fillId="0" borderId="23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0" fillId="0" borderId="20" xfId="0" applyBorder="1"/>
    <xf numFmtId="0" fontId="0" fillId="0" borderId="29" xfId="0" applyBorder="1"/>
    <xf numFmtId="0" fontId="0" fillId="0" borderId="30" xfId="0" applyBorder="1"/>
    <xf numFmtId="0" fontId="2" fillId="0" borderId="29" xfId="0" applyFont="1" applyBorder="1"/>
    <xf numFmtId="0" fontId="1" fillId="0" borderId="1" xfId="0" applyFont="1" applyBorder="1"/>
    <xf numFmtId="0" fontId="0" fillId="0" borderId="8" xfId="0" applyBorder="1"/>
    <xf numFmtId="0" fontId="7" fillId="0" borderId="8" xfId="0" applyFont="1" applyBorder="1" applyAlignment="1">
      <alignment vertical="center"/>
    </xf>
    <xf numFmtId="2" fontId="0" fillId="0" borderId="31" xfId="0" applyNumberFormat="1" applyBorder="1" applyAlignment="1">
      <alignment vertical="center"/>
    </xf>
    <xf numFmtId="0" fontId="1" fillId="0" borderId="19" xfId="0" applyFont="1" applyBorder="1"/>
    <xf numFmtId="165" fontId="0" fillId="0" borderId="32" xfId="0" applyNumberFormat="1" applyBorder="1"/>
    <xf numFmtId="2" fontId="0" fillId="0" borderId="23" xfId="0" applyNumberFormat="1" applyBorder="1"/>
    <xf numFmtId="0" fontId="2" fillId="0" borderId="21" xfId="0" applyFont="1" applyBorder="1" applyAlignment="1">
      <alignment horizontal="right" vertical="center"/>
    </xf>
    <xf numFmtId="0" fontId="1" fillId="0" borderId="25" xfId="0" applyFont="1" applyBorder="1" applyAlignment="1">
      <alignment horizontal="center" vertical="center"/>
    </xf>
    <xf numFmtId="0" fontId="2" fillId="0" borderId="24" xfId="0" applyFont="1" applyBorder="1"/>
    <xf numFmtId="0" fontId="3" fillId="0" borderId="21" xfId="0" applyFont="1" applyBorder="1" applyAlignment="1">
      <alignment horizontal="center"/>
    </xf>
    <xf numFmtId="0" fontId="0" fillId="0" borderId="3" xfId="0" applyBorder="1"/>
    <xf numFmtId="0" fontId="1" fillId="0" borderId="2" xfId="0" applyFont="1" applyBorder="1" applyAlignment="1">
      <alignment horizontal="center"/>
    </xf>
    <xf numFmtId="0" fontId="7" fillId="0" borderId="33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12" fillId="0" borderId="21" xfId="0" applyFont="1" applyBorder="1"/>
    <xf numFmtId="0" fontId="0" fillId="0" borderId="1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2" fillId="0" borderId="25" xfId="0" applyFont="1" applyBorder="1" applyAlignment="1">
      <alignment vertical="top" wrapText="1"/>
    </xf>
    <xf numFmtId="0" fontId="2" fillId="0" borderId="26" xfId="0" applyFont="1" applyBorder="1" applyAlignment="1">
      <alignment vertical="top" wrapText="1"/>
    </xf>
    <xf numFmtId="0" fontId="1" fillId="0" borderId="0" xfId="0" applyFont="1" applyAlignment="1">
      <alignment horizontal="center" vertical="top" wrapText="1"/>
    </xf>
    <xf numFmtId="0" fontId="2" fillId="0" borderId="6" xfId="0" applyFont="1" applyBorder="1" applyAlignment="1">
      <alignment vertical="top" wrapText="1"/>
    </xf>
    <xf numFmtId="0" fontId="10" fillId="0" borderId="21" xfId="0" applyFont="1" applyBorder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" fillId="0" borderId="6" xfId="0" applyFont="1" applyBorder="1" applyAlignment="1">
      <alignment horizontal="center"/>
    </xf>
    <xf numFmtId="10" fontId="9" fillId="0" borderId="0" xfId="0" applyNumberFormat="1" applyFont="1" applyAlignment="1">
      <alignment horizontal="center" vertical="center"/>
    </xf>
    <xf numFmtId="0" fontId="10" fillId="0" borderId="8" xfId="0" applyFont="1" applyBorder="1" applyAlignment="1">
      <alignment vertical="center"/>
    </xf>
    <xf numFmtId="0" fontId="1" fillId="0" borderId="0" xfId="0" applyFont="1" applyAlignment="1">
      <alignment horizontal="right" vertical="center"/>
    </xf>
    <xf numFmtId="0" fontId="1" fillId="0" borderId="23" xfId="0" applyFont="1" applyBorder="1" applyAlignment="1">
      <alignment horizontal="left" vertical="center"/>
    </xf>
    <xf numFmtId="0" fontId="2" fillId="0" borderId="21" xfId="0" applyFont="1" applyBorder="1" applyAlignment="1">
      <alignment horizontal="right"/>
    </xf>
    <xf numFmtId="0" fontId="15" fillId="0" borderId="0" xfId="0" applyFont="1"/>
    <xf numFmtId="2" fontId="9" fillId="0" borderId="0" xfId="0" applyNumberFormat="1" applyFont="1" applyAlignment="1">
      <alignment horizontal="center" vertical="center"/>
    </xf>
    <xf numFmtId="0" fontId="1" fillId="0" borderId="25" xfId="0" applyFont="1" applyBorder="1" applyAlignment="1">
      <alignment horizontal="left" vertical="center"/>
    </xf>
    <xf numFmtId="0" fontId="1" fillId="0" borderId="25" xfId="0" applyFont="1" applyBorder="1" applyAlignment="1">
      <alignment horizontal="left"/>
    </xf>
    <xf numFmtId="0" fontId="2" fillId="0" borderId="18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2" fillId="0" borderId="21" xfId="0" applyFont="1" applyBorder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2" fillId="0" borderId="1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5" xfId="0" applyFont="1" applyBorder="1"/>
    <xf numFmtId="0" fontId="0" fillId="0" borderId="25" xfId="0" applyBorder="1"/>
    <xf numFmtId="0" fontId="3" fillId="0" borderId="0" xfId="0" applyFont="1" applyAlignment="1">
      <alignment horizontal="left"/>
    </xf>
    <xf numFmtId="0" fontId="3" fillId="0" borderId="6" xfId="0" applyFont="1" applyBorder="1" applyAlignment="1">
      <alignment horizontal="left"/>
    </xf>
    <xf numFmtId="0" fontId="13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2" fontId="0" fillId="0" borderId="0" xfId="0" applyNumberFormat="1" applyAlignment="1">
      <alignment vertical="center"/>
    </xf>
    <xf numFmtId="0" fontId="1" fillId="0" borderId="36" xfId="0" applyFont="1" applyBorder="1"/>
    <xf numFmtId="0" fontId="0" fillId="0" borderId="37" xfId="0" applyBorder="1" applyAlignment="1">
      <alignment horizontal="center"/>
    </xf>
    <xf numFmtId="0" fontId="0" fillId="0" borderId="37" xfId="0" applyBorder="1"/>
    <xf numFmtId="165" fontId="0" fillId="0" borderId="38" xfId="0" applyNumberFormat="1" applyBorder="1"/>
    <xf numFmtId="2" fontId="0" fillId="0" borderId="39" xfId="0" applyNumberFormat="1" applyBorder="1"/>
    <xf numFmtId="0" fontId="1" fillId="0" borderId="0" xfId="0" applyFont="1" applyAlignment="1">
      <alignment horizontal="center" vertical="center"/>
    </xf>
    <xf numFmtId="165" fontId="2" fillId="0" borderId="1" xfId="0" applyNumberFormat="1" applyFont="1" applyBorder="1" applyAlignment="1">
      <alignment horizontal="left"/>
    </xf>
    <xf numFmtId="0" fontId="1" fillId="0" borderId="0" xfId="0" applyFont="1" applyAlignment="1">
      <alignment horizontal="right"/>
    </xf>
    <xf numFmtId="165" fontId="2" fillId="0" borderId="0" xfId="0" applyNumberFormat="1" applyFont="1" applyAlignment="1">
      <alignment horizontal="left"/>
    </xf>
    <xf numFmtId="165" fontId="0" fillId="0" borderId="0" xfId="0" applyNumberFormat="1"/>
    <xf numFmtId="165" fontId="1" fillId="0" borderId="0" xfId="0" applyNumberFormat="1" applyFont="1"/>
    <xf numFmtId="0" fontId="1" fillId="0" borderId="0" xfId="0" applyFont="1" applyAlignment="1">
      <alignment horizontal="left"/>
    </xf>
    <xf numFmtId="0" fontId="0" fillId="0" borderId="26" xfId="0" applyBorder="1"/>
    <xf numFmtId="0" fontId="1" fillId="0" borderId="6" xfId="0" applyFont="1" applyBorder="1"/>
    <xf numFmtId="165" fontId="0" fillId="0" borderId="1" xfId="0" applyNumberFormat="1" applyBorder="1"/>
    <xf numFmtId="165" fontId="1" fillId="0" borderId="1" xfId="0" applyNumberFormat="1" applyFont="1" applyBorder="1"/>
    <xf numFmtId="0" fontId="1" fillId="0" borderId="22" xfId="0" applyFont="1" applyBorder="1"/>
    <xf numFmtId="165" fontId="2" fillId="0" borderId="0" xfId="0" applyNumberFormat="1" applyFont="1"/>
    <xf numFmtId="0" fontId="1" fillId="0" borderId="25" xfId="0" applyFont="1" applyBorder="1"/>
    <xf numFmtId="0" fontId="1" fillId="0" borderId="0" xfId="0" applyFont="1" applyAlignment="1">
      <alignment vertical="center"/>
    </xf>
    <xf numFmtId="0" fontId="1" fillId="0" borderId="6" xfId="0" applyFont="1" applyBorder="1" applyAlignment="1">
      <alignment vertical="center"/>
    </xf>
    <xf numFmtId="0" fontId="17" fillId="0" borderId="25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left" vertical="center"/>
    </xf>
    <xf numFmtId="0" fontId="0" fillId="0" borderId="22" xfId="0" applyBorder="1" applyAlignment="1">
      <alignment vertical="center"/>
    </xf>
    <xf numFmtId="0" fontId="1" fillId="0" borderId="25" xfId="0" applyFont="1" applyBorder="1" applyAlignment="1">
      <alignment horizontal="right" vertical="center"/>
    </xf>
    <xf numFmtId="0" fontId="1" fillId="0" borderId="25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 vertical="center"/>
    </xf>
    <xf numFmtId="0" fontId="2" fillId="0" borderId="6" xfId="0" applyFont="1" applyBorder="1"/>
    <xf numFmtId="0" fontId="2" fillId="0" borderId="0" xfId="0" applyFont="1" applyAlignment="1">
      <alignment horizontal="left" vertical="center"/>
    </xf>
    <xf numFmtId="0" fontId="16" fillId="2" borderId="23" xfId="0" applyFont="1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" fillId="0" borderId="25" xfId="0" applyFont="1" applyBorder="1" applyAlignment="1">
      <alignment horizontal="right"/>
    </xf>
    <xf numFmtId="0" fontId="1" fillId="0" borderId="3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left"/>
    </xf>
    <xf numFmtId="0" fontId="3" fillId="0" borderId="26" xfId="0" applyFont="1" applyBorder="1" applyAlignment="1">
      <alignment horizontal="left"/>
    </xf>
    <xf numFmtId="0" fontId="8" fillId="0" borderId="25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righ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0ABD7-C0F3-4555-AF44-F7816473CB40}">
  <dimension ref="A1:I14"/>
  <sheetViews>
    <sheetView workbookViewId="0">
      <selection activeCell="G14" sqref="G14"/>
    </sheetView>
  </sheetViews>
  <sheetFormatPr baseColWidth="10" defaultRowHeight="13.2" x14ac:dyDescent="0.25"/>
  <cols>
    <col min="1" max="1" width="13.21875" customWidth="1"/>
    <col min="2" max="2" width="25.77734375" customWidth="1"/>
    <col min="3" max="3" width="5.77734375" customWidth="1"/>
    <col min="4" max="4" width="5.6640625" customWidth="1"/>
    <col min="5" max="5" width="7.77734375" customWidth="1"/>
    <col min="6" max="6" width="25.77734375" customWidth="1"/>
    <col min="7" max="8" width="5.77734375" customWidth="1"/>
    <col min="9" max="9" width="7.77734375" customWidth="1"/>
  </cols>
  <sheetData>
    <row r="1" spans="1:9" ht="13.2" customHeight="1" x14ac:dyDescent="0.25">
      <c r="A1" s="135">
        <f>Fiche!L1</f>
        <v>0</v>
      </c>
      <c r="B1" s="136"/>
      <c r="C1" s="135">
        <f>Fiche!N1</f>
        <v>0</v>
      </c>
      <c r="D1" s="136"/>
      <c r="E1" s="136"/>
      <c r="F1" s="136"/>
      <c r="G1" s="136"/>
      <c r="H1" s="136"/>
      <c r="I1" s="141"/>
    </row>
    <row r="2" spans="1:9" ht="13.2" customHeight="1" x14ac:dyDescent="0.25">
      <c r="A2" s="137"/>
      <c r="B2" s="138"/>
      <c r="C2" s="137"/>
      <c r="D2" s="138"/>
      <c r="E2" s="138"/>
      <c r="F2" s="138"/>
      <c r="G2" s="138"/>
      <c r="H2" s="138"/>
      <c r="I2" s="142"/>
    </row>
    <row r="3" spans="1:9" ht="13.8" customHeight="1" thickBot="1" x14ac:dyDescent="0.3">
      <c r="A3" s="139"/>
      <c r="B3" s="140"/>
      <c r="C3" s="139"/>
      <c r="D3" s="140"/>
      <c r="E3" s="140"/>
      <c r="F3" s="140"/>
      <c r="G3" s="140"/>
      <c r="H3" s="140"/>
      <c r="I3" s="143"/>
    </row>
    <row r="4" spans="1:9" ht="13.8" thickBot="1" x14ac:dyDescent="0.3"/>
    <row r="5" spans="1:9" ht="22.05" customHeight="1" x14ac:dyDescent="0.25">
      <c r="A5" s="31"/>
      <c r="B5" s="126" t="s">
        <v>14</v>
      </c>
      <c r="C5" s="122">
        <v>14</v>
      </c>
      <c r="D5" s="144" t="s">
        <v>15</v>
      </c>
      <c r="E5" s="144"/>
      <c r="F5" s="126" t="s">
        <v>14</v>
      </c>
      <c r="G5" s="122">
        <v>440</v>
      </c>
      <c r="H5" s="127" t="s">
        <v>28</v>
      </c>
      <c r="I5" s="128"/>
    </row>
    <row r="6" spans="1:9" ht="16.2" customHeight="1" x14ac:dyDescent="0.25">
      <c r="A6" s="24"/>
      <c r="B6" s="129"/>
      <c r="C6" s="134" t="s">
        <v>53</v>
      </c>
      <c r="D6" s="134"/>
      <c r="E6" s="130">
        <f>C5*G5</f>
        <v>6160</v>
      </c>
      <c r="F6" s="132" t="s">
        <v>28</v>
      </c>
      <c r="G6" s="30"/>
      <c r="H6" s="30"/>
      <c r="I6" s="131"/>
    </row>
    <row r="7" spans="1:9" ht="22.05" customHeight="1" x14ac:dyDescent="0.25">
      <c r="A7" s="123" t="s">
        <v>21</v>
      </c>
      <c r="C7" s="120" t="s">
        <v>44</v>
      </c>
      <c r="D7" s="120" t="s">
        <v>45</v>
      </c>
      <c r="G7" s="120" t="s">
        <v>44</v>
      </c>
      <c r="H7" s="120" t="s">
        <v>45</v>
      </c>
      <c r="I7" s="21"/>
    </row>
    <row r="8" spans="1:9" ht="22.05" customHeight="1" x14ac:dyDescent="0.25">
      <c r="A8" s="20"/>
      <c r="B8" s="120" t="str">
        <f>Fiche!M7</f>
        <v>Bœuf braisé</v>
      </c>
      <c r="C8" s="124">
        <f>(((((Fiche!N7)/Fiche!O5)*Cuisine!C5)/Fiche!J7)*Cuisine!G5)</f>
        <v>1.05</v>
      </c>
      <c r="D8" s="124">
        <f>C8</f>
        <v>1.05</v>
      </c>
      <c r="E8" s="120" t="str">
        <f>Fiche!P7</f>
        <v>Kg</v>
      </c>
      <c r="F8" s="120">
        <f>Fiche!Q7</f>
        <v>0</v>
      </c>
      <c r="G8" s="124">
        <f>((((Fiche!R7)/Fiche!O5)*Cuisine!C5/Fiche!J7)*Cuisine!G5)</f>
        <v>0</v>
      </c>
      <c r="H8" s="124">
        <f>G8</f>
        <v>0</v>
      </c>
      <c r="I8" s="121" t="str">
        <f>Fiche!T7</f>
        <v>Kg</v>
      </c>
    </row>
    <row r="9" spans="1:9" ht="22.05" customHeight="1" x14ac:dyDescent="0.25">
      <c r="A9" s="20"/>
      <c r="B9" s="120" t="str">
        <f>Fiche!M8</f>
        <v>Carottes bqt</v>
      </c>
      <c r="C9" s="124">
        <f>(((((Fiche!N8)/Fiche!O5)*Cuisine!C5)/Fiche!J7)*Cuisine!G5)</f>
        <v>0.21</v>
      </c>
      <c r="D9" s="124">
        <f t="shared" ref="D9:D13" si="0">C9</f>
        <v>0.21</v>
      </c>
      <c r="E9" s="120" t="str">
        <f>Fiche!P8</f>
        <v>Kg</v>
      </c>
      <c r="F9" s="120">
        <f>Fiche!Q8</f>
        <v>0</v>
      </c>
      <c r="G9" s="124">
        <f>((((Fiche!R8)/Fiche!O5)*Cuisine!C5/Fiche!J7)*Cuisine!G5)</f>
        <v>0</v>
      </c>
      <c r="H9" s="124">
        <f t="shared" ref="H9:H13" si="1">G9</f>
        <v>0</v>
      </c>
      <c r="I9" s="121" t="str">
        <f>Fiche!T8</f>
        <v>Kg</v>
      </c>
    </row>
    <row r="10" spans="1:9" ht="22.05" customHeight="1" x14ac:dyDescent="0.25">
      <c r="A10" s="20"/>
      <c r="B10" s="120" t="str">
        <f>Fiche!M9</f>
        <v>Beurre doux</v>
      </c>
      <c r="C10" s="124">
        <f>(((((Fiche!N9)/Fiche!O5)*Cuisine!C5)/Fiche!J7)*Cuisine!G5)</f>
        <v>2.8000000000000003</v>
      </c>
      <c r="D10" s="124">
        <f t="shared" si="0"/>
        <v>2.8000000000000003</v>
      </c>
      <c r="E10" s="120" t="str">
        <f>Fiche!P9</f>
        <v>Kg</v>
      </c>
      <c r="F10" s="120">
        <f>Fiche!Q9</f>
        <v>0</v>
      </c>
      <c r="G10" s="124">
        <f>((((Fiche!R9)/Fiche!O5)*Cuisine!C5/Fiche!J7)*Cuisine!G5)</f>
        <v>0</v>
      </c>
      <c r="H10" s="124">
        <f t="shared" si="1"/>
        <v>0</v>
      </c>
      <c r="I10" s="121" t="str">
        <f>Fiche!T9</f>
        <v>Kg</v>
      </c>
    </row>
    <row r="11" spans="1:9" ht="22.05" customHeight="1" x14ac:dyDescent="0.25">
      <c r="A11" s="20"/>
      <c r="B11" s="120">
        <f>Fiche!M10</f>
        <v>0</v>
      </c>
      <c r="C11" s="124">
        <f>(((((Fiche!N10)/Fiche!O5)*Cuisine!C5)/Fiche!J7)*Cuisine!G5)</f>
        <v>0</v>
      </c>
      <c r="D11" s="124">
        <f t="shared" si="0"/>
        <v>0</v>
      </c>
      <c r="E11" s="120" t="str">
        <f>Fiche!P10</f>
        <v>Kg</v>
      </c>
      <c r="F11" s="120">
        <f>Fiche!Q10</f>
        <v>0</v>
      </c>
      <c r="G11" s="124">
        <f>((((Fiche!R10)/Fiche!O5)*Cuisine!C5/Fiche!J7)*Cuisine!G5)</f>
        <v>0</v>
      </c>
      <c r="H11" s="124">
        <f t="shared" si="1"/>
        <v>0</v>
      </c>
      <c r="I11" s="121" t="str">
        <f>Fiche!T10</f>
        <v>Kg</v>
      </c>
    </row>
    <row r="12" spans="1:9" ht="22.05" customHeight="1" x14ac:dyDescent="0.25">
      <c r="A12" s="20"/>
      <c r="B12" s="120">
        <f>Fiche!M11</f>
        <v>0</v>
      </c>
      <c r="C12" s="124">
        <f>(((((Fiche!N11)/Fiche!O5)*Cuisine!C5)/Fiche!J7)*Cuisine!G5)</f>
        <v>0</v>
      </c>
      <c r="D12" s="124">
        <f t="shared" si="0"/>
        <v>0</v>
      </c>
      <c r="E12" s="120" t="str">
        <f>Fiche!P11</f>
        <v>Litres</v>
      </c>
      <c r="F12" s="120">
        <f>Fiche!Q11</f>
        <v>0</v>
      </c>
      <c r="G12" s="124">
        <f>((((Fiche!R11)/Fiche!O5)*Cuisine!C5/Fiche!J7)*Cuisine!G5)</f>
        <v>0</v>
      </c>
      <c r="H12" s="124">
        <f t="shared" si="1"/>
        <v>0</v>
      </c>
      <c r="I12" s="121" t="str">
        <f>Fiche!T11</f>
        <v>Kg</v>
      </c>
    </row>
    <row r="13" spans="1:9" ht="22.05" customHeight="1" x14ac:dyDescent="0.25">
      <c r="A13" s="20"/>
      <c r="B13" s="120">
        <f>Fiche!M12</f>
        <v>0</v>
      </c>
      <c r="C13" s="124">
        <f>(((((Fiche!N12)/Fiche!O5)*Cuisine!C5)/Fiche!J7)*Cuisine!G5)</f>
        <v>0</v>
      </c>
      <c r="D13" s="124">
        <f t="shared" si="0"/>
        <v>0</v>
      </c>
      <c r="E13" s="120" t="str">
        <f>Fiche!P12</f>
        <v>Litres</v>
      </c>
      <c r="F13" s="120">
        <f>Fiche!Q12</f>
        <v>0</v>
      </c>
      <c r="G13" s="124">
        <f>((((Fiche!R12)/Fiche!O5)*Cuisine!C5/Fiche!J7)*Cuisine!G5)</f>
        <v>0</v>
      </c>
      <c r="H13" s="124">
        <f t="shared" si="1"/>
        <v>0</v>
      </c>
      <c r="I13" s="121">
        <f>Fiche!T12</f>
        <v>0</v>
      </c>
    </row>
    <row r="14" spans="1:9" ht="16.2" customHeight="1" thickBot="1" x14ac:dyDescent="0.3">
      <c r="A14" s="43"/>
      <c r="B14" s="2"/>
      <c r="C14" s="2"/>
      <c r="D14" s="2"/>
      <c r="E14" s="2"/>
      <c r="F14" s="2"/>
      <c r="G14" s="2"/>
      <c r="H14" s="2"/>
      <c r="I14" s="125"/>
    </row>
  </sheetData>
  <mergeCells count="4">
    <mergeCell ref="C6:D6"/>
    <mergeCell ref="A1:B3"/>
    <mergeCell ref="C1:I3"/>
    <mergeCell ref="D5:E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81"/>
  <sheetViews>
    <sheetView showZeros="0" tabSelected="1" zoomScaleNormal="100" zoomScalePageLayoutView="85" workbookViewId="0">
      <selection activeCell="I19" sqref="I19"/>
    </sheetView>
  </sheetViews>
  <sheetFormatPr baseColWidth="10" defaultRowHeight="12.9" customHeight="1" x14ac:dyDescent="0.25"/>
  <cols>
    <col min="1" max="1" width="17" customWidth="1"/>
    <col min="2" max="2" width="17.77734375" customWidth="1"/>
    <col min="3" max="3" width="14.77734375" style="4" customWidth="1"/>
    <col min="4" max="4" width="16.77734375" customWidth="1"/>
    <col min="5" max="5" width="9.21875" customWidth="1"/>
    <col min="6" max="6" width="12.109375" customWidth="1"/>
    <col min="7" max="7" width="1.77734375" customWidth="1"/>
    <col min="8" max="8" width="15.44140625" customWidth="1"/>
    <col min="9" max="9" width="15.21875" customWidth="1"/>
    <col min="10" max="10" width="18" customWidth="1"/>
    <col min="11" max="11" width="1.77734375" customWidth="1"/>
    <col min="12" max="12" width="16.77734375" customWidth="1"/>
    <col min="13" max="13" width="25.77734375" customWidth="1"/>
    <col min="14" max="14" width="5.77734375" customWidth="1"/>
    <col min="15" max="15" width="7.44140625" customWidth="1"/>
    <col min="16" max="16" width="7.77734375" customWidth="1"/>
    <col min="17" max="17" width="25.77734375" customWidth="1"/>
    <col min="18" max="19" width="5.77734375" customWidth="1"/>
    <col min="20" max="20" width="7.77734375" customWidth="1"/>
    <col min="21" max="21" width="4" customWidth="1"/>
    <col min="22" max="22" width="8.33203125" customWidth="1"/>
    <col min="28" max="28" width="13.77734375" customWidth="1"/>
  </cols>
  <sheetData>
    <row r="1" spans="1:28" ht="12.9" customHeight="1" thickTop="1" x14ac:dyDescent="0.25">
      <c r="A1" s="145"/>
      <c r="B1" s="146"/>
      <c r="C1" s="149"/>
      <c r="D1" s="149"/>
      <c r="E1" s="149"/>
      <c r="F1" s="150"/>
      <c r="G1" s="96"/>
      <c r="H1" s="161" t="s">
        <v>26</v>
      </c>
      <c r="I1" s="161" t="s">
        <v>27</v>
      </c>
      <c r="J1" s="161" t="s">
        <v>55</v>
      </c>
      <c r="L1" s="135">
        <f>A1</f>
        <v>0</v>
      </c>
      <c r="M1" s="136"/>
      <c r="N1" s="171">
        <f>C1</f>
        <v>0</v>
      </c>
      <c r="O1" s="171"/>
      <c r="P1" s="171"/>
      <c r="Q1" s="171"/>
      <c r="R1" s="171"/>
      <c r="S1" s="171"/>
      <c r="T1" s="172"/>
      <c r="V1" s="155">
        <f>L1</f>
        <v>0</v>
      </c>
      <c r="W1" s="156"/>
      <c r="X1" s="163">
        <f>N1</f>
        <v>0</v>
      </c>
      <c r="Y1" s="163"/>
      <c r="Z1" s="163"/>
      <c r="AA1" s="163"/>
      <c r="AB1" s="164"/>
    </row>
    <row r="2" spans="1:28" ht="13.2" customHeight="1" x14ac:dyDescent="0.25">
      <c r="A2" s="147"/>
      <c r="B2" s="148"/>
      <c r="C2" s="151"/>
      <c r="D2" s="151"/>
      <c r="E2" s="151"/>
      <c r="F2" s="152"/>
      <c r="G2" s="96"/>
      <c r="H2" s="162"/>
      <c r="I2" s="162"/>
      <c r="J2" s="162"/>
      <c r="L2" s="137"/>
      <c r="M2" s="138"/>
      <c r="N2" s="165"/>
      <c r="O2" s="165"/>
      <c r="P2" s="165"/>
      <c r="Q2" s="165"/>
      <c r="R2" s="165"/>
      <c r="S2" s="165"/>
      <c r="T2" s="173"/>
      <c r="V2" s="157"/>
      <c r="W2" s="138"/>
      <c r="X2" s="165"/>
      <c r="Y2" s="165"/>
      <c r="Z2" s="165"/>
      <c r="AA2" s="165"/>
      <c r="AB2" s="166"/>
    </row>
    <row r="3" spans="1:28" ht="12.9" customHeight="1" thickBot="1" x14ac:dyDescent="0.3">
      <c r="A3" s="147"/>
      <c r="B3" s="148"/>
      <c r="C3" s="153"/>
      <c r="D3" s="153"/>
      <c r="E3" s="153"/>
      <c r="F3" s="154"/>
      <c r="G3" s="96"/>
      <c r="L3" s="139"/>
      <c r="M3" s="140"/>
      <c r="N3" s="174"/>
      <c r="O3" s="174"/>
      <c r="P3" s="174"/>
      <c r="Q3" s="174"/>
      <c r="R3" s="174"/>
      <c r="S3" s="174"/>
      <c r="T3" s="175"/>
      <c r="V3" s="158"/>
      <c r="W3" s="159"/>
      <c r="X3" s="167"/>
      <c r="Y3" s="167"/>
      <c r="Z3" s="167"/>
      <c r="AA3" s="167"/>
      <c r="AB3" s="168"/>
    </row>
    <row r="4" spans="1:28" ht="12.9" customHeight="1" thickTop="1" thickBot="1" x14ac:dyDescent="0.3">
      <c r="A4" s="59"/>
      <c r="B4" s="29"/>
      <c r="C4" s="29"/>
      <c r="D4" s="60"/>
      <c r="E4" s="60"/>
      <c r="F4" s="61"/>
      <c r="G4" s="19"/>
      <c r="H4" s="41" t="s">
        <v>47</v>
      </c>
      <c r="I4" s="40">
        <v>7.4999999999999997E-2</v>
      </c>
      <c r="J4" s="133">
        <v>1</v>
      </c>
      <c r="L4" s="18"/>
      <c r="M4" s="18"/>
      <c r="N4" s="18"/>
      <c r="O4" s="19"/>
      <c r="P4" s="19"/>
      <c r="Q4" s="19"/>
      <c r="R4" s="19"/>
      <c r="S4" s="19"/>
    </row>
    <row r="5" spans="1:28" ht="16.2" customHeight="1" thickBot="1" x14ac:dyDescent="0.3">
      <c r="A5" s="20"/>
      <c r="B5" s="62" t="s">
        <v>20</v>
      </c>
      <c r="C5" s="62" t="s">
        <v>56</v>
      </c>
      <c r="D5" s="62" t="s">
        <v>30</v>
      </c>
      <c r="E5" s="19"/>
      <c r="F5" s="63"/>
      <c r="G5" s="19"/>
      <c r="H5" s="41" t="s">
        <v>48</v>
      </c>
      <c r="I5" s="39">
        <v>1.4999999999999999E-2</v>
      </c>
      <c r="L5" s="31"/>
      <c r="M5" s="160" t="s">
        <v>14</v>
      </c>
      <c r="N5" s="160"/>
      <c r="O5" s="29">
        <v>10</v>
      </c>
      <c r="P5" s="75" t="s">
        <v>15</v>
      </c>
      <c r="Q5" s="50"/>
      <c r="R5" s="50"/>
      <c r="S5" s="75"/>
      <c r="T5" s="113"/>
      <c r="V5" s="51" t="s">
        <v>16</v>
      </c>
      <c r="W5" s="169" t="s">
        <v>13</v>
      </c>
      <c r="X5" s="169"/>
      <c r="Y5" s="169"/>
      <c r="Z5" s="169"/>
      <c r="AA5" s="169"/>
      <c r="AB5" s="170"/>
    </row>
    <row r="6" spans="1:28" ht="16.2" customHeight="1" thickBot="1" x14ac:dyDescent="0.3">
      <c r="A6" s="64" t="s">
        <v>35</v>
      </c>
      <c r="B6" s="65">
        <f>F52</f>
        <v>2.2869522</v>
      </c>
      <c r="C6" s="65">
        <f>B6</f>
        <v>2.2869522</v>
      </c>
      <c r="D6" s="74">
        <f>(B6*D7)/E6</f>
        <v>0</v>
      </c>
      <c r="E6" s="70">
        <f>J7</f>
        <v>440</v>
      </c>
      <c r="F6" s="71" t="s">
        <v>28</v>
      </c>
      <c r="G6" s="97"/>
      <c r="H6" s="41" t="s">
        <v>49</v>
      </c>
      <c r="I6" s="39">
        <v>0.2</v>
      </c>
      <c r="J6" s="106" t="s">
        <v>54</v>
      </c>
      <c r="L6" s="52" t="s">
        <v>21</v>
      </c>
      <c r="M6" s="108"/>
      <c r="N6" s="108" t="s">
        <v>44</v>
      </c>
      <c r="O6" s="98" t="s">
        <v>45</v>
      </c>
      <c r="P6" s="97"/>
      <c r="Q6" s="106"/>
      <c r="R6" s="108" t="s">
        <v>44</v>
      </c>
      <c r="S6" s="98" t="s">
        <v>45</v>
      </c>
      <c r="T6" s="21"/>
      <c r="V6" s="24"/>
      <c r="W6" s="94"/>
      <c r="X6" s="94"/>
      <c r="Y6" s="94"/>
      <c r="Z6" s="94"/>
      <c r="AA6" s="94"/>
      <c r="AB6" s="95"/>
    </row>
    <row r="7" spans="1:28" ht="16.2" customHeight="1" thickBot="1" x14ac:dyDescent="0.3">
      <c r="A7" s="64" t="s">
        <v>12</v>
      </c>
      <c r="B7" s="66"/>
      <c r="C7" s="66"/>
      <c r="D7" s="73"/>
      <c r="E7" s="176">
        <f>B6/(E6/1000)</f>
        <v>5.1976186363636367</v>
      </c>
      <c r="F7" s="67" t="s">
        <v>29</v>
      </c>
      <c r="G7" s="98"/>
      <c r="H7" s="41"/>
      <c r="I7" s="39"/>
      <c r="J7" s="133">
        <v>440</v>
      </c>
      <c r="L7" s="20"/>
      <c r="M7" s="1" t="str">
        <f t="shared" ref="M7:M12" si="0">B14</f>
        <v>Bœuf braisé</v>
      </c>
      <c r="N7" s="109">
        <f>E14*O5</f>
        <v>0.75</v>
      </c>
      <c r="O7" s="110">
        <f>N7</f>
        <v>0.75</v>
      </c>
      <c r="P7" s="1" t="str">
        <f t="shared" ref="P7:P12" si="1">C14</f>
        <v>Kg</v>
      </c>
      <c r="Q7" s="1">
        <f>B20</f>
        <v>0</v>
      </c>
      <c r="R7" s="111">
        <f>E20*O5</f>
        <v>0</v>
      </c>
      <c r="T7" s="114" t="str">
        <f>C20</f>
        <v>Kg</v>
      </c>
      <c r="U7" s="1"/>
      <c r="V7" s="49" t="s">
        <v>17</v>
      </c>
      <c r="W7" s="24"/>
      <c r="AB7" s="21"/>
    </row>
    <row r="8" spans="1:28" ht="16.5" customHeight="1" x14ac:dyDescent="0.25">
      <c r="A8" s="64" t="s">
        <v>9</v>
      </c>
      <c r="B8" s="65">
        <f>B9/1.1</f>
        <v>5.0909090909090899</v>
      </c>
      <c r="C8" s="65">
        <f>C9/1.055</f>
        <v>5.2132701421800949</v>
      </c>
      <c r="D8" s="65">
        <f>D9/1.1</f>
        <v>8.545454545454545</v>
      </c>
      <c r="F8" s="21"/>
      <c r="H8" s="41"/>
      <c r="I8" s="39"/>
      <c r="J8" s="1"/>
      <c r="K8" s="6"/>
      <c r="L8" s="20"/>
      <c r="M8" s="1" t="str">
        <f t="shared" si="0"/>
        <v>Carottes bqt</v>
      </c>
      <c r="N8" s="109">
        <f>E15*O5</f>
        <v>0.15</v>
      </c>
      <c r="O8" s="110">
        <f t="shared" ref="O8:O12" si="2">N8</f>
        <v>0.15</v>
      </c>
      <c r="P8" s="1" t="str">
        <f t="shared" si="1"/>
        <v>Kg</v>
      </c>
      <c r="Q8" s="1">
        <f>B21</f>
        <v>0</v>
      </c>
      <c r="R8" s="111">
        <f>E21*O5</f>
        <v>0</v>
      </c>
      <c r="T8" s="114" t="str">
        <f>C21</f>
        <v>Kg</v>
      </c>
      <c r="U8" s="1"/>
      <c r="V8" s="49" t="s">
        <v>18</v>
      </c>
      <c r="W8" s="78"/>
      <c r="X8" s="79"/>
      <c r="AB8" s="21"/>
    </row>
    <row r="9" spans="1:28" ht="16.5" customHeight="1" x14ac:dyDescent="0.25">
      <c r="A9" s="64" t="s">
        <v>10</v>
      </c>
      <c r="B9" s="65">
        <v>5.6</v>
      </c>
      <c r="C9" s="65">
        <v>5.5</v>
      </c>
      <c r="D9" s="65">
        <v>9.4</v>
      </c>
      <c r="F9" s="21"/>
      <c r="H9" s="39"/>
      <c r="I9" s="39"/>
      <c r="K9" s="7"/>
      <c r="L9" s="25"/>
      <c r="M9" s="1" t="str">
        <f t="shared" si="0"/>
        <v>Beurre doux</v>
      </c>
      <c r="N9" s="109">
        <f>E16*O5</f>
        <v>2</v>
      </c>
      <c r="O9" s="110">
        <f t="shared" si="2"/>
        <v>2</v>
      </c>
      <c r="P9" s="1" t="str">
        <f t="shared" si="1"/>
        <v>Kg</v>
      </c>
      <c r="Q9" s="1">
        <f>B22</f>
        <v>0</v>
      </c>
      <c r="R9" s="111">
        <f>E22*O5</f>
        <v>0</v>
      </c>
      <c r="T9" s="114" t="str">
        <f>C22</f>
        <v>Kg</v>
      </c>
      <c r="U9" s="1"/>
      <c r="V9" s="49" t="s">
        <v>19</v>
      </c>
      <c r="W9" s="78"/>
      <c r="X9" s="80"/>
      <c r="AB9" s="21"/>
    </row>
    <row r="10" spans="1:28" ht="19.5" customHeight="1" x14ac:dyDescent="0.25">
      <c r="A10" s="64" t="s">
        <v>11</v>
      </c>
      <c r="B10" s="68">
        <f>1-(B6+B7)/B8</f>
        <v>0.5507772464285714</v>
      </c>
      <c r="C10" s="68">
        <f t="shared" ref="C10" si="3">1-(C6+C7)/C8</f>
        <v>0.56132098709090905</v>
      </c>
      <c r="D10" s="68">
        <f>1-(D6)/D8</f>
        <v>1</v>
      </c>
      <c r="F10" s="21"/>
      <c r="H10" s="39"/>
      <c r="I10" s="39"/>
      <c r="K10" s="6"/>
      <c r="L10" s="20"/>
      <c r="M10" s="1">
        <f t="shared" si="0"/>
        <v>0</v>
      </c>
      <c r="N10" s="109">
        <f>E17*O5</f>
        <v>0</v>
      </c>
      <c r="O10" s="110">
        <f t="shared" si="2"/>
        <v>0</v>
      </c>
      <c r="P10" s="1" t="str">
        <f t="shared" si="1"/>
        <v>Kg</v>
      </c>
      <c r="Q10" s="1">
        <f>B23</f>
        <v>0</v>
      </c>
      <c r="R10" s="111">
        <f>E23*O5</f>
        <v>0</v>
      </c>
      <c r="T10" s="114" t="str">
        <f>C23</f>
        <v>Kg</v>
      </c>
      <c r="U10" s="1"/>
      <c r="V10" s="49" t="s">
        <v>32</v>
      </c>
      <c r="W10" s="85"/>
      <c r="X10" s="86"/>
      <c r="Y10" s="86"/>
      <c r="Z10" s="86"/>
      <c r="AA10" s="86"/>
      <c r="AB10" s="87"/>
    </row>
    <row r="11" spans="1:28" ht="19.5" customHeight="1" thickBot="1" x14ac:dyDescent="0.3">
      <c r="A11" s="69" t="s">
        <v>57</v>
      </c>
      <c r="B11" s="27">
        <f>B8/B6</f>
        <v>2.2260671171479185</v>
      </c>
      <c r="C11" s="27">
        <f>C8/C6</f>
        <v>2.2795710999906755</v>
      </c>
      <c r="D11" s="27" t="e">
        <f>D8/D6</f>
        <v>#DIV/0!</v>
      </c>
      <c r="E11" s="22"/>
      <c r="F11" s="23"/>
      <c r="H11" s="39"/>
      <c r="I11" s="39"/>
      <c r="K11" s="6"/>
      <c r="L11" s="20"/>
      <c r="M11" s="1">
        <f t="shared" si="0"/>
        <v>0</v>
      </c>
      <c r="N11" s="109">
        <f>E18*O5</f>
        <v>0</v>
      </c>
      <c r="O11" s="110">
        <f t="shared" si="2"/>
        <v>0</v>
      </c>
      <c r="P11" s="1" t="str">
        <f t="shared" si="1"/>
        <v>Litres</v>
      </c>
      <c r="Q11" s="1">
        <f>B24</f>
        <v>0</v>
      </c>
      <c r="R11" s="111">
        <f>E24*O5</f>
        <v>0</v>
      </c>
      <c r="T11" s="114" t="str">
        <f>C24</f>
        <v>Kg</v>
      </c>
      <c r="U11" s="1"/>
      <c r="V11" s="49" t="s">
        <v>22</v>
      </c>
      <c r="W11" s="85"/>
      <c r="X11" s="86"/>
      <c r="Y11" s="86"/>
      <c r="Z11" s="86"/>
      <c r="AA11" s="86"/>
      <c r="AB11" s="87"/>
    </row>
    <row r="12" spans="1:28" ht="19.5" customHeight="1" thickBot="1" x14ac:dyDescent="0.3">
      <c r="A12" s="26"/>
      <c r="B12" s="2"/>
      <c r="C12" s="2"/>
      <c r="F12" s="27"/>
      <c r="G12" s="74"/>
      <c r="H12" s="39"/>
      <c r="I12" s="39"/>
      <c r="K12" s="6"/>
      <c r="L12" s="43"/>
      <c r="M12" s="42">
        <f t="shared" si="0"/>
        <v>0</v>
      </c>
      <c r="N12" s="107">
        <f>E19*O5</f>
        <v>0</v>
      </c>
      <c r="O12" s="115">
        <f t="shared" si="2"/>
        <v>0</v>
      </c>
      <c r="P12" s="42" t="str">
        <f t="shared" si="1"/>
        <v>Litres</v>
      </c>
      <c r="Q12" s="42">
        <f>B49</f>
        <v>0</v>
      </c>
      <c r="R12" s="116">
        <f>E49*O5</f>
        <v>0</v>
      </c>
      <c r="S12" s="22"/>
      <c r="T12" s="117">
        <f>C49</f>
        <v>0</v>
      </c>
      <c r="U12" s="1"/>
      <c r="V12" s="49" t="s">
        <v>23</v>
      </c>
      <c r="W12" s="25"/>
      <c r="X12" s="30"/>
      <c r="AB12" s="21"/>
    </row>
    <row r="13" spans="1:28" ht="19.5" customHeight="1" thickBot="1" x14ac:dyDescent="0.3">
      <c r="A13" s="54" t="s">
        <v>0</v>
      </c>
      <c r="B13" s="9" t="s">
        <v>5</v>
      </c>
      <c r="C13" s="55" t="s">
        <v>2</v>
      </c>
      <c r="D13" s="28" t="s">
        <v>3</v>
      </c>
      <c r="E13" s="28" t="s">
        <v>4</v>
      </c>
      <c r="F13" s="56" t="s">
        <v>8</v>
      </c>
      <c r="G13" s="99"/>
      <c r="H13" s="39"/>
      <c r="I13" s="39"/>
      <c r="K13" s="6"/>
      <c r="L13" s="93"/>
      <c r="V13" s="49" t="s">
        <v>24</v>
      </c>
      <c r="W13" s="25"/>
      <c r="X13" s="30"/>
      <c r="AB13" s="21"/>
    </row>
    <row r="14" spans="1:28" ht="19.2" customHeight="1" thickBot="1" x14ac:dyDescent="0.3">
      <c r="A14" s="57" t="s">
        <v>36</v>
      </c>
      <c r="B14" s="17" t="s">
        <v>50</v>
      </c>
      <c r="C14" s="10" t="s">
        <v>33</v>
      </c>
      <c r="D14" s="11">
        <v>9.67</v>
      </c>
      <c r="E14" s="35">
        <f>(Fiche!I4/(Fiche!J4))</f>
        <v>7.4999999999999997E-2</v>
      </c>
      <c r="F14" s="33">
        <f>D14*E14</f>
        <v>0.72524999999999995</v>
      </c>
      <c r="G14" s="5"/>
      <c r="H14" s="39"/>
      <c r="I14" s="39"/>
      <c r="K14" s="6"/>
      <c r="L14" s="31"/>
      <c r="M14" s="160" t="s">
        <v>14</v>
      </c>
      <c r="N14" s="160"/>
      <c r="O14" s="29">
        <v>20</v>
      </c>
      <c r="P14" s="76" t="str">
        <f>P5</f>
        <v>Personnes</v>
      </c>
      <c r="Q14" s="29"/>
      <c r="R14" s="29"/>
      <c r="S14" s="76"/>
      <c r="T14" s="113"/>
      <c r="V14" s="72" t="s">
        <v>25</v>
      </c>
      <c r="W14" s="25"/>
      <c r="X14" s="30"/>
      <c r="AB14" s="21"/>
    </row>
    <row r="15" spans="1:28" ht="19.5" customHeight="1" thickBot="1" x14ac:dyDescent="0.3">
      <c r="A15" s="57" t="s">
        <v>43</v>
      </c>
      <c r="B15" s="16" t="s">
        <v>51</v>
      </c>
      <c r="C15" s="77" t="s">
        <v>33</v>
      </c>
      <c r="D15" s="13">
        <v>3.1240000000000001</v>
      </c>
      <c r="E15" s="35">
        <f>(Fiche!I5/(Fiche!J4))</f>
        <v>1.4999999999999999E-2</v>
      </c>
      <c r="F15" s="33">
        <f t="shared" ref="F15:F49" si="4">D15*E15</f>
        <v>4.6859999999999999E-2</v>
      </c>
      <c r="G15" s="5"/>
      <c r="H15" s="39"/>
      <c r="I15" s="39"/>
      <c r="K15" s="4"/>
      <c r="L15" s="52" t="s">
        <v>21</v>
      </c>
      <c r="M15" s="108"/>
      <c r="N15" s="108" t="s">
        <v>44</v>
      </c>
      <c r="O15" s="98" t="s">
        <v>45</v>
      </c>
      <c r="P15" s="112"/>
      <c r="Q15" s="98"/>
      <c r="R15" s="108" t="s">
        <v>44</v>
      </c>
      <c r="S15" s="98" t="s">
        <v>45</v>
      </c>
      <c r="T15" s="21"/>
      <c r="V15" s="72" t="s">
        <v>31</v>
      </c>
      <c r="W15" s="25"/>
      <c r="X15" s="81"/>
      <c r="Y15" s="82"/>
      <c r="Z15" s="83"/>
      <c r="AA15" s="83"/>
      <c r="AB15" s="84"/>
    </row>
    <row r="16" spans="1:28" ht="18" customHeight="1" thickBot="1" x14ac:dyDescent="0.3">
      <c r="A16" s="57" t="s">
        <v>37</v>
      </c>
      <c r="B16" s="16" t="s">
        <v>52</v>
      </c>
      <c r="C16" s="12" t="s">
        <v>33</v>
      </c>
      <c r="D16" s="13">
        <v>7.35</v>
      </c>
      <c r="E16" s="35">
        <f>(Fiche!I6/(Fiche!J4))</f>
        <v>0.2</v>
      </c>
      <c r="F16" s="33">
        <f t="shared" si="4"/>
        <v>1.47</v>
      </c>
      <c r="G16" s="5"/>
      <c r="H16" s="5"/>
      <c r="I16" s="5"/>
      <c r="J16" s="5"/>
      <c r="K16" s="5"/>
      <c r="L16" s="20"/>
      <c r="M16" s="1" t="str">
        <f t="shared" ref="M16:M21" si="5">M7</f>
        <v>Bœuf braisé</v>
      </c>
      <c r="N16" s="109">
        <f>E14*O14</f>
        <v>1.5</v>
      </c>
      <c r="O16" s="110">
        <f t="shared" ref="O16:O21" si="6">N16</f>
        <v>1.5</v>
      </c>
      <c r="P16" s="1" t="str">
        <f t="shared" ref="P16:Q21" si="7">P7</f>
        <v>Kg</v>
      </c>
      <c r="Q16" s="1">
        <f t="shared" si="7"/>
        <v>0</v>
      </c>
      <c r="R16" s="109">
        <f>E20*O14</f>
        <v>0</v>
      </c>
      <c r="S16" s="111">
        <f t="shared" ref="S16:S21" si="8">R16</f>
        <v>0</v>
      </c>
      <c r="T16" s="114" t="str">
        <f t="shared" ref="T16:T21" si="9">T7</f>
        <v>Kg</v>
      </c>
      <c r="V16" s="24"/>
      <c r="W16" s="88"/>
      <c r="X16" s="30"/>
      <c r="AB16" s="21"/>
    </row>
    <row r="17" spans="1:28" s="1" customFormat="1" ht="18" customHeight="1" thickBot="1" x14ac:dyDescent="0.3">
      <c r="A17" s="57" t="s">
        <v>46</v>
      </c>
      <c r="B17" s="16"/>
      <c r="C17" s="12" t="s">
        <v>33</v>
      </c>
      <c r="D17" s="13">
        <v>10.5</v>
      </c>
      <c r="E17" s="35">
        <f>(Fiche!I7/(Fiche!J4))</f>
        <v>0</v>
      </c>
      <c r="F17" s="33">
        <f t="shared" si="4"/>
        <v>0</v>
      </c>
      <c r="G17" s="5"/>
      <c r="H17" s="5"/>
      <c r="I17" s="5"/>
      <c r="J17" s="5"/>
      <c r="K17" s="5"/>
      <c r="L17" s="20"/>
      <c r="M17" s="1" t="str">
        <f t="shared" si="5"/>
        <v>Carottes bqt</v>
      </c>
      <c r="N17" s="109">
        <f>E15*O14</f>
        <v>0.3</v>
      </c>
      <c r="O17" s="111">
        <f t="shared" si="6"/>
        <v>0.3</v>
      </c>
      <c r="P17" s="1" t="str">
        <f t="shared" si="7"/>
        <v>Kg</v>
      </c>
      <c r="Q17" s="1">
        <f t="shared" si="7"/>
        <v>0</v>
      </c>
      <c r="R17" s="109">
        <f>E21*O14</f>
        <v>0</v>
      </c>
      <c r="S17" s="111">
        <f t="shared" si="8"/>
        <v>0</v>
      </c>
      <c r="T17" s="114" t="str">
        <f t="shared" si="9"/>
        <v>Kg</v>
      </c>
      <c r="U17"/>
      <c r="V17" s="24"/>
      <c r="W17" s="88"/>
      <c r="X17" s="30"/>
      <c r="Y17"/>
      <c r="Z17"/>
      <c r="AA17"/>
      <c r="AB17" s="21"/>
    </row>
    <row r="18" spans="1:28" ht="18" customHeight="1" thickBot="1" x14ac:dyDescent="0.3">
      <c r="A18" s="57"/>
      <c r="B18" s="16"/>
      <c r="C18" s="14" t="s">
        <v>34</v>
      </c>
      <c r="D18" s="13">
        <v>1.1839999999999999</v>
      </c>
      <c r="E18" s="35">
        <f>(Fiche!I8/(Fiche!J4))</f>
        <v>0</v>
      </c>
      <c r="F18" s="33">
        <f>D18*E18</f>
        <v>0</v>
      </c>
      <c r="G18" s="5"/>
      <c r="H18" s="5"/>
      <c r="I18" s="5"/>
      <c r="J18" s="5"/>
      <c r="K18" s="5"/>
      <c r="L18" s="25"/>
      <c r="M18" s="1" t="str">
        <f t="shared" si="5"/>
        <v>Beurre doux</v>
      </c>
      <c r="N18" s="109">
        <f>E16*O14</f>
        <v>4</v>
      </c>
      <c r="O18" s="110">
        <f t="shared" si="6"/>
        <v>4</v>
      </c>
      <c r="P18" s="1" t="str">
        <f t="shared" si="7"/>
        <v>Kg</v>
      </c>
      <c r="Q18" s="1">
        <f t="shared" si="7"/>
        <v>0</v>
      </c>
      <c r="R18" s="109">
        <f>E22*O14</f>
        <v>0</v>
      </c>
      <c r="S18" s="111">
        <f t="shared" si="8"/>
        <v>0</v>
      </c>
      <c r="T18" s="114" t="str">
        <f t="shared" si="9"/>
        <v>Kg</v>
      </c>
      <c r="U18" s="1"/>
      <c r="V18" s="24"/>
      <c r="W18" s="88"/>
      <c r="AB18" s="21"/>
    </row>
    <row r="19" spans="1:28" ht="18" customHeight="1" thickBot="1" x14ac:dyDescent="0.3">
      <c r="A19" s="57"/>
      <c r="B19" s="16"/>
      <c r="C19" s="14" t="s">
        <v>34</v>
      </c>
      <c r="D19" s="13">
        <v>3.0790000000000002</v>
      </c>
      <c r="E19" s="35">
        <f>(Fiche!I9/(Fiche!J4))</f>
        <v>0</v>
      </c>
      <c r="F19" s="33">
        <f t="shared" si="4"/>
        <v>0</v>
      </c>
      <c r="G19" s="5"/>
      <c r="H19" s="5"/>
      <c r="I19" s="5"/>
      <c r="J19" s="5"/>
      <c r="K19" s="5"/>
      <c r="L19" s="20"/>
      <c r="M19" s="1">
        <f t="shared" si="5"/>
        <v>0</v>
      </c>
      <c r="N19" s="109">
        <f>E17*O14</f>
        <v>0</v>
      </c>
      <c r="O19" s="110">
        <f t="shared" si="6"/>
        <v>0</v>
      </c>
      <c r="P19" s="1" t="str">
        <f t="shared" si="7"/>
        <v>Kg</v>
      </c>
      <c r="Q19" s="1">
        <f t="shared" si="7"/>
        <v>0</v>
      </c>
      <c r="R19" s="109">
        <f>E23*O14</f>
        <v>0</v>
      </c>
      <c r="S19" s="111">
        <f t="shared" si="8"/>
        <v>0</v>
      </c>
      <c r="T19" s="114" t="str">
        <f t="shared" si="9"/>
        <v>Kg</v>
      </c>
      <c r="V19" s="24"/>
      <c r="W19" s="88"/>
      <c r="AB19" s="21"/>
    </row>
    <row r="20" spans="1:28" ht="18" customHeight="1" thickBot="1" x14ac:dyDescent="0.3">
      <c r="A20" s="57" t="s">
        <v>37</v>
      </c>
      <c r="B20" s="16"/>
      <c r="C20" s="14" t="s">
        <v>33</v>
      </c>
      <c r="D20" s="13">
        <v>11.83</v>
      </c>
      <c r="E20" s="35">
        <f>(Fiche!I10/(Fiche!J4))</f>
        <v>0</v>
      </c>
      <c r="F20" s="33">
        <f t="shared" si="4"/>
        <v>0</v>
      </c>
      <c r="G20" s="5"/>
      <c r="H20" s="5"/>
      <c r="I20" s="5"/>
      <c r="J20" s="5"/>
      <c r="K20" s="5"/>
      <c r="L20" s="20"/>
      <c r="M20" s="1">
        <f t="shared" si="5"/>
        <v>0</v>
      </c>
      <c r="N20" s="109">
        <f>E18*O14</f>
        <v>0</v>
      </c>
      <c r="O20" s="118">
        <f t="shared" si="6"/>
        <v>0</v>
      </c>
      <c r="P20" s="1" t="str">
        <f t="shared" si="7"/>
        <v>Litres</v>
      </c>
      <c r="Q20" s="1">
        <f t="shared" si="7"/>
        <v>0</v>
      </c>
      <c r="R20" s="109">
        <f>E24*O14</f>
        <v>0</v>
      </c>
      <c r="S20" s="111">
        <f t="shared" si="8"/>
        <v>0</v>
      </c>
      <c r="T20" s="114" t="str">
        <f t="shared" si="9"/>
        <v>Kg</v>
      </c>
      <c r="V20" s="24"/>
      <c r="W20" s="88"/>
      <c r="AB20" s="21"/>
    </row>
    <row r="21" spans="1:28" ht="18" customHeight="1" thickBot="1" x14ac:dyDescent="0.3">
      <c r="A21" s="57"/>
      <c r="B21" s="16"/>
      <c r="C21" s="14" t="s">
        <v>33</v>
      </c>
      <c r="D21" s="13">
        <v>7.6</v>
      </c>
      <c r="E21" s="35">
        <f>(Fiche!I11/(Fiche!J4))</f>
        <v>0</v>
      </c>
      <c r="F21" s="33">
        <f t="shared" si="4"/>
        <v>0</v>
      </c>
      <c r="G21" s="5"/>
      <c r="H21" s="5"/>
      <c r="I21" s="5"/>
      <c r="J21" s="5"/>
      <c r="K21" s="5"/>
      <c r="L21" s="43"/>
      <c r="M21" s="42">
        <f t="shared" si="5"/>
        <v>0</v>
      </c>
      <c r="N21" s="107">
        <f>E19*O14</f>
        <v>0</v>
      </c>
      <c r="O21" s="115">
        <f t="shared" si="6"/>
        <v>0</v>
      </c>
      <c r="P21" s="42" t="str">
        <f t="shared" si="7"/>
        <v>Litres</v>
      </c>
      <c r="Q21" s="42">
        <f t="shared" si="7"/>
        <v>0</v>
      </c>
      <c r="R21" s="107">
        <f>E49*O14</f>
        <v>0</v>
      </c>
      <c r="S21" s="116">
        <f t="shared" si="8"/>
        <v>0</v>
      </c>
      <c r="T21" s="117">
        <f t="shared" si="9"/>
        <v>0</v>
      </c>
      <c r="U21" s="1"/>
      <c r="V21" s="24"/>
      <c r="W21" s="88"/>
      <c r="AB21" s="21"/>
    </row>
    <row r="22" spans="1:28" ht="18" customHeight="1" thickBot="1" x14ac:dyDescent="0.3">
      <c r="A22" s="57"/>
      <c r="B22" s="16"/>
      <c r="C22" s="14" t="s">
        <v>33</v>
      </c>
      <c r="D22" s="13">
        <v>12</v>
      </c>
      <c r="E22" s="35">
        <f>(Fiche!I12/(Fiche!J4))</f>
        <v>0</v>
      </c>
      <c r="F22" s="33">
        <f t="shared" si="4"/>
        <v>0</v>
      </c>
      <c r="G22" s="5"/>
      <c r="H22" s="5"/>
      <c r="I22" s="5"/>
      <c r="J22" s="5"/>
      <c r="K22" s="5"/>
      <c r="L22" s="22"/>
      <c r="R22" s="1"/>
      <c r="V22" s="24"/>
      <c r="W22" s="88"/>
      <c r="AB22" s="21"/>
    </row>
    <row r="23" spans="1:28" ht="18" customHeight="1" thickBot="1" x14ac:dyDescent="0.3">
      <c r="A23" s="57"/>
      <c r="B23" s="16"/>
      <c r="C23" s="14" t="s">
        <v>33</v>
      </c>
      <c r="D23" s="13">
        <v>12.317</v>
      </c>
      <c r="E23" s="35">
        <f>(Fiche!I13/(Fiche!J4))</f>
        <v>0</v>
      </c>
      <c r="F23" s="33">
        <f t="shared" si="4"/>
        <v>0</v>
      </c>
      <c r="G23" s="5"/>
      <c r="H23" s="5"/>
      <c r="I23" s="5"/>
      <c r="J23" s="5"/>
      <c r="K23" s="5"/>
      <c r="L23" s="31"/>
      <c r="M23" s="160" t="s">
        <v>14</v>
      </c>
      <c r="N23" s="160"/>
      <c r="O23" s="29">
        <v>30</v>
      </c>
      <c r="P23" s="76" t="str">
        <f>P5</f>
        <v>Personnes</v>
      </c>
      <c r="Q23" s="29"/>
      <c r="R23" s="119"/>
      <c r="S23" s="76"/>
      <c r="T23" s="113"/>
      <c r="V23" s="24"/>
      <c r="W23" s="88"/>
      <c r="AB23" s="21"/>
    </row>
    <row r="24" spans="1:28" ht="18" customHeight="1" thickBot="1" x14ac:dyDescent="0.3">
      <c r="A24" s="57" t="s">
        <v>38</v>
      </c>
      <c r="B24" s="16"/>
      <c r="C24" s="14" t="s">
        <v>33</v>
      </c>
      <c r="D24" s="13">
        <v>8.3800000000000008</v>
      </c>
      <c r="E24" s="35">
        <f>(Fiche!I14/(Fiche!J4))</f>
        <v>0</v>
      </c>
      <c r="F24" s="33">
        <f t="shared" si="4"/>
        <v>0</v>
      </c>
      <c r="G24" s="5"/>
      <c r="H24" s="5"/>
      <c r="I24" s="5"/>
      <c r="J24" s="5"/>
      <c r="K24" s="5"/>
      <c r="L24" s="52" t="s">
        <v>21</v>
      </c>
      <c r="M24" s="108"/>
      <c r="N24" s="108" t="s">
        <v>44</v>
      </c>
      <c r="O24" s="98" t="s">
        <v>45</v>
      </c>
      <c r="P24" s="112"/>
      <c r="Q24" s="98"/>
      <c r="R24" s="108" t="s">
        <v>44</v>
      </c>
      <c r="S24" s="98" t="s">
        <v>45</v>
      </c>
      <c r="T24" s="21"/>
      <c r="V24" s="24"/>
      <c r="W24" s="88"/>
      <c r="AB24" s="21"/>
    </row>
    <row r="25" spans="1:28" ht="18" customHeight="1" thickBot="1" x14ac:dyDescent="0.3">
      <c r="A25" s="57"/>
      <c r="B25" s="101"/>
      <c r="C25" s="102"/>
      <c r="D25" s="103"/>
      <c r="E25" s="104"/>
      <c r="F25" s="105"/>
      <c r="G25" s="5"/>
      <c r="H25" s="5"/>
      <c r="I25" s="5"/>
      <c r="J25" s="5"/>
      <c r="K25" s="5"/>
      <c r="L25" s="20"/>
      <c r="M25" s="1" t="str">
        <f t="shared" ref="M25:M30" si="10">M16</f>
        <v>Bœuf braisé</v>
      </c>
      <c r="N25" s="109">
        <f>E14*O23</f>
        <v>2.25</v>
      </c>
      <c r="O25" s="110">
        <f t="shared" ref="O25:O30" si="11">N25</f>
        <v>2.25</v>
      </c>
      <c r="P25" s="1" t="str">
        <f t="shared" ref="P25:Q30" si="12">P16</f>
        <v>Kg</v>
      </c>
      <c r="Q25" s="1">
        <f t="shared" si="12"/>
        <v>0</v>
      </c>
      <c r="R25" s="109">
        <f>E20*O23</f>
        <v>0</v>
      </c>
      <c r="S25" s="111">
        <f t="shared" ref="S25:S30" si="13">R25</f>
        <v>0</v>
      </c>
      <c r="T25" s="114" t="str">
        <f t="shared" ref="T25:T30" si="14">T16</f>
        <v>Kg</v>
      </c>
      <c r="V25" s="24"/>
      <c r="W25" s="88"/>
      <c r="AB25" s="21"/>
    </row>
    <row r="26" spans="1:28" ht="18" customHeight="1" thickBot="1" x14ac:dyDescent="0.3">
      <c r="A26" s="57"/>
      <c r="B26" s="101"/>
      <c r="C26" s="102"/>
      <c r="D26" s="103"/>
      <c r="E26" s="104"/>
      <c r="F26" s="105"/>
      <c r="G26" s="5"/>
      <c r="H26" s="5"/>
      <c r="I26" s="5"/>
      <c r="J26" s="5"/>
      <c r="K26" s="5"/>
      <c r="L26" s="20"/>
      <c r="M26" s="1" t="str">
        <f t="shared" si="10"/>
        <v>Carottes bqt</v>
      </c>
      <c r="N26" s="109">
        <f>E15*O23</f>
        <v>0.44999999999999996</v>
      </c>
      <c r="O26" s="110">
        <f t="shared" si="11"/>
        <v>0.44999999999999996</v>
      </c>
      <c r="P26" s="1" t="str">
        <f t="shared" si="12"/>
        <v>Kg</v>
      </c>
      <c r="Q26" s="1">
        <f t="shared" si="12"/>
        <v>0</v>
      </c>
      <c r="R26" s="109">
        <f>E21*O23</f>
        <v>0</v>
      </c>
      <c r="S26" s="111">
        <f t="shared" si="13"/>
        <v>0</v>
      </c>
      <c r="T26" s="114" t="str">
        <f t="shared" si="14"/>
        <v>Kg</v>
      </c>
      <c r="V26" s="24"/>
      <c r="W26" s="88"/>
      <c r="AB26" s="21"/>
    </row>
    <row r="27" spans="1:28" ht="18" customHeight="1" thickBot="1" x14ac:dyDescent="0.3">
      <c r="A27" s="57"/>
      <c r="B27" s="101"/>
      <c r="C27" s="102"/>
      <c r="D27" s="103"/>
      <c r="E27" s="104"/>
      <c r="F27" s="105"/>
      <c r="G27" s="5"/>
      <c r="H27" s="5"/>
      <c r="I27" s="5"/>
      <c r="J27" s="5"/>
      <c r="K27" s="5"/>
      <c r="L27" s="25"/>
      <c r="M27" s="1" t="str">
        <f t="shared" si="10"/>
        <v>Beurre doux</v>
      </c>
      <c r="N27" s="109">
        <f>E16*O23</f>
        <v>6</v>
      </c>
      <c r="O27" s="110">
        <f t="shared" si="11"/>
        <v>6</v>
      </c>
      <c r="P27" s="1" t="str">
        <f t="shared" si="12"/>
        <v>Kg</v>
      </c>
      <c r="Q27" s="1">
        <f t="shared" si="12"/>
        <v>0</v>
      </c>
      <c r="R27" s="109">
        <f>E22*O23</f>
        <v>0</v>
      </c>
      <c r="S27" s="111">
        <f t="shared" si="13"/>
        <v>0</v>
      </c>
      <c r="T27" s="114" t="str">
        <f t="shared" si="14"/>
        <v>Kg</v>
      </c>
      <c r="V27" s="24"/>
      <c r="W27" s="88"/>
      <c r="AB27" s="21"/>
    </row>
    <row r="28" spans="1:28" ht="18" customHeight="1" thickBot="1" x14ac:dyDescent="0.3">
      <c r="A28" s="57" t="s">
        <v>39</v>
      </c>
      <c r="B28" s="101"/>
      <c r="C28" s="102"/>
      <c r="D28" s="103"/>
      <c r="E28" s="104"/>
      <c r="F28" s="105"/>
      <c r="G28" s="5"/>
      <c r="H28" s="5"/>
      <c r="I28" s="5"/>
      <c r="J28" s="5"/>
      <c r="K28" s="5"/>
      <c r="L28" s="20"/>
      <c r="M28" s="1">
        <f t="shared" si="10"/>
        <v>0</v>
      </c>
      <c r="N28" s="109">
        <f>E17*O23</f>
        <v>0</v>
      </c>
      <c r="O28" s="110">
        <f t="shared" si="11"/>
        <v>0</v>
      </c>
      <c r="P28" s="1" t="str">
        <f t="shared" si="12"/>
        <v>Kg</v>
      </c>
      <c r="Q28" s="1">
        <f t="shared" si="12"/>
        <v>0</v>
      </c>
      <c r="R28" s="109">
        <f>E23*O23</f>
        <v>0</v>
      </c>
      <c r="S28" s="111">
        <f t="shared" si="13"/>
        <v>0</v>
      </c>
      <c r="T28" s="114" t="str">
        <f t="shared" si="14"/>
        <v>Kg</v>
      </c>
      <c r="V28" s="24"/>
      <c r="W28" s="88"/>
      <c r="AB28" s="21"/>
    </row>
    <row r="29" spans="1:28" ht="18" customHeight="1" thickBot="1" x14ac:dyDescent="0.3">
      <c r="A29" s="57"/>
      <c r="B29" s="101"/>
      <c r="C29" s="102"/>
      <c r="D29" s="103"/>
      <c r="E29" s="104"/>
      <c r="F29" s="105"/>
      <c r="G29" s="5"/>
      <c r="H29" s="5"/>
      <c r="I29" s="5"/>
      <c r="J29" s="5"/>
      <c r="K29" s="5"/>
      <c r="L29" s="20"/>
      <c r="M29" s="1">
        <f t="shared" si="10"/>
        <v>0</v>
      </c>
      <c r="N29" s="109">
        <f>E18*O23</f>
        <v>0</v>
      </c>
      <c r="O29" s="110">
        <f t="shared" si="11"/>
        <v>0</v>
      </c>
      <c r="P29" s="1" t="str">
        <f t="shared" si="12"/>
        <v>Litres</v>
      </c>
      <c r="Q29" s="1">
        <f t="shared" si="12"/>
        <v>0</v>
      </c>
      <c r="R29" s="109">
        <f>E24*O23</f>
        <v>0</v>
      </c>
      <c r="S29" s="111">
        <f t="shared" si="13"/>
        <v>0</v>
      </c>
      <c r="T29" s="114" t="str">
        <f t="shared" si="14"/>
        <v>Kg</v>
      </c>
      <c r="V29" s="24"/>
      <c r="W29" s="88"/>
      <c r="AB29" s="21"/>
    </row>
    <row r="30" spans="1:28" ht="18" customHeight="1" thickBot="1" x14ac:dyDescent="0.3">
      <c r="A30" s="57"/>
      <c r="B30" s="101"/>
      <c r="C30" s="102"/>
      <c r="D30" s="103"/>
      <c r="E30" s="104"/>
      <c r="F30" s="105"/>
      <c r="G30" s="5"/>
      <c r="H30" s="5"/>
      <c r="I30" s="5"/>
      <c r="J30" s="5"/>
      <c r="K30" s="5"/>
      <c r="L30" s="43"/>
      <c r="M30" s="42">
        <f t="shared" si="10"/>
        <v>0</v>
      </c>
      <c r="N30" s="107">
        <f>E19*O23</f>
        <v>0</v>
      </c>
      <c r="O30" s="115">
        <f t="shared" si="11"/>
        <v>0</v>
      </c>
      <c r="P30" s="42" t="str">
        <f t="shared" si="12"/>
        <v>Litres</v>
      </c>
      <c r="Q30" s="42">
        <f t="shared" si="12"/>
        <v>0</v>
      </c>
      <c r="R30" s="107">
        <f>E49*O23</f>
        <v>0</v>
      </c>
      <c r="S30" s="116">
        <f t="shared" si="13"/>
        <v>0</v>
      </c>
      <c r="T30" s="117">
        <f t="shared" si="14"/>
        <v>0</v>
      </c>
      <c r="V30" s="24"/>
      <c r="W30" s="88"/>
      <c r="AB30" s="21"/>
    </row>
    <row r="31" spans="1:28" ht="18" customHeight="1" thickBot="1" x14ac:dyDescent="0.3">
      <c r="A31" s="57"/>
      <c r="B31" s="101"/>
      <c r="C31" s="102"/>
      <c r="D31" s="103"/>
      <c r="E31" s="104"/>
      <c r="F31" s="105"/>
      <c r="G31" s="5"/>
      <c r="H31" s="5"/>
      <c r="I31" s="5"/>
      <c r="J31" s="5"/>
      <c r="K31" s="5"/>
      <c r="L31" s="53"/>
      <c r="R31" s="1"/>
      <c r="V31" s="24"/>
      <c r="W31" s="88"/>
      <c r="AB31" s="21"/>
    </row>
    <row r="32" spans="1:28" ht="18" customHeight="1" thickBot="1" x14ac:dyDescent="0.3">
      <c r="A32" s="57" t="s">
        <v>40</v>
      </c>
      <c r="B32" s="101"/>
      <c r="C32" s="102"/>
      <c r="D32" s="103"/>
      <c r="E32" s="104"/>
      <c r="F32" s="105"/>
      <c r="G32" s="5"/>
      <c r="H32" s="5"/>
      <c r="I32" s="5"/>
      <c r="J32" s="5"/>
      <c r="K32" s="5"/>
      <c r="L32" s="31"/>
      <c r="M32" s="160" t="s">
        <v>14</v>
      </c>
      <c r="N32" s="160"/>
      <c r="O32" s="29">
        <v>40</v>
      </c>
      <c r="P32" s="76" t="str">
        <f>P5</f>
        <v>Personnes</v>
      </c>
      <c r="Q32" s="29"/>
      <c r="R32" s="119"/>
      <c r="S32" s="76"/>
      <c r="T32" s="113"/>
      <c r="V32" s="24"/>
      <c r="W32" s="88"/>
      <c r="AB32" s="21"/>
    </row>
    <row r="33" spans="1:28" ht="18" customHeight="1" thickBot="1" x14ac:dyDescent="0.3">
      <c r="A33" s="57"/>
      <c r="B33" s="101"/>
      <c r="C33" s="102"/>
      <c r="D33" s="103"/>
      <c r="E33" s="104"/>
      <c r="F33" s="105"/>
      <c r="G33" s="5"/>
      <c r="H33" s="5"/>
      <c r="I33" s="5"/>
      <c r="J33" s="5"/>
      <c r="K33" s="5"/>
      <c r="L33" s="52" t="s">
        <v>21</v>
      </c>
      <c r="M33" s="108"/>
      <c r="N33" s="108" t="s">
        <v>44</v>
      </c>
      <c r="O33" s="98" t="s">
        <v>45</v>
      </c>
      <c r="P33" s="112"/>
      <c r="Q33" s="98"/>
      <c r="R33" s="108" t="s">
        <v>44</v>
      </c>
      <c r="S33" s="98" t="s">
        <v>45</v>
      </c>
      <c r="T33" s="21"/>
      <c r="V33" s="24"/>
      <c r="W33" s="88"/>
      <c r="AB33" s="21"/>
    </row>
    <row r="34" spans="1:28" ht="18" customHeight="1" thickBot="1" x14ac:dyDescent="0.3">
      <c r="A34" s="57"/>
      <c r="B34" s="101"/>
      <c r="C34" s="102"/>
      <c r="D34" s="103"/>
      <c r="E34" s="104"/>
      <c r="F34" s="105"/>
      <c r="G34" s="5"/>
      <c r="H34" s="5"/>
      <c r="I34" s="5"/>
      <c r="J34" s="5"/>
      <c r="K34" s="5"/>
      <c r="L34" s="20"/>
      <c r="M34" s="1" t="str">
        <f t="shared" ref="M34:M39" si="15">M25</f>
        <v>Bœuf braisé</v>
      </c>
      <c r="N34" s="109">
        <f>E14*O32</f>
        <v>3</v>
      </c>
      <c r="O34" s="110">
        <f t="shared" ref="O34:O39" si="16">N34</f>
        <v>3</v>
      </c>
      <c r="P34" s="1" t="str">
        <f t="shared" ref="P34:P39" si="17">P25</f>
        <v>Kg</v>
      </c>
      <c r="Q34" s="1">
        <f>B47</f>
        <v>0</v>
      </c>
      <c r="R34" s="109">
        <f>E20*O32</f>
        <v>0</v>
      </c>
      <c r="S34" s="110">
        <f t="shared" ref="S34:S39" si="18">R34</f>
        <v>0</v>
      </c>
      <c r="T34" s="114" t="str">
        <f t="shared" ref="T34:T39" si="19">T25</f>
        <v>Kg</v>
      </c>
      <c r="U34" s="1"/>
      <c r="V34" s="24"/>
      <c r="W34" s="88"/>
      <c r="AB34" s="21"/>
    </row>
    <row r="35" spans="1:28" ht="18" customHeight="1" thickBot="1" x14ac:dyDescent="0.3">
      <c r="A35" s="57"/>
      <c r="B35" s="101"/>
      <c r="C35" s="102"/>
      <c r="D35" s="103"/>
      <c r="E35" s="104"/>
      <c r="F35" s="105"/>
      <c r="G35" s="5"/>
      <c r="H35" s="5"/>
      <c r="I35" s="5"/>
      <c r="J35" s="5"/>
      <c r="K35" s="5"/>
      <c r="L35" s="20"/>
      <c r="M35" s="1" t="str">
        <f t="shared" si="15"/>
        <v>Carottes bqt</v>
      </c>
      <c r="N35" s="109">
        <f>E15*O32</f>
        <v>0.6</v>
      </c>
      <c r="O35" s="110">
        <f t="shared" si="16"/>
        <v>0.6</v>
      </c>
      <c r="P35" s="1" t="str">
        <f t="shared" si="17"/>
        <v>Kg</v>
      </c>
      <c r="Q35" s="1">
        <f>B48</f>
        <v>0</v>
      </c>
      <c r="R35" s="109">
        <f>E21*O32</f>
        <v>0</v>
      </c>
      <c r="S35" s="110">
        <f t="shared" si="18"/>
        <v>0</v>
      </c>
      <c r="T35" s="114" t="str">
        <f t="shared" si="19"/>
        <v>Kg</v>
      </c>
      <c r="U35" s="1"/>
      <c r="V35" s="24"/>
      <c r="W35" s="88"/>
      <c r="AB35" s="21"/>
    </row>
    <row r="36" spans="1:28" ht="18" customHeight="1" thickBot="1" x14ac:dyDescent="0.3">
      <c r="A36" s="57" t="s">
        <v>41</v>
      </c>
      <c r="B36" s="101"/>
      <c r="C36" s="102"/>
      <c r="D36" s="103"/>
      <c r="E36" s="104"/>
      <c r="F36" s="105"/>
      <c r="G36" s="5"/>
      <c r="H36" s="5"/>
      <c r="I36" s="5"/>
      <c r="J36" s="5"/>
      <c r="K36" s="5"/>
      <c r="L36" s="25"/>
      <c r="M36" s="1" t="str">
        <f t="shared" si="15"/>
        <v>Beurre doux</v>
      </c>
      <c r="N36" s="109">
        <f>E16*O32</f>
        <v>8</v>
      </c>
      <c r="O36" s="110">
        <f t="shared" si="16"/>
        <v>8</v>
      </c>
      <c r="P36" s="1" t="str">
        <f t="shared" si="17"/>
        <v>Kg</v>
      </c>
      <c r="Q36" s="1">
        <f>B49</f>
        <v>0</v>
      </c>
      <c r="R36" s="109">
        <f>E22*O32</f>
        <v>0</v>
      </c>
      <c r="S36" s="110">
        <f t="shared" si="18"/>
        <v>0</v>
      </c>
      <c r="T36" s="114" t="str">
        <f t="shared" si="19"/>
        <v>Kg</v>
      </c>
      <c r="U36" s="1"/>
      <c r="V36" s="24"/>
      <c r="W36" s="88"/>
      <c r="AB36" s="21"/>
    </row>
    <row r="37" spans="1:28" ht="18" customHeight="1" thickBot="1" x14ac:dyDescent="0.3">
      <c r="A37" s="57"/>
      <c r="B37" s="101"/>
      <c r="C37" s="102"/>
      <c r="D37" s="103"/>
      <c r="E37" s="104"/>
      <c r="F37" s="105"/>
      <c r="G37" s="5"/>
      <c r="H37" s="5"/>
      <c r="I37" s="5"/>
      <c r="J37" s="5"/>
      <c r="K37" s="5"/>
      <c r="L37" s="20"/>
      <c r="M37" s="1">
        <f t="shared" si="15"/>
        <v>0</v>
      </c>
      <c r="N37" s="109">
        <f>E17*O32</f>
        <v>0</v>
      </c>
      <c r="O37" s="110">
        <f t="shared" si="16"/>
        <v>0</v>
      </c>
      <c r="P37" s="1" t="str">
        <f t="shared" si="17"/>
        <v>Kg</v>
      </c>
      <c r="Q37" s="1">
        <f>B50</f>
        <v>0</v>
      </c>
      <c r="R37" s="109">
        <f>E23*O32</f>
        <v>0</v>
      </c>
      <c r="S37" s="110">
        <f t="shared" si="18"/>
        <v>0</v>
      </c>
      <c r="T37" s="114" t="str">
        <f t="shared" si="19"/>
        <v>Kg</v>
      </c>
      <c r="U37" s="1"/>
      <c r="V37" s="24"/>
      <c r="W37" s="88"/>
      <c r="AB37" s="21"/>
    </row>
    <row r="38" spans="1:28" ht="18" customHeight="1" thickBot="1" x14ac:dyDescent="0.3">
      <c r="A38" s="57"/>
      <c r="B38" s="101"/>
      <c r="C38" s="102"/>
      <c r="D38" s="103"/>
      <c r="E38" s="104"/>
      <c r="F38" s="105"/>
      <c r="G38" s="5"/>
      <c r="H38" s="5"/>
      <c r="I38" s="5"/>
      <c r="J38" s="5"/>
      <c r="K38" s="5"/>
      <c r="L38" s="20"/>
      <c r="M38" s="1">
        <f t="shared" si="15"/>
        <v>0</v>
      </c>
      <c r="N38" s="109">
        <f>E18*O32</f>
        <v>0</v>
      </c>
      <c r="O38" s="110">
        <f t="shared" si="16"/>
        <v>0</v>
      </c>
      <c r="P38" s="1" t="str">
        <f t="shared" si="17"/>
        <v>Litres</v>
      </c>
      <c r="Q38" s="1">
        <f>B51</f>
        <v>0</v>
      </c>
      <c r="R38" s="109">
        <f>E24*O32</f>
        <v>0</v>
      </c>
      <c r="S38" s="110">
        <f t="shared" si="18"/>
        <v>0</v>
      </c>
      <c r="T38" s="114" t="str">
        <f t="shared" si="19"/>
        <v>Kg</v>
      </c>
      <c r="U38" s="1"/>
      <c r="V38" s="24"/>
      <c r="W38" s="88"/>
      <c r="AB38" s="21"/>
    </row>
    <row r="39" spans="1:28" ht="18" customHeight="1" thickBot="1" x14ac:dyDescent="0.3">
      <c r="A39" s="57"/>
      <c r="B39" s="101"/>
      <c r="C39" s="102"/>
      <c r="D39" s="103"/>
      <c r="E39" s="104"/>
      <c r="F39" s="105"/>
      <c r="G39" s="5"/>
      <c r="H39" s="5"/>
      <c r="I39" s="5"/>
      <c r="J39" s="5"/>
      <c r="K39" s="5"/>
      <c r="L39" s="43"/>
      <c r="M39" s="42">
        <f t="shared" si="15"/>
        <v>0</v>
      </c>
      <c r="N39" s="107">
        <f>E19*O32</f>
        <v>0</v>
      </c>
      <c r="O39" s="115">
        <f t="shared" si="16"/>
        <v>0</v>
      </c>
      <c r="P39" s="42" t="str">
        <f t="shared" si="17"/>
        <v>Litres</v>
      </c>
      <c r="Q39" s="42">
        <f>B76</f>
        <v>0</v>
      </c>
      <c r="R39" s="107">
        <f>E49*O32</f>
        <v>0</v>
      </c>
      <c r="S39" s="115">
        <f t="shared" si="18"/>
        <v>0</v>
      </c>
      <c r="T39" s="117">
        <f t="shared" si="19"/>
        <v>0</v>
      </c>
      <c r="U39" s="1"/>
      <c r="V39" s="24"/>
      <c r="W39" s="88"/>
      <c r="AB39" s="21"/>
    </row>
    <row r="40" spans="1:28" ht="18" customHeight="1" thickBot="1" x14ac:dyDescent="0.3">
      <c r="A40" s="57" t="s">
        <v>42</v>
      </c>
      <c r="B40" s="101"/>
      <c r="C40" s="102"/>
      <c r="D40" s="103"/>
      <c r="E40" s="104"/>
      <c r="F40" s="105"/>
      <c r="G40" s="5"/>
      <c r="H40" s="5"/>
      <c r="I40" s="5"/>
      <c r="J40" s="5"/>
      <c r="K40" s="5"/>
      <c r="L40" s="53"/>
      <c r="R40" s="1"/>
      <c r="V40" s="24"/>
      <c r="W40" s="88"/>
      <c r="AB40" s="21"/>
    </row>
    <row r="41" spans="1:28" ht="18" customHeight="1" thickBot="1" x14ac:dyDescent="0.3">
      <c r="A41" s="57"/>
      <c r="B41" s="101"/>
      <c r="C41" s="102"/>
      <c r="D41" s="103"/>
      <c r="E41" s="104"/>
      <c r="F41" s="105"/>
      <c r="G41" s="5"/>
      <c r="H41" s="5"/>
      <c r="I41" s="5"/>
      <c r="J41" s="5"/>
      <c r="K41" s="5"/>
      <c r="L41" s="31"/>
      <c r="M41" s="160" t="s">
        <v>14</v>
      </c>
      <c r="N41" s="160"/>
      <c r="O41" s="29">
        <v>50</v>
      </c>
      <c r="P41" s="76" t="str">
        <f>P5</f>
        <v>Personnes</v>
      </c>
      <c r="Q41" s="29"/>
      <c r="R41" s="119"/>
      <c r="S41" s="76"/>
      <c r="T41" s="113"/>
      <c r="V41" s="24"/>
      <c r="W41" s="88"/>
      <c r="AB41" s="21"/>
    </row>
    <row r="42" spans="1:28" ht="18" customHeight="1" thickBot="1" x14ac:dyDescent="0.3">
      <c r="A42" s="57"/>
      <c r="B42" s="101"/>
      <c r="C42" s="102"/>
      <c r="D42" s="103"/>
      <c r="E42" s="104"/>
      <c r="F42" s="105"/>
      <c r="G42" s="5"/>
      <c r="H42" s="5"/>
      <c r="I42" s="5"/>
      <c r="J42" s="5"/>
      <c r="K42" s="5"/>
      <c r="L42" s="52" t="s">
        <v>21</v>
      </c>
      <c r="M42" s="108"/>
      <c r="N42" s="108" t="s">
        <v>44</v>
      </c>
      <c r="O42" s="98" t="s">
        <v>45</v>
      </c>
      <c r="P42" s="112"/>
      <c r="Q42" s="98"/>
      <c r="R42" s="108" t="s">
        <v>44</v>
      </c>
      <c r="S42" s="98" t="s">
        <v>45</v>
      </c>
      <c r="T42" s="21"/>
      <c r="V42" s="24"/>
      <c r="W42" s="88"/>
      <c r="AB42" s="21"/>
    </row>
    <row r="43" spans="1:28" ht="18" customHeight="1" thickBot="1" x14ac:dyDescent="0.3">
      <c r="A43" s="57"/>
      <c r="B43" s="101"/>
      <c r="C43" s="102"/>
      <c r="D43" s="103"/>
      <c r="E43" s="104"/>
      <c r="F43" s="105"/>
      <c r="G43" s="5"/>
      <c r="H43" s="5"/>
      <c r="I43" s="5"/>
      <c r="J43" s="5"/>
      <c r="K43" s="5"/>
      <c r="L43" s="20"/>
      <c r="M43" s="1" t="str">
        <f>M34</f>
        <v>Bœuf braisé</v>
      </c>
      <c r="N43" s="109">
        <f>E14*O41</f>
        <v>3.75</v>
      </c>
      <c r="O43" s="110">
        <f t="shared" ref="O43:O48" si="20">N43</f>
        <v>3.75</v>
      </c>
      <c r="P43" s="1" t="str">
        <f t="shared" ref="P43:P48" si="21">P34</f>
        <v>Kg</v>
      </c>
      <c r="Q43" s="1">
        <f>B56</f>
        <v>0</v>
      </c>
      <c r="R43" s="109">
        <f>E20*O41</f>
        <v>0</v>
      </c>
      <c r="S43" s="110">
        <f t="shared" ref="S43:S48" si="22">R43</f>
        <v>0</v>
      </c>
      <c r="T43" s="114" t="str">
        <f t="shared" ref="T43:T48" si="23">T7</f>
        <v>Kg</v>
      </c>
      <c r="U43" s="1"/>
      <c r="V43" s="24"/>
      <c r="W43" s="88"/>
      <c r="AB43" s="21"/>
    </row>
    <row r="44" spans="1:28" ht="18" customHeight="1" thickBot="1" x14ac:dyDescent="0.3">
      <c r="A44" s="57" t="s">
        <v>43</v>
      </c>
      <c r="B44" s="101"/>
      <c r="C44" s="102"/>
      <c r="D44" s="103"/>
      <c r="E44" s="104"/>
      <c r="F44" s="105"/>
      <c r="G44" s="5"/>
      <c r="H44" s="5"/>
      <c r="I44" s="5"/>
      <c r="J44" s="5"/>
      <c r="K44" s="5"/>
      <c r="L44" s="20"/>
      <c r="M44" s="1" t="str">
        <f t="shared" ref="M44" si="24">M35</f>
        <v>Carottes bqt</v>
      </c>
      <c r="N44" s="109">
        <f>E15*O41</f>
        <v>0.75</v>
      </c>
      <c r="O44" s="110">
        <f t="shared" si="20"/>
        <v>0.75</v>
      </c>
      <c r="P44" s="1" t="str">
        <f t="shared" si="21"/>
        <v>Kg</v>
      </c>
      <c r="Q44" s="1">
        <f>B57</f>
        <v>0</v>
      </c>
      <c r="R44" s="109">
        <f>E21*O41</f>
        <v>0</v>
      </c>
      <c r="S44" s="110">
        <f t="shared" si="22"/>
        <v>0</v>
      </c>
      <c r="T44" s="114" t="str">
        <f t="shared" si="23"/>
        <v>Kg</v>
      </c>
      <c r="U44" s="1"/>
      <c r="V44" s="24"/>
      <c r="W44" s="88"/>
      <c r="AB44" s="21"/>
    </row>
    <row r="45" spans="1:28" ht="18" customHeight="1" thickBot="1" x14ac:dyDescent="0.3">
      <c r="A45" s="57"/>
      <c r="B45" s="101"/>
      <c r="C45" s="102"/>
      <c r="D45" s="103"/>
      <c r="E45" s="104"/>
      <c r="F45" s="105"/>
      <c r="G45" s="5"/>
      <c r="H45" s="5"/>
      <c r="I45" s="5"/>
      <c r="J45" s="5"/>
      <c r="K45" s="5"/>
      <c r="L45" s="25"/>
      <c r="M45" s="1" t="str">
        <f t="shared" ref="M45" si="25">M36</f>
        <v>Beurre doux</v>
      </c>
      <c r="N45" s="109">
        <f>E16*O41</f>
        <v>10</v>
      </c>
      <c r="O45" s="110">
        <f t="shared" si="20"/>
        <v>10</v>
      </c>
      <c r="P45" s="1" t="str">
        <f t="shared" si="21"/>
        <v>Kg</v>
      </c>
      <c r="Q45" s="1">
        <f>B58</f>
        <v>0</v>
      </c>
      <c r="R45" s="109">
        <f>E22*O41</f>
        <v>0</v>
      </c>
      <c r="S45" s="110">
        <f t="shared" si="22"/>
        <v>0</v>
      </c>
      <c r="T45" s="114" t="str">
        <f t="shared" si="23"/>
        <v>Kg</v>
      </c>
      <c r="U45" s="1"/>
      <c r="V45" s="24"/>
      <c r="W45" s="88"/>
      <c r="AB45" s="21"/>
    </row>
    <row r="46" spans="1:28" ht="18" customHeight="1" thickBot="1" x14ac:dyDescent="0.3">
      <c r="A46" s="57"/>
      <c r="B46" s="101"/>
      <c r="C46" s="102"/>
      <c r="D46" s="103"/>
      <c r="E46" s="104"/>
      <c r="F46" s="105"/>
      <c r="G46" s="5"/>
      <c r="H46" s="5"/>
      <c r="I46" s="5"/>
      <c r="J46" s="5"/>
      <c r="K46" s="5"/>
      <c r="L46" s="20"/>
      <c r="M46" s="1">
        <f t="shared" ref="M46" si="26">M37</f>
        <v>0</v>
      </c>
      <c r="N46" s="109">
        <f>E17*O41</f>
        <v>0</v>
      </c>
      <c r="O46" s="110">
        <f t="shared" si="20"/>
        <v>0</v>
      </c>
      <c r="P46" s="1" t="str">
        <f t="shared" si="21"/>
        <v>Kg</v>
      </c>
      <c r="Q46" s="1">
        <f>B59</f>
        <v>0</v>
      </c>
      <c r="R46" s="109">
        <f>E23*O41</f>
        <v>0</v>
      </c>
      <c r="S46" s="110">
        <f t="shared" si="22"/>
        <v>0</v>
      </c>
      <c r="T46" s="114" t="str">
        <f t="shared" si="23"/>
        <v>Kg</v>
      </c>
      <c r="U46" s="1"/>
      <c r="V46" s="24"/>
      <c r="W46" s="88"/>
      <c r="AB46" s="21"/>
    </row>
    <row r="47" spans="1:28" ht="18" customHeight="1" thickBot="1" x14ac:dyDescent="0.3">
      <c r="A47" s="57"/>
      <c r="B47" s="101"/>
      <c r="C47" s="102"/>
      <c r="D47" s="103"/>
      <c r="E47" s="104"/>
      <c r="F47" s="105"/>
      <c r="G47" s="5"/>
      <c r="H47" s="5"/>
      <c r="I47" s="5"/>
      <c r="J47" s="5"/>
      <c r="K47" s="5"/>
      <c r="L47" s="20"/>
      <c r="M47" s="1">
        <f t="shared" ref="M47" si="27">M38</f>
        <v>0</v>
      </c>
      <c r="N47" s="109">
        <f>E18*O41</f>
        <v>0</v>
      </c>
      <c r="O47" s="110">
        <f t="shared" si="20"/>
        <v>0</v>
      </c>
      <c r="P47" s="1" t="str">
        <f t="shared" si="21"/>
        <v>Litres</v>
      </c>
      <c r="Q47" s="1">
        <f>B60</f>
        <v>0</v>
      </c>
      <c r="R47" s="109">
        <f>E24*O41</f>
        <v>0</v>
      </c>
      <c r="S47" s="110">
        <f t="shared" si="22"/>
        <v>0</v>
      </c>
      <c r="T47" s="114" t="str">
        <f t="shared" si="23"/>
        <v>Kg</v>
      </c>
      <c r="U47" s="1"/>
      <c r="V47" s="24"/>
      <c r="W47" s="88"/>
      <c r="AB47" s="21"/>
    </row>
    <row r="48" spans="1:28" ht="18" customHeight="1" thickBot="1" x14ac:dyDescent="0.3">
      <c r="A48" s="57"/>
      <c r="B48" s="101"/>
      <c r="C48" s="102"/>
      <c r="D48" s="103"/>
      <c r="E48" s="104"/>
      <c r="F48" s="105"/>
      <c r="G48" s="5"/>
      <c r="H48" s="5"/>
      <c r="I48" s="5"/>
      <c r="J48" s="5"/>
      <c r="K48" s="5"/>
      <c r="L48" s="32"/>
      <c r="M48" s="42">
        <f t="shared" ref="M48" si="28">M39</f>
        <v>0</v>
      </c>
      <c r="N48" s="107">
        <f>E19*O41</f>
        <v>0</v>
      </c>
      <c r="O48" s="115">
        <f t="shared" si="20"/>
        <v>0</v>
      </c>
      <c r="P48" s="42" t="str">
        <f t="shared" si="21"/>
        <v>Litres</v>
      </c>
      <c r="Q48" s="42">
        <f>B85</f>
        <v>0</v>
      </c>
      <c r="R48" s="107">
        <f>E49*O41</f>
        <v>0</v>
      </c>
      <c r="S48" s="115">
        <f t="shared" si="22"/>
        <v>0</v>
      </c>
      <c r="T48" s="117">
        <f t="shared" si="23"/>
        <v>0</v>
      </c>
      <c r="U48" s="1"/>
      <c r="V48" s="24"/>
      <c r="W48" s="88"/>
      <c r="AB48" s="21"/>
    </row>
    <row r="49" spans="1:28" ht="18" customHeight="1" thickBot="1" x14ac:dyDescent="0.3">
      <c r="A49" s="57"/>
      <c r="B49" s="46"/>
      <c r="C49" s="15"/>
      <c r="D49" s="38"/>
      <c r="E49" s="47">
        <f>(Fiche!I15/(Fiche!J4))</f>
        <v>0</v>
      </c>
      <c r="F49" s="48">
        <f t="shared" si="4"/>
        <v>0</v>
      </c>
      <c r="G49" s="5"/>
      <c r="H49" s="5"/>
      <c r="I49" s="5"/>
      <c r="J49" s="5"/>
      <c r="K49" s="5"/>
      <c r="L49" s="30"/>
      <c r="R49" s="119"/>
      <c r="V49" s="24"/>
      <c r="W49" s="88"/>
      <c r="AB49" s="21"/>
    </row>
    <row r="50" spans="1:28" ht="18" customHeight="1" thickBot="1" x14ac:dyDescent="0.3">
      <c r="A50" s="20"/>
      <c r="B50" s="1"/>
      <c r="D50" s="44" t="s">
        <v>6</v>
      </c>
      <c r="E50" s="2"/>
      <c r="F50" s="45">
        <f>SUM(F14:F49)</f>
        <v>2.2421099999999998</v>
      </c>
      <c r="G50" s="100"/>
      <c r="H50" s="5"/>
      <c r="I50" s="5"/>
      <c r="J50" s="5"/>
      <c r="K50" s="5"/>
      <c r="R50" s="1"/>
      <c r="V50" s="24"/>
      <c r="W50" s="88"/>
      <c r="AB50" s="21"/>
    </row>
    <row r="51" spans="1:28" ht="18" customHeight="1" thickBot="1" x14ac:dyDescent="0.3">
      <c r="A51" s="20"/>
      <c r="D51" s="37" t="s">
        <v>1</v>
      </c>
      <c r="E51" s="3"/>
      <c r="F51" s="34">
        <f>F50*0.02</f>
        <v>4.4842199999999999E-2</v>
      </c>
      <c r="G51" s="100"/>
      <c r="H51" s="100"/>
      <c r="I51" s="100"/>
      <c r="J51" s="100"/>
      <c r="K51" s="5"/>
      <c r="R51" s="1"/>
      <c r="V51" s="24"/>
      <c r="W51" s="88"/>
      <c r="AB51" s="21"/>
    </row>
    <row r="52" spans="1:28" ht="18" customHeight="1" thickBot="1" x14ac:dyDescent="0.3">
      <c r="A52" s="43"/>
      <c r="B52" s="22"/>
      <c r="C52" s="58"/>
      <c r="D52" s="36" t="s">
        <v>7</v>
      </c>
      <c r="E52" s="3"/>
      <c r="F52" s="34">
        <f>F50+F51</f>
        <v>2.2869522</v>
      </c>
      <c r="G52" s="100"/>
      <c r="H52" s="100"/>
      <c r="I52" s="100"/>
      <c r="J52" s="100"/>
      <c r="K52" s="5"/>
      <c r="R52" s="1"/>
      <c r="V52" s="24"/>
      <c r="W52" s="88"/>
      <c r="AB52" s="21"/>
    </row>
    <row r="53" spans="1:28" ht="18" customHeight="1" x14ac:dyDescent="0.25">
      <c r="H53" s="100"/>
      <c r="I53" s="100"/>
      <c r="J53" s="100"/>
      <c r="K53" s="5"/>
      <c r="R53" s="1"/>
      <c r="V53" s="24"/>
      <c r="W53" s="88"/>
      <c r="AB53" s="21"/>
    </row>
    <row r="54" spans="1:28" ht="18" customHeight="1" x14ac:dyDescent="0.25">
      <c r="K54" s="5"/>
      <c r="R54" s="1"/>
      <c r="V54" s="24"/>
      <c r="W54" s="88"/>
      <c r="X54" s="89"/>
      <c r="AB54" s="21"/>
    </row>
    <row r="55" spans="1:28" ht="18" customHeight="1" thickBot="1" x14ac:dyDescent="0.3">
      <c r="K55" s="5"/>
      <c r="V55" s="32"/>
      <c r="W55" s="90"/>
      <c r="X55" s="22"/>
      <c r="Y55" s="22"/>
      <c r="Z55" s="22"/>
      <c r="AA55" s="22"/>
      <c r="AB55" s="23"/>
    </row>
    <row r="56" spans="1:28" ht="18" customHeight="1" x14ac:dyDescent="0.25">
      <c r="K56" s="5"/>
      <c r="W56" s="91"/>
      <c r="X56" s="92"/>
      <c r="Y56" s="93"/>
      <c r="Z56" s="93"/>
      <c r="AA56" s="93"/>
      <c r="AB56" s="93"/>
    </row>
    <row r="57" spans="1:28" ht="18" customHeight="1" x14ac:dyDescent="0.25">
      <c r="K57" s="5"/>
      <c r="W57" s="88"/>
      <c r="X57" s="30"/>
    </row>
    <row r="58" spans="1:28" ht="18" customHeight="1" x14ac:dyDescent="0.25">
      <c r="K58" s="5"/>
      <c r="W58" s="88"/>
      <c r="X58" s="30"/>
    </row>
    <row r="59" spans="1:28" ht="18" customHeight="1" x14ac:dyDescent="0.25">
      <c r="K59" s="5"/>
    </row>
    <row r="60" spans="1:28" ht="13.2" x14ac:dyDescent="0.25">
      <c r="K60" s="5"/>
    </row>
    <row r="61" spans="1:28" ht="18" customHeight="1" x14ac:dyDescent="0.25">
      <c r="K61" s="5"/>
    </row>
    <row r="62" spans="1:28" ht="13.2" x14ac:dyDescent="0.25">
      <c r="K62" s="5"/>
    </row>
    <row r="63" spans="1:28" ht="18" customHeight="1" x14ac:dyDescent="0.25">
      <c r="K63" s="5"/>
    </row>
    <row r="64" spans="1:28" ht="18" customHeight="1" x14ac:dyDescent="0.25">
      <c r="K64" s="5"/>
    </row>
    <row r="65" spans="11:11" ht="18" customHeight="1" x14ac:dyDescent="0.25">
      <c r="K65" s="5"/>
    </row>
    <row r="66" spans="11:11" ht="18" customHeight="1" x14ac:dyDescent="0.25">
      <c r="K66" s="5"/>
    </row>
    <row r="67" spans="11:11" ht="18" customHeight="1" x14ac:dyDescent="0.25">
      <c r="K67" s="5"/>
    </row>
    <row r="68" spans="11:11" ht="18" customHeight="1" x14ac:dyDescent="0.25">
      <c r="K68" s="5"/>
    </row>
    <row r="69" spans="11:11" ht="18" customHeight="1" x14ac:dyDescent="0.25">
      <c r="K69" s="5"/>
    </row>
    <row r="70" spans="11:11" ht="18" customHeight="1" x14ac:dyDescent="0.25">
      <c r="K70" s="5"/>
    </row>
    <row r="71" spans="11:11" ht="18" customHeight="1" x14ac:dyDescent="0.25">
      <c r="K71" s="5"/>
    </row>
    <row r="72" spans="11:11" ht="18" customHeight="1" x14ac:dyDescent="0.25">
      <c r="K72" s="5"/>
    </row>
    <row r="73" spans="11:11" ht="18" customHeight="1" x14ac:dyDescent="0.25">
      <c r="K73" s="5"/>
    </row>
    <row r="74" spans="11:11" ht="18" customHeight="1" x14ac:dyDescent="0.25">
      <c r="K74" s="5"/>
    </row>
    <row r="75" spans="11:11" ht="18" customHeight="1" x14ac:dyDescent="0.25">
      <c r="K75" s="5"/>
    </row>
    <row r="76" spans="11:11" ht="18" customHeight="1" x14ac:dyDescent="0.25">
      <c r="K76" s="5"/>
    </row>
    <row r="77" spans="11:11" ht="16.5" customHeight="1" x14ac:dyDescent="0.25">
      <c r="K77" s="8"/>
    </row>
    <row r="78" spans="11:11" ht="16.5" customHeight="1" x14ac:dyDescent="0.25">
      <c r="K78" s="8"/>
    </row>
    <row r="79" spans="11:11" ht="20.100000000000001" customHeight="1" x14ac:dyDescent="0.25">
      <c r="K79" s="8"/>
    </row>
    <row r="80" spans="11:11" ht="20.100000000000001" customHeight="1" x14ac:dyDescent="0.25"/>
    <row r="81" ht="19.5" customHeight="1" x14ac:dyDescent="0.25"/>
  </sheetData>
  <mergeCells count="15">
    <mergeCell ref="M41:N41"/>
    <mergeCell ref="X1:AB3"/>
    <mergeCell ref="W5:AB5"/>
    <mergeCell ref="M5:N5"/>
    <mergeCell ref="M14:N14"/>
    <mergeCell ref="N1:T3"/>
    <mergeCell ref="A1:B3"/>
    <mergeCell ref="C1:F3"/>
    <mergeCell ref="L1:M3"/>
    <mergeCell ref="V1:W3"/>
    <mergeCell ref="M32:N32"/>
    <mergeCell ref="M23:N23"/>
    <mergeCell ref="H1:H2"/>
    <mergeCell ref="I1:I2"/>
    <mergeCell ref="J1:J2"/>
  </mergeCells>
  <phoneticPr fontId="5" type="noConversion"/>
  <dataValidations count="1">
    <dataValidation type="list" allowBlank="1" showInputMessage="1" showErrorMessage="1" sqref="A14:A49" xr:uid="{38084FC1-8CF8-41BA-AC82-ACF3A992371C}">
      <formula1>NATURE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180" verticalDpi="180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C67D8-70F8-4266-9576-36AEB66EAEFA}">
  <dimension ref="A1:A11"/>
  <sheetViews>
    <sheetView workbookViewId="0">
      <selection activeCell="A10" sqref="A10"/>
    </sheetView>
  </sheetViews>
  <sheetFormatPr baseColWidth="10" defaultRowHeight="13.2" x14ac:dyDescent="0.25"/>
  <sheetData>
    <row r="1" spans="1:1" x14ac:dyDescent="0.25">
      <c r="A1" s="30" t="s">
        <v>0</v>
      </c>
    </row>
    <row r="2" spans="1:1" x14ac:dyDescent="0.25">
      <c r="A2" s="30" t="s">
        <v>36</v>
      </c>
    </row>
    <row r="3" spans="1:1" x14ac:dyDescent="0.25">
      <c r="A3" s="30" t="s">
        <v>37</v>
      </c>
    </row>
    <row r="4" spans="1:1" x14ac:dyDescent="0.25">
      <c r="A4" s="30" t="s">
        <v>38</v>
      </c>
    </row>
    <row r="5" spans="1:1" x14ac:dyDescent="0.25">
      <c r="A5" s="30" t="s">
        <v>39</v>
      </c>
    </row>
    <row r="6" spans="1:1" x14ac:dyDescent="0.25">
      <c r="A6" s="30" t="s">
        <v>40</v>
      </c>
    </row>
    <row r="7" spans="1:1" x14ac:dyDescent="0.25">
      <c r="A7" s="30" t="s">
        <v>41</v>
      </c>
    </row>
    <row r="8" spans="1:1" x14ac:dyDescent="0.25">
      <c r="A8" s="30" t="s">
        <v>42</v>
      </c>
    </row>
    <row r="9" spans="1:1" x14ac:dyDescent="0.25">
      <c r="A9" s="30" t="s">
        <v>46</v>
      </c>
    </row>
    <row r="10" spans="1:1" x14ac:dyDescent="0.25">
      <c r="A10" s="30" t="s">
        <v>43</v>
      </c>
    </row>
    <row r="11" spans="1:1" x14ac:dyDescent="0.25">
      <c r="A11" s="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Cuisine</vt:lpstr>
      <vt:lpstr>Fiche</vt:lpstr>
      <vt:lpstr>Liste déroulante</vt:lpstr>
      <vt:lpstr>NATURE</vt:lpstr>
      <vt:lpstr>Fiche!Zone_d_impression</vt:lpstr>
    </vt:vector>
  </TitlesOfParts>
  <Company>SR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fitec</dc:title>
  <dc:subject>modèle de fiche technique vierge</dc:subject>
  <dc:creator>Bruno Claret</dc:creator>
  <cp:lastModifiedBy>Bruno Claret</cp:lastModifiedBy>
  <cp:lastPrinted>2023-10-16T15:32:08Z</cp:lastPrinted>
  <dcterms:created xsi:type="dcterms:W3CDTF">2008-02-19T22:17:09Z</dcterms:created>
  <dcterms:modified xsi:type="dcterms:W3CDTF">2024-08-30T14:29:13Z</dcterms:modified>
</cp:coreProperties>
</file>