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pontecorvo.OREDIS-VP\Desktop\"/>
    </mc:Choice>
  </mc:AlternateContent>
  <bookViews>
    <workbookView xWindow="0" yWindow="0" windowWidth="23040" windowHeight="9972"/>
  </bookViews>
  <sheets>
    <sheet name="Feuil1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Feuil1!$A$1:$AG$280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" i="1" l="1"/>
  <c r="AA11" i="1"/>
  <c r="Z8" i="1" l="1"/>
  <c r="T210" i="1" l="1"/>
  <c r="O210" i="1"/>
  <c r="N210" i="1"/>
  <c r="K210" i="1"/>
  <c r="J210" i="1"/>
  <c r="I210" i="1"/>
  <c r="H210" i="1"/>
  <c r="F210" i="1"/>
  <c r="B210" i="1"/>
  <c r="T209" i="1"/>
  <c r="O209" i="1"/>
  <c r="N209" i="1"/>
  <c r="K209" i="1"/>
  <c r="J209" i="1"/>
  <c r="I209" i="1"/>
  <c r="H209" i="1"/>
  <c r="F209" i="1"/>
  <c r="B209" i="1"/>
  <c r="K208" i="1"/>
  <c r="J208" i="1"/>
  <c r="I208" i="1"/>
  <c r="H208" i="1"/>
  <c r="F208" i="1"/>
  <c r="B208" i="1"/>
  <c r="T207" i="1"/>
  <c r="O207" i="1"/>
  <c r="K207" i="1"/>
  <c r="J207" i="1"/>
  <c r="I207" i="1"/>
  <c r="H207" i="1"/>
  <c r="F207" i="1"/>
  <c r="B207" i="1"/>
  <c r="K206" i="1"/>
  <c r="J206" i="1"/>
  <c r="I206" i="1"/>
  <c r="H206" i="1"/>
  <c r="F206" i="1"/>
  <c r="B206" i="1"/>
  <c r="T205" i="1"/>
  <c r="O205" i="1"/>
  <c r="N205" i="1"/>
  <c r="K205" i="1"/>
  <c r="J205" i="1"/>
  <c r="I205" i="1"/>
  <c r="H205" i="1"/>
  <c r="F205" i="1"/>
  <c r="B205" i="1"/>
  <c r="K204" i="1"/>
  <c r="J204" i="1"/>
  <c r="I204" i="1"/>
  <c r="H204" i="1"/>
  <c r="F204" i="1"/>
  <c r="B204" i="1"/>
  <c r="T203" i="1"/>
  <c r="O203" i="1"/>
  <c r="N203" i="1"/>
  <c r="K203" i="1"/>
  <c r="J203" i="1"/>
  <c r="I203" i="1"/>
  <c r="H203" i="1"/>
  <c r="F203" i="1"/>
  <c r="B203" i="1"/>
  <c r="T202" i="1"/>
  <c r="O202" i="1"/>
  <c r="K202" i="1"/>
  <c r="J202" i="1"/>
  <c r="I202" i="1"/>
  <c r="H202" i="1"/>
  <c r="F202" i="1"/>
  <c r="B202" i="1"/>
  <c r="K201" i="1"/>
  <c r="J201" i="1"/>
  <c r="I201" i="1"/>
  <c r="H201" i="1"/>
  <c r="F201" i="1"/>
  <c r="B201" i="1"/>
  <c r="T200" i="1"/>
  <c r="O200" i="1"/>
  <c r="N200" i="1"/>
  <c r="K200" i="1"/>
  <c r="J200" i="1"/>
  <c r="I200" i="1"/>
  <c r="H200" i="1"/>
  <c r="F200" i="1"/>
  <c r="B200" i="1"/>
  <c r="K199" i="1"/>
  <c r="J199" i="1"/>
  <c r="I199" i="1"/>
  <c r="H199" i="1"/>
  <c r="F199" i="1"/>
  <c r="B199" i="1"/>
  <c r="T198" i="1"/>
  <c r="O198" i="1"/>
  <c r="K198" i="1"/>
  <c r="J198" i="1"/>
  <c r="I198" i="1"/>
  <c r="H198" i="1"/>
  <c r="F198" i="1"/>
  <c r="B198" i="1"/>
  <c r="B197" i="1"/>
  <c r="K196" i="1"/>
  <c r="J196" i="1"/>
  <c r="I196" i="1"/>
  <c r="H196" i="1"/>
  <c r="F196" i="1"/>
  <c r="B196" i="1"/>
  <c r="K194" i="1"/>
  <c r="J194" i="1"/>
  <c r="I194" i="1"/>
  <c r="H194" i="1"/>
  <c r="F194" i="1"/>
  <c r="B194" i="1"/>
  <c r="K193" i="1"/>
  <c r="J193" i="1"/>
  <c r="I193" i="1"/>
  <c r="H193" i="1"/>
  <c r="F193" i="1"/>
  <c r="B193" i="1"/>
  <c r="K192" i="1"/>
  <c r="J192" i="1"/>
  <c r="I192" i="1"/>
  <c r="H192" i="1"/>
  <c r="F192" i="1"/>
  <c r="B192" i="1"/>
  <c r="K191" i="1"/>
  <c r="J191" i="1"/>
  <c r="I191" i="1"/>
  <c r="H191" i="1"/>
  <c r="F191" i="1"/>
  <c r="B191" i="1"/>
  <c r="T190" i="1"/>
  <c r="O190" i="1"/>
  <c r="K190" i="1"/>
  <c r="J190" i="1"/>
  <c r="I190" i="1"/>
  <c r="H190" i="1"/>
  <c r="F190" i="1"/>
  <c r="B190" i="1"/>
  <c r="T189" i="1"/>
  <c r="O189" i="1"/>
  <c r="N189" i="1"/>
  <c r="K189" i="1"/>
  <c r="J189" i="1"/>
  <c r="I189" i="1"/>
  <c r="H189" i="1"/>
  <c r="F189" i="1"/>
  <c r="B189" i="1"/>
  <c r="K187" i="1"/>
  <c r="J187" i="1"/>
  <c r="I187" i="1"/>
  <c r="H187" i="1"/>
  <c r="F187" i="1"/>
  <c r="B187" i="1"/>
  <c r="T186" i="1"/>
  <c r="O186" i="1"/>
  <c r="K186" i="1"/>
  <c r="J186" i="1"/>
  <c r="I186" i="1"/>
  <c r="H186" i="1"/>
  <c r="F186" i="1"/>
  <c r="B186" i="1"/>
  <c r="T185" i="1"/>
  <c r="O185" i="1"/>
  <c r="N185" i="1"/>
  <c r="K185" i="1"/>
  <c r="J185" i="1"/>
  <c r="I185" i="1"/>
  <c r="H185" i="1"/>
  <c r="F185" i="1"/>
  <c r="B185" i="1"/>
  <c r="T184" i="1"/>
  <c r="O184" i="1"/>
  <c r="N184" i="1"/>
  <c r="K184" i="1"/>
  <c r="J184" i="1"/>
  <c r="I184" i="1"/>
  <c r="H184" i="1"/>
  <c r="F184" i="1"/>
  <c r="B184" i="1"/>
  <c r="K183" i="1"/>
  <c r="J183" i="1"/>
  <c r="I183" i="1"/>
  <c r="H183" i="1"/>
  <c r="F183" i="1"/>
  <c r="B183" i="1"/>
  <c r="K182" i="1"/>
  <c r="J182" i="1"/>
  <c r="I182" i="1"/>
  <c r="H182" i="1"/>
  <c r="F182" i="1"/>
  <c r="B182" i="1"/>
  <c r="T181" i="1"/>
  <c r="O181" i="1"/>
  <c r="K181" i="1"/>
  <c r="J181" i="1"/>
  <c r="I181" i="1"/>
  <c r="H181" i="1"/>
  <c r="F181" i="1"/>
  <c r="B181" i="1"/>
  <c r="T179" i="1"/>
  <c r="O179" i="1"/>
  <c r="N179" i="1"/>
  <c r="K179" i="1"/>
  <c r="J179" i="1"/>
  <c r="I179" i="1"/>
  <c r="H179" i="1"/>
  <c r="F179" i="1"/>
  <c r="B179" i="1"/>
  <c r="T178" i="1"/>
  <c r="O178" i="1"/>
  <c r="N178" i="1"/>
  <c r="K178" i="1"/>
  <c r="J178" i="1"/>
  <c r="I178" i="1"/>
  <c r="H178" i="1"/>
  <c r="F178" i="1"/>
  <c r="B178" i="1"/>
  <c r="T177" i="1"/>
  <c r="O177" i="1"/>
  <c r="K177" i="1"/>
  <c r="J177" i="1"/>
  <c r="I177" i="1"/>
  <c r="H177" i="1"/>
  <c r="F177" i="1"/>
  <c r="B177" i="1"/>
  <c r="T176" i="1"/>
  <c r="O176" i="1"/>
  <c r="N176" i="1"/>
  <c r="K176" i="1"/>
  <c r="J176" i="1"/>
  <c r="I176" i="1"/>
  <c r="H176" i="1"/>
  <c r="F176" i="1"/>
  <c r="B176" i="1"/>
  <c r="T175" i="1"/>
  <c r="O175" i="1"/>
  <c r="K175" i="1"/>
  <c r="J175" i="1"/>
  <c r="I175" i="1"/>
  <c r="H175" i="1"/>
  <c r="F175" i="1"/>
  <c r="B175" i="1"/>
  <c r="T174" i="1"/>
  <c r="O174" i="1"/>
  <c r="N174" i="1"/>
  <c r="K174" i="1"/>
  <c r="J174" i="1"/>
  <c r="I174" i="1"/>
  <c r="H174" i="1"/>
  <c r="F174" i="1"/>
  <c r="B174" i="1"/>
  <c r="K173" i="1"/>
  <c r="J173" i="1"/>
  <c r="F173" i="1"/>
  <c r="T172" i="1"/>
  <c r="O172" i="1"/>
  <c r="N172" i="1"/>
  <c r="K172" i="1"/>
  <c r="J172" i="1"/>
  <c r="I172" i="1"/>
  <c r="H172" i="1"/>
  <c r="F172" i="1"/>
  <c r="B172" i="1"/>
  <c r="T171" i="1"/>
  <c r="O171" i="1"/>
  <c r="N171" i="1"/>
  <c r="K171" i="1"/>
  <c r="J171" i="1"/>
  <c r="I171" i="1"/>
  <c r="H171" i="1"/>
  <c r="F171" i="1"/>
  <c r="B171" i="1"/>
  <c r="N170" i="1"/>
  <c r="K170" i="1"/>
  <c r="J170" i="1"/>
  <c r="I170" i="1"/>
  <c r="H170" i="1"/>
  <c r="F170" i="1"/>
  <c r="B170" i="1"/>
  <c r="K169" i="1"/>
  <c r="J169" i="1"/>
  <c r="I169" i="1"/>
  <c r="H169" i="1"/>
  <c r="F169" i="1"/>
  <c r="B169" i="1"/>
  <c r="K168" i="1"/>
  <c r="J168" i="1"/>
  <c r="I168" i="1"/>
  <c r="H168" i="1"/>
  <c r="F168" i="1"/>
  <c r="B168" i="1"/>
  <c r="T167" i="1"/>
  <c r="O167" i="1"/>
  <c r="N167" i="1"/>
  <c r="K167" i="1"/>
  <c r="J167" i="1"/>
  <c r="I167" i="1"/>
  <c r="H167" i="1"/>
  <c r="F167" i="1"/>
  <c r="B167" i="1"/>
  <c r="T165" i="1"/>
  <c r="O165" i="1"/>
  <c r="K165" i="1"/>
  <c r="J165" i="1"/>
  <c r="I165" i="1"/>
  <c r="H165" i="1"/>
  <c r="F165" i="1"/>
  <c r="B165" i="1"/>
  <c r="T164" i="1"/>
  <c r="O164" i="1"/>
  <c r="N164" i="1"/>
  <c r="K164" i="1"/>
  <c r="J164" i="1"/>
  <c r="I164" i="1"/>
  <c r="H164" i="1"/>
  <c r="F164" i="1"/>
  <c r="B164" i="1"/>
  <c r="T163" i="1"/>
  <c r="O163" i="1"/>
  <c r="N163" i="1"/>
  <c r="K163" i="1"/>
  <c r="J163" i="1"/>
  <c r="I163" i="1"/>
  <c r="H163" i="1"/>
  <c r="F163" i="1"/>
  <c r="B163" i="1"/>
  <c r="K162" i="1"/>
  <c r="J162" i="1"/>
  <c r="I162" i="1"/>
  <c r="H162" i="1"/>
  <c r="F162" i="1"/>
  <c r="B162" i="1"/>
  <c r="K161" i="1"/>
  <c r="J161" i="1"/>
  <c r="I161" i="1"/>
  <c r="H161" i="1"/>
  <c r="F161" i="1"/>
  <c r="B161" i="1"/>
  <c r="T160" i="1"/>
  <c r="O160" i="1"/>
  <c r="N160" i="1"/>
  <c r="K160" i="1"/>
  <c r="J160" i="1"/>
  <c r="I160" i="1"/>
  <c r="H160" i="1"/>
  <c r="F160" i="1"/>
  <c r="B160" i="1"/>
  <c r="T159" i="1"/>
  <c r="O159" i="1"/>
  <c r="N159" i="1"/>
  <c r="K159" i="1"/>
  <c r="J159" i="1"/>
  <c r="I159" i="1"/>
  <c r="H159" i="1"/>
  <c r="F159" i="1"/>
  <c r="B159" i="1"/>
  <c r="K158" i="1"/>
  <c r="J158" i="1"/>
  <c r="I158" i="1"/>
  <c r="H158" i="1"/>
  <c r="F158" i="1"/>
  <c r="B158" i="1"/>
  <c r="T157" i="1"/>
  <c r="O157" i="1"/>
  <c r="K157" i="1"/>
  <c r="J157" i="1"/>
  <c r="I157" i="1"/>
  <c r="H157" i="1"/>
  <c r="F157" i="1"/>
  <c r="B157" i="1"/>
  <c r="T156" i="1"/>
  <c r="O156" i="1"/>
  <c r="N156" i="1"/>
  <c r="K156" i="1"/>
  <c r="J156" i="1"/>
  <c r="I156" i="1"/>
  <c r="H156" i="1"/>
  <c r="F156" i="1"/>
  <c r="B156" i="1"/>
  <c r="T155" i="1"/>
  <c r="O155" i="1"/>
  <c r="K155" i="1"/>
  <c r="J155" i="1"/>
  <c r="I155" i="1"/>
  <c r="H155" i="1"/>
  <c r="F155" i="1"/>
  <c r="B155" i="1"/>
  <c r="T154" i="1"/>
  <c r="O154" i="1"/>
  <c r="N154" i="1"/>
  <c r="K154" i="1"/>
  <c r="J154" i="1"/>
  <c r="I154" i="1"/>
  <c r="H154" i="1"/>
  <c r="B154" i="1"/>
  <c r="T153" i="1"/>
  <c r="O153" i="1"/>
  <c r="N153" i="1"/>
  <c r="K153" i="1"/>
  <c r="J153" i="1"/>
  <c r="I153" i="1"/>
  <c r="H153" i="1"/>
  <c r="F153" i="1"/>
  <c r="B153" i="1"/>
  <c r="H152" i="1"/>
  <c r="T151" i="1"/>
  <c r="O151" i="1"/>
  <c r="N151" i="1"/>
  <c r="K151" i="1"/>
  <c r="J151" i="1"/>
  <c r="I151" i="1"/>
  <c r="H151" i="1"/>
  <c r="F151" i="1"/>
  <c r="T150" i="1"/>
  <c r="O150" i="1"/>
  <c r="N150" i="1"/>
  <c r="K150" i="1"/>
  <c r="J150" i="1"/>
  <c r="I150" i="1"/>
  <c r="H150" i="1"/>
  <c r="F150" i="1"/>
  <c r="B150" i="1"/>
  <c r="K149" i="1"/>
  <c r="J149" i="1"/>
  <c r="I149" i="1"/>
  <c r="H149" i="1"/>
  <c r="F149" i="1"/>
  <c r="T148" i="1"/>
  <c r="O148" i="1"/>
  <c r="K148" i="1"/>
  <c r="J148" i="1"/>
  <c r="I148" i="1"/>
  <c r="H148" i="1"/>
  <c r="F148" i="1"/>
  <c r="T147" i="1"/>
  <c r="O147" i="1"/>
  <c r="K147" i="1"/>
  <c r="J147" i="1"/>
  <c r="I147" i="1"/>
  <c r="H147" i="1"/>
  <c r="F147" i="1"/>
  <c r="B147" i="1"/>
  <c r="T146" i="1"/>
  <c r="O146" i="1"/>
  <c r="N146" i="1"/>
  <c r="K146" i="1"/>
  <c r="J146" i="1"/>
  <c r="I146" i="1"/>
  <c r="H146" i="1"/>
  <c r="F146" i="1"/>
  <c r="K145" i="1"/>
  <c r="J145" i="1"/>
  <c r="I145" i="1"/>
  <c r="H145" i="1"/>
  <c r="F145" i="1"/>
  <c r="T144" i="1"/>
  <c r="O144" i="1"/>
  <c r="K144" i="1"/>
  <c r="J144" i="1"/>
  <c r="I144" i="1"/>
  <c r="H144" i="1"/>
  <c r="F144" i="1"/>
  <c r="T143" i="1"/>
  <c r="O143" i="1"/>
  <c r="N143" i="1"/>
  <c r="K143" i="1"/>
  <c r="J143" i="1"/>
  <c r="I143" i="1"/>
  <c r="H143" i="1"/>
  <c r="F143" i="1"/>
  <c r="T142" i="1"/>
  <c r="O142" i="1"/>
  <c r="N142" i="1"/>
  <c r="K142" i="1"/>
  <c r="J142" i="1"/>
  <c r="I142" i="1"/>
  <c r="H142" i="1"/>
  <c r="F142" i="1"/>
  <c r="K141" i="1"/>
  <c r="J141" i="1"/>
  <c r="I141" i="1"/>
  <c r="H141" i="1"/>
  <c r="F141" i="1"/>
  <c r="T140" i="1"/>
  <c r="O140" i="1"/>
  <c r="K140" i="1"/>
  <c r="J140" i="1"/>
  <c r="I140" i="1"/>
  <c r="H140" i="1"/>
  <c r="F140" i="1"/>
  <c r="T139" i="1"/>
  <c r="O139" i="1"/>
  <c r="K139" i="1"/>
  <c r="J139" i="1"/>
  <c r="I139" i="1"/>
  <c r="H139" i="1"/>
  <c r="F139" i="1"/>
  <c r="K138" i="1"/>
  <c r="J138" i="1"/>
  <c r="I138" i="1"/>
  <c r="H138" i="1"/>
  <c r="F138" i="1"/>
  <c r="T137" i="1"/>
  <c r="O137" i="1"/>
  <c r="K137" i="1"/>
  <c r="J137" i="1"/>
  <c r="I137" i="1"/>
  <c r="H137" i="1"/>
  <c r="F137" i="1"/>
  <c r="T136" i="1"/>
  <c r="O136" i="1"/>
  <c r="N136" i="1"/>
  <c r="K136" i="1"/>
  <c r="J136" i="1"/>
  <c r="I136" i="1"/>
  <c r="H136" i="1"/>
  <c r="F136" i="1"/>
  <c r="K135" i="1"/>
  <c r="J135" i="1"/>
  <c r="I135" i="1"/>
  <c r="H135" i="1"/>
  <c r="F135" i="1"/>
  <c r="T134" i="1"/>
  <c r="O134" i="1"/>
  <c r="N134" i="1"/>
  <c r="K134" i="1"/>
  <c r="J134" i="1"/>
  <c r="I134" i="1"/>
  <c r="H134" i="1"/>
  <c r="F134" i="1"/>
  <c r="T133" i="1"/>
  <c r="O133" i="1"/>
  <c r="K133" i="1"/>
  <c r="J133" i="1"/>
  <c r="I133" i="1"/>
  <c r="H133" i="1"/>
  <c r="F133" i="1"/>
  <c r="T132" i="1"/>
  <c r="O132" i="1"/>
  <c r="K132" i="1"/>
  <c r="J132" i="1"/>
  <c r="I132" i="1"/>
  <c r="H132" i="1"/>
  <c r="F132" i="1"/>
  <c r="T131" i="1"/>
  <c r="K131" i="1"/>
  <c r="J131" i="1"/>
  <c r="I131" i="1"/>
  <c r="H131" i="1"/>
  <c r="F131" i="1"/>
  <c r="T130" i="1"/>
  <c r="O130" i="1"/>
  <c r="N130" i="1"/>
  <c r="K130" i="1"/>
  <c r="J130" i="1"/>
  <c r="I130" i="1"/>
  <c r="H130" i="1"/>
  <c r="F130" i="1"/>
  <c r="T129" i="1"/>
  <c r="O129" i="1"/>
  <c r="N129" i="1"/>
  <c r="K129" i="1"/>
  <c r="J129" i="1"/>
  <c r="I129" i="1"/>
  <c r="H129" i="1"/>
  <c r="F129" i="1"/>
  <c r="T128" i="1"/>
  <c r="O128" i="1"/>
  <c r="K128" i="1"/>
  <c r="J128" i="1"/>
  <c r="I128" i="1"/>
  <c r="H128" i="1"/>
  <c r="F128" i="1"/>
  <c r="T127" i="1"/>
  <c r="O127" i="1"/>
  <c r="N127" i="1"/>
  <c r="K127" i="1"/>
  <c r="J127" i="1"/>
  <c r="I127" i="1"/>
  <c r="H127" i="1"/>
  <c r="F127" i="1"/>
  <c r="T126" i="1"/>
  <c r="O126" i="1"/>
  <c r="N126" i="1"/>
  <c r="K126" i="1"/>
  <c r="J126" i="1"/>
  <c r="I126" i="1"/>
  <c r="H126" i="1"/>
  <c r="F126" i="1"/>
  <c r="T125" i="1"/>
  <c r="O125" i="1"/>
  <c r="N125" i="1"/>
  <c r="K125" i="1"/>
  <c r="J125" i="1"/>
  <c r="I125" i="1"/>
  <c r="H125" i="1"/>
  <c r="F125" i="1"/>
  <c r="T124" i="1"/>
  <c r="O124" i="1"/>
  <c r="N124" i="1"/>
  <c r="K124" i="1"/>
  <c r="J124" i="1"/>
  <c r="I124" i="1"/>
  <c r="H124" i="1"/>
  <c r="F124" i="1"/>
  <c r="T123" i="1"/>
  <c r="O123" i="1"/>
  <c r="N123" i="1"/>
  <c r="K123" i="1"/>
  <c r="J123" i="1"/>
  <c r="I123" i="1"/>
  <c r="H123" i="1"/>
  <c r="F123" i="1"/>
  <c r="T122" i="1"/>
  <c r="O122" i="1"/>
  <c r="N122" i="1"/>
  <c r="K122" i="1"/>
  <c r="J122" i="1"/>
  <c r="I122" i="1"/>
  <c r="H122" i="1"/>
  <c r="F122" i="1"/>
  <c r="T121" i="1"/>
  <c r="O121" i="1"/>
  <c r="N121" i="1"/>
  <c r="K121" i="1"/>
  <c r="J121" i="1"/>
  <c r="I121" i="1"/>
  <c r="H121" i="1"/>
  <c r="F121" i="1"/>
  <c r="T120" i="1"/>
  <c r="O120" i="1"/>
  <c r="N120" i="1"/>
  <c r="K120" i="1"/>
  <c r="J120" i="1"/>
  <c r="I120" i="1"/>
  <c r="H120" i="1"/>
  <c r="F120" i="1"/>
  <c r="T119" i="1"/>
  <c r="O119" i="1"/>
  <c r="N119" i="1"/>
  <c r="K119" i="1"/>
  <c r="J119" i="1"/>
  <c r="I119" i="1"/>
  <c r="H119" i="1"/>
  <c r="F119" i="1"/>
  <c r="T118" i="1"/>
  <c r="O118" i="1"/>
  <c r="N118" i="1"/>
  <c r="K118" i="1"/>
  <c r="J118" i="1"/>
  <c r="I118" i="1"/>
  <c r="H118" i="1"/>
  <c r="F118" i="1"/>
  <c r="T117" i="1"/>
  <c r="O117" i="1"/>
  <c r="N117" i="1"/>
  <c r="K117" i="1"/>
  <c r="J117" i="1"/>
  <c r="I117" i="1"/>
  <c r="H117" i="1"/>
  <c r="F117" i="1"/>
  <c r="T116" i="1"/>
  <c r="O116" i="1"/>
  <c r="N116" i="1"/>
  <c r="K116" i="1"/>
  <c r="J116" i="1"/>
  <c r="I116" i="1"/>
  <c r="H116" i="1"/>
  <c r="F116" i="1"/>
  <c r="T115" i="1"/>
  <c r="O115" i="1"/>
  <c r="N115" i="1"/>
  <c r="K115" i="1"/>
  <c r="J115" i="1"/>
  <c r="I115" i="1"/>
  <c r="H115" i="1"/>
  <c r="F115" i="1"/>
  <c r="K114" i="1"/>
  <c r="J114" i="1"/>
  <c r="I114" i="1"/>
  <c r="H114" i="1"/>
  <c r="F114" i="1"/>
  <c r="T113" i="1"/>
  <c r="O113" i="1"/>
  <c r="N113" i="1"/>
  <c r="K113" i="1"/>
  <c r="J113" i="1"/>
  <c r="I113" i="1"/>
  <c r="H113" i="1"/>
  <c r="F113" i="1"/>
  <c r="T112" i="1"/>
  <c r="O112" i="1"/>
  <c r="N112" i="1"/>
  <c r="K112" i="1"/>
  <c r="J112" i="1"/>
  <c r="I112" i="1"/>
  <c r="H112" i="1"/>
  <c r="F112" i="1"/>
  <c r="T111" i="1"/>
  <c r="K111" i="1"/>
  <c r="J111" i="1"/>
  <c r="I111" i="1"/>
  <c r="H111" i="1"/>
  <c r="F111" i="1"/>
  <c r="T110" i="1"/>
  <c r="K110" i="1"/>
  <c r="J110" i="1"/>
  <c r="I110" i="1"/>
  <c r="H110" i="1"/>
  <c r="F110" i="1"/>
  <c r="T109" i="1"/>
  <c r="O109" i="1"/>
  <c r="N109" i="1"/>
  <c r="K109" i="1"/>
  <c r="J109" i="1"/>
  <c r="I109" i="1"/>
  <c r="H109" i="1"/>
  <c r="F109" i="1"/>
  <c r="AC108" i="1"/>
  <c r="AB108" i="1"/>
  <c r="AA108" i="1"/>
  <c r="Z108" i="1"/>
  <c r="T108" i="1"/>
  <c r="O108" i="1"/>
  <c r="N108" i="1"/>
  <c r="K108" i="1"/>
  <c r="J108" i="1"/>
  <c r="I108" i="1"/>
  <c r="H108" i="1"/>
  <c r="F108" i="1"/>
  <c r="AC107" i="1"/>
  <c r="AB107" i="1"/>
  <c r="AA107" i="1"/>
  <c r="Z107" i="1"/>
  <c r="T107" i="1"/>
  <c r="O107" i="1"/>
  <c r="N107" i="1"/>
  <c r="K107" i="1"/>
  <c r="J107" i="1"/>
  <c r="I107" i="1"/>
  <c r="H107" i="1"/>
  <c r="F107" i="1"/>
  <c r="AC106" i="1"/>
  <c r="AB106" i="1"/>
  <c r="AA106" i="1"/>
  <c r="Z106" i="1"/>
  <c r="T106" i="1"/>
  <c r="O106" i="1"/>
  <c r="N106" i="1"/>
  <c r="K106" i="1"/>
  <c r="J106" i="1"/>
  <c r="I106" i="1"/>
  <c r="H106" i="1"/>
  <c r="F106" i="1"/>
  <c r="AC105" i="1"/>
  <c r="AB105" i="1"/>
  <c r="AA105" i="1"/>
  <c r="Z105" i="1"/>
  <c r="T105" i="1"/>
  <c r="O105" i="1"/>
  <c r="N105" i="1"/>
  <c r="K105" i="1"/>
  <c r="J105" i="1"/>
  <c r="I105" i="1"/>
  <c r="H105" i="1"/>
  <c r="F105" i="1"/>
  <c r="AC104" i="1"/>
  <c r="AB104" i="1"/>
  <c r="AA104" i="1"/>
  <c r="Z104" i="1"/>
  <c r="O104" i="1"/>
  <c r="N104" i="1"/>
  <c r="K104" i="1"/>
  <c r="J104" i="1"/>
  <c r="I104" i="1"/>
  <c r="H104" i="1"/>
  <c r="F104" i="1"/>
  <c r="AB103" i="1"/>
  <c r="O103" i="1"/>
  <c r="K103" i="1"/>
  <c r="J103" i="1"/>
  <c r="I103" i="1"/>
  <c r="H103" i="1"/>
  <c r="F103" i="1"/>
  <c r="AC102" i="1"/>
  <c r="AB102" i="1"/>
  <c r="AA102" i="1"/>
  <c r="Z102" i="1"/>
  <c r="O102" i="1"/>
  <c r="N102" i="1"/>
  <c r="K102" i="1"/>
  <c r="J102" i="1"/>
  <c r="I102" i="1"/>
  <c r="H102" i="1"/>
  <c r="F102" i="1"/>
  <c r="AC101" i="1"/>
  <c r="AB101" i="1"/>
  <c r="AA101" i="1"/>
  <c r="Z101" i="1"/>
  <c r="T101" i="1"/>
  <c r="O101" i="1"/>
  <c r="N101" i="1"/>
  <c r="K101" i="1"/>
  <c r="J101" i="1"/>
  <c r="I101" i="1"/>
  <c r="H101" i="1"/>
  <c r="F101" i="1"/>
  <c r="AC100" i="1"/>
  <c r="AB100" i="1"/>
  <c r="AA100" i="1"/>
  <c r="Z100" i="1"/>
  <c r="O100" i="1"/>
  <c r="N100" i="1"/>
  <c r="K100" i="1"/>
  <c r="J100" i="1"/>
  <c r="I100" i="1"/>
  <c r="H100" i="1"/>
  <c r="F100" i="1"/>
  <c r="AC99" i="1"/>
  <c r="AB99" i="1"/>
  <c r="AA99" i="1"/>
  <c r="Z99" i="1"/>
  <c r="T99" i="1"/>
  <c r="O99" i="1"/>
  <c r="N99" i="1"/>
  <c r="K99" i="1"/>
  <c r="J99" i="1"/>
  <c r="I99" i="1"/>
  <c r="H99" i="1"/>
  <c r="F99" i="1"/>
  <c r="AC98" i="1"/>
  <c r="AB98" i="1"/>
  <c r="AA98" i="1"/>
  <c r="Z98" i="1"/>
  <c r="T98" i="1"/>
  <c r="O98" i="1"/>
  <c r="N98" i="1"/>
  <c r="K98" i="1"/>
  <c r="J98" i="1"/>
  <c r="I98" i="1"/>
  <c r="H98" i="1"/>
  <c r="F98" i="1"/>
  <c r="AB97" i="1"/>
  <c r="T97" i="1"/>
  <c r="O97" i="1"/>
  <c r="N97" i="1"/>
  <c r="K97" i="1"/>
  <c r="J97" i="1"/>
  <c r="I97" i="1"/>
  <c r="H97" i="1"/>
  <c r="F97" i="1"/>
  <c r="AB96" i="1"/>
  <c r="AA96" i="1"/>
  <c r="Z96" i="1"/>
  <c r="AC96" i="1"/>
  <c r="T96" i="1"/>
  <c r="O96" i="1"/>
  <c r="N96" i="1"/>
  <c r="K96" i="1"/>
  <c r="J96" i="1"/>
  <c r="I96" i="1"/>
  <c r="H96" i="1"/>
  <c r="F96" i="1"/>
  <c r="B96" i="1"/>
  <c r="AC95" i="1"/>
  <c r="AB95" i="1"/>
  <c r="AA95" i="1"/>
  <c r="Z95" i="1"/>
  <c r="T95" i="1"/>
  <c r="O95" i="1"/>
  <c r="N95" i="1"/>
  <c r="K95" i="1"/>
  <c r="J95" i="1"/>
  <c r="I95" i="1"/>
  <c r="H95" i="1"/>
  <c r="F95" i="1"/>
  <c r="AB94" i="1"/>
  <c r="T94" i="1"/>
  <c r="O94" i="1"/>
  <c r="N94" i="1"/>
  <c r="K94" i="1"/>
  <c r="J94" i="1"/>
  <c r="I94" i="1"/>
  <c r="H94" i="1"/>
  <c r="F94" i="1"/>
  <c r="AB93" i="1"/>
  <c r="K93" i="1"/>
  <c r="J93" i="1"/>
  <c r="I93" i="1"/>
  <c r="H93" i="1"/>
  <c r="F93" i="1"/>
  <c r="AC92" i="1"/>
  <c r="AB92" i="1"/>
  <c r="AA92" i="1"/>
  <c r="Z92" i="1"/>
  <c r="O92" i="1"/>
  <c r="N92" i="1"/>
  <c r="K92" i="1"/>
  <c r="J92" i="1"/>
  <c r="I92" i="1"/>
  <c r="H92" i="1"/>
  <c r="F92" i="1"/>
  <c r="AC91" i="1"/>
  <c r="AB91" i="1"/>
  <c r="AA91" i="1"/>
  <c r="Z91" i="1"/>
  <c r="O91" i="1"/>
  <c r="K91" i="1"/>
  <c r="J91" i="1"/>
  <c r="I91" i="1"/>
  <c r="H91" i="1"/>
  <c r="F91" i="1"/>
  <c r="AC90" i="1"/>
  <c r="AB90" i="1"/>
  <c r="AA90" i="1"/>
  <c r="Z90" i="1"/>
  <c r="T90" i="1"/>
  <c r="O90" i="1"/>
  <c r="N90" i="1"/>
  <c r="K90" i="1"/>
  <c r="J90" i="1"/>
  <c r="I90" i="1"/>
  <c r="H90" i="1"/>
  <c r="F90" i="1"/>
  <c r="AC89" i="1"/>
  <c r="AB89" i="1"/>
  <c r="AA89" i="1"/>
  <c r="Z89" i="1"/>
  <c r="O89" i="1"/>
  <c r="N89" i="1"/>
  <c r="K89" i="1"/>
  <c r="J89" i="1"/>
  <c r="I89" i="1"/>
  <c r="H89" i="1"/>
  <c r="F89" i="1"/>
  <c r="AC88" i="1"/>
  <c r="AB88" i="1"/>
  <c r="AA88" i="1"/>
  <c r="Z88" i="1"/>
  <c r="O88" i="1"/>
  <c r="N88" i="1"/>
  <c r="K88" i="1"/>
  <c r="J88" i="1"/>
  <c r="I88" i="1"/>
  <c r="H88" i="1"/>
  <c r="F88" i="1"/>
  <c r="AB87" i="1"/>
  <c r="AA87" i="1"/>
  <c r="Z87" i="1"/>
  <c r="AC87" i="1"/>
  <c r="T87" i="1"/>
  <c r="O87" i="1"/>
  <c r="N87" i="1"/>
  <c r="K87" i="1"/>
  <c r="J87" i="1"/>
  <c r="I87" i="1"/>
  <c r="H87" i="1"/>
  <c r="F87" i="1"/>
  <c r="B87" i="1"/>
  <c r="AC86" i="1"/>
  <c r="AB86" i="1"/>
  <c r="AA86" i="1"/>
  <c r="Z86" i="1"/>
  <c r="T86" i="1"/>
  <c r="O86" i="1"/>
  <c r="N86" i="1"/>
  <c r="K86" i="1"/>
  <c r="J86" i="1"/>
  <c r="I86" i="1"/>
  <c r="H86" i="1"/>
  <c r="F86" i="1"/>
  <c r="AC85" i="1"/>
  <c r="AB85" i="1"/>
  <c r="AA85" i="1"/>
  <c r="Z85" i="1"/>
  <c r="T85" i="1"/>
  <c r="O85" i="1"/>
  <c r="N85" i="1"/>
  <c r="K85" i="1"/>
  <c r="J85" i="1"/>
  <c r="I85" i="1"/>
  <c r="H85" i="1"/>
  <c r="F85" i="1"/>
  <c r="B85" i="1"/>
  <c r="AC84" i="1"/>
  <c r="AB84" i="1"/>
  <c r="AA84" i="1"/>
  <c r="Z84" i="1"/>
  <c r="T84" i="1"/>
  <c r="O84" i="1"/>
  <c r="N84" i="1"/>
  <c r="K84" i="1"/>
  <c r="J84" i="1"/>
  <c r="I84" i="1"/>
  <c r="H84" i="1"/>
  <c r="F84" i="1"/>
  <c r="AC83" i="1"/>
  <c r="AB83" i="1"/>
  <c r="AA83" i="1"/>
  <c r="Z83" i="1"/>
  <c r="O83" i="1"/>
  <c r="N83" i="1"/>
  <c r="K83" i="1"/>
  <c r="J83" i="1"/>
  <c r="I83" i="1"/>
  <c r="H83" i="1"/>
  <c r="F83" i="1"/>
  <c r="AB82" i="1"/>
  <c r="AA82" i="1"/>
  <c r="Z82" i="1"/>
  <c r="AC82" i="1"/>
  <c r="T82" i="1"/>
  <c r="O82" i="1"/>
  <c r="N82" i="1"/>
  <c r="K82" i="1"/>
  <c r="J82" i="1"/>
  <c r="I82" i="1"/>
  <c r="H82" i="1"/>
  <c r="F82" i="1"/>
  <c r="B82" i="1"/>
  <c r="AC81" i="1"/>
  <c r="AB81" i="1"/>
  <c r="AA81" i="1"/>
  <c r="Z81" i="1"/>
  <c r="T81" i="1"/>
  <c r="O81" i="1"/>
  <c r="N81" i="1"/>
  <c r="K81" i="1"/>
  <c r="J81" i="1"/>
  <c r="I81" i="1"/>
  <c r="H81" i="1"/>
  <c r="F81" i="1"/>
  <c r="AC80" i="1"/>
  <c r="AB80" i="1"/>
  <c r="AA80" i="1"/>
  <c r="Z80" i="1"/>
  <c r="O80" i="1"/>
  <c r="N80" i="1"/>
  <c r="K80" i="1"/>
  <c r="J80" i="1"/>
  <c r="I80" i="1"/>
  <c r="H80" i="1"/>
  <c r="F80" i="1"/>
  <c r="AC79" i="1"/>
  <c r="AB79" i="1"/>
  <c r="AA79" i="1"/>
  <c r="Z79" i="1"/>
  <c r="O79" i="1"/>
  <c r="N79" i="1"/>
  <c r="K79" i="1"/>
  <c r="J79" i="1"/>
  <c r="I79" i="1"/>
  <c r="H79" i="1"/>
  <c r="F79" i="1"/>
  <c r="AC78" i="1"/>
  <c r="AB78" i="1"/>
  <c r="AA78" i="1"/>
  <c r="Z78" i="1"/>
  <c r="T78" i="1"/>
  <c r="O78" i="1"/>
  <c r="N78" i="1"/>
  <c r="K78" i="1"/>
  <c r="J78" i="1"/>
  <c r="I78" i="1"/>
  <c r="H78" i="1"/>
  <c r="F78" i="1"/>
  <c r="AC77" i="1"/>
  <c r="AB77" i="1"/>
  <c r="AA77" i="1"/>
  <c r="Z77" i="1"/>
  <c r="T77" i="1"/>
  <c r="O77" i="1"/>
  <c r="N77" i="1"/>
  <c r="K77" i="1"/>
  <c r="J77" i="1"/>
  <c r="I77" i="1"/>
  <c r="H77" i="1"/>
  <c r="F77" i="1"/>
  <c r="AC76" i="1"/>
  <c r="AB76" i="1"/>
  <c r="AA76" i="1"/>
  <c r="Z76" i="1"/>
  <c r="O76" i="1"/>
  <c r="N76" i="1"/>
  <c r="K76" i="1"/>
  <c r="J76" i="1"/>
  <c r="I76" i="1"/>
  <c r="H76" i="1"/>
  <c r="F76" i="1"/>
  <c r="AC75" i="1"/>
  <c r="AB75" i="1"/>
  <c r="AA75" i="1"/>
  <c r="Z75" i="1"/>
  <c r="T75" i="1"/>
  <c r="O75" i="1"/>
  <c r="N75" i="1"/>
  <c r="K75" i="1"/>
  <c r="J75" i="1"/>
  <c r="I75" i="1"/>
  <c r="H75" i="1"/>
  <c r="F75" i="1"/>
  <c r="AB74" i="1"/>
  <c r="AA74" i="1"/>
  <c r="Z74" i="1"/>
  <c r="AC74" i="1"/>
  <c r="T74" i="1"/>
  <c r="O74" i="1"/>
  <c r="N74" i="1"/>
  <c r="K74" i="1"/>
  <c r="J74" i="1"/>
  <c r="I74" i="1"/>
  <c r="H74" i="1"/>
  <c r="F74" i="1"/>
  <c r="B74" i="1"/>
  <c r="AB73" i="1"/>
  <c r="AA73" i="1"/>
  <c r="Z73" i="1"/>
  <c r="AC73" i="1"/>
  <c r="T73" i="1"/>
  <c r="O73" i="1"/>
  <c r="N73" i="1"/>
  <c r="K73" i="1"/>
  <c r="J73" i="1"/>
  <c r="I73" i="1"/>
  <c r="H73" i="1"/>
  <c r="F73" i="1"/>
  <c r="B73" i="1"/>
  <c r="AC72" i="1"/>
  <c r="AB72" i="1"/>
  <c r="AA72" i="1"/>
  <c r="Z72" i="1"/>
  <c r="T72" i="1"/>
  <c r="O72" i="1"/>
  <c r="N72" i="1"/>
  <c r="K72" i="1"/>
  <c r="J72" i="1"/>
  <c r="I72" i="1"/>
  <c r="H72" i="1"/>
  <c r="F72" i="1"/>
  <c r="AC71" i="1"/>
  <c r="AB71" i="1"/>
  <c r="AA71" i="1"/>
  <c r="Z71" i="1"/>
  <c r="T71" i="1"/>
  <c r="O71" i="1"/>
  <c r="N71" i="1"/>
  <c r="K71" i="1"/>
  <c r="J71" i="1"/>
  <c r="I71" i="1"/>
  <c r="H71" i="1"/>
  <c r="F71" i="1"/>
  <c r="B71" i="1"/>
  <c r="AC70" i="1"/>
  <c r="AB70" i="1"/>
  <c r="AA70" i="1"/>
  <c r="Z70" i="1"/>
  <c r="T70" i="1"/>
  <c r="O70" i="1"/>
  <c r="N70" i="1"/>
  <c r="K70" i="1"/>
  <c r="J70" i="1"/>
  <c r="I70" i="1"/>
  <c r="H70" i="1"/>
  <c r="F70" i="1"/>
  <c r="AC69" i="1"/>
  <c r="AB69" i="1"/>
  <c r="AA69" i="1"/>
  <c r="Z69" i="1"/>
  <c r="T69" i="1"/>
  <c r="O69" i="1"/>
  <c r="N69" i="1"/>
  <c r="K69" i="1"/>
  <c r="J69" i="1"/>
  <c r="I69" i="1"/>
  <c r="H69" i="1"/>
  <c r="F69" i="1"/>
  <c r="B69" i="1"/>
  <c r="AC68" i="1"/>
  <c r="AB68" i="1"/>
  <c r="AA68" i="1"/>
  <c r="Z68" i="1"/>
  <c r="O68" i="1"/>
  <c r="N68" i="1"/>
  <c r="K68" i="1"/>
  <c r="J68" i="1"/>
  <c r="I68" i="1"/>
  <c r="H68" i="1"/>
  <c r="F68" i="1"/>
  <c r="AC67" i="1"/>
  <c r="AB67" i="1"/>
  <c r="AA67" i="1"/>
  <c r="Z67" i="1"/>
  <c r="O67" i="1"/>
  <c r="N67" i="1"/>
  <c r="K67" i="1"/>
  <c r="J67" i="1"/>
  <c r="I67" i="1"/>
  <c r="H67" i="1"/>
  <c r="AC66" i="1"/>
  <c r="AB66" i="1"/>
  <c r="AA66" i="1"/>
  <c r="Z66" i="1"/>
  <c r="O66" i="1"/>
  <c r="N66" i="1"/>
  <c r="K66" i="1"/>
  <c r="J66" i="1"/>
  <c r="I66" i="1"/>
  <c r="H66" i="1"/>
  <c r="F66" i="1"/>
  <c r="AC65" i="1"/>
  <c r="AB65" i="1"/>
  <c r="AA65" i="1"/>
  <c r="Z65" i="1"/>
  <c r="O65" i="1"/>
  <c r="N65" i="1"/>
  <c r="K65" i="1"/>
  <c r="J65" i="1"/>
  <c r="I65" i="1"/>
  <c r="H65" i="1"/>
  <c r="F65" i="1"/>
  <c r="AC64" i="1"/>
  <c r="AB64" i="1"/>
  <c r="AA64" i="1"/>
  <c r="Z64" i="1"/>
  <c r="O64" i="1"/>
  <c r="N64" i="1"/>
  <c r="K64" i="1"/>
  <c r="J64" i="1"/>
  <c r="I64" i="1"/>
  <c r="H64" i="1"/>
  <c r="F64" i="1"/>
  <c r="AC63" i="1"/>
  <c r="AB63" i="1"/>
  <c r="AA63" i="1"/>
  <c r="Z63" i="1"/>
  <c r="T63" i="1"/>
  <c r="O63" i="1"/>
  <c r="N63" i="1"/>
  <c r="K63" i="1"/>
  <c r="J63" i="1"/>
  <c r="I63" i="1"/>
  <c r="H63" i="1"/>
  <c r="F63" i="1"/>
  <c r="B63" i="1"/>
  <c r="AC62" i="1"/>
  <c r="AB62" i="1"/>
  <c r="AA62" i="1"/>
  <c r="Z62" i="1"/>
  <c r="T62" i="1"/>
  <c r="O62" i="1"/>
  <c r="N62" i="1"/>
  <c r="K62" i="1"/>
  <c r="J62" i="1"/>
  <c r="I62" i="1"/>
  <c r="H62" i="1"/>
  <c r="F62" i="1"/>
  <c r="B62" i="1"/>
  <c r="AC61" i="1"/>
  <c r="AB61" i="1"/>
  <c r="AA61" i="1"/>
  <c r="Z61" i="1"/>
  <c r="T61" i="1"/>
  <c r="O61" i="1"/>
  <c r="N61" i="1"/>
  <c r="K61" i="1"/>
  <c r="J61" i="1"/>
  <c r="I61" i="1"/>
  <c r="H61" i="1"/>
  <c r="F61" i="1"/>
  <c r="AC60" i="1"/>
  <c r="AB60" i="1"/>
  <c r="AA60" i="1"/>
  <c r="Z60" i="1"/>
  <c r="T60" i="1"/>
  <c r="O60" i="1"/>
  <c r="N60" i="1"/>
  <c r="K60" i="1"/>
  <c r="J60" i="1"/>
  <c r="I60" i="1"/>
  <c r="H60" i="1"/>
  <c r="F60" i="1"/>
  <c r="K59" i="1"/>
  <c r="J59" i="1"/>
  <c r="AC58" i="1"/>
  <c r="AB58" i="1"/>
  <c r="AA58" i="1"/>
  <c r="Z58" i="1"/>
  <c r="T58" i="1"/>
  <c r="O58" i="1"/>
  <c r="N58" i="1"/>
  <c r="K58" i="1"/>
  <c r="J58" i="1"/>
  <c r="I58" i="1"/>
  <c r="H58" i="1"/>
  <c r="F58" i="1"/>
  <c r="AC57" i="1"/>
  <c r="AB57" i="1"/>
  <c r="AA57" i="1"/>
  <c r="Z57" i="1"/>
  <c r="O57" i="1"/>
  <c r="N57" i="1"/>
  <c r="K57" i="1"/>
  <c r="J57" i="1"/>
  <c r="I57" i="1"/>
  <c r="H57" i="1"/>
  <c r="F57" i="1"/>
  <c r="AB56" i="1"/>
  <c r="AA56" i="1"/>
  <c r="Z56" i="1"/>
  <c r="AC56" i="1"/>
  <c r="T56" i="1"/>
  <c r="O56" i="1"/>
  <c r="N56" i="1"/>
  <c r="K56" i="1"/>
  <c r="J56" i="1"/>
  <c r="I56" i="1"/>
  <c r="H56" i="1"/>
  <c r="F56" i="1"/>
  <c r="B56" i="1"/>
  <c r="AC55" i="1"/>
  <c r="AB55" i="1"/>
  <c r="AA55" i="1"/>
  <c r="Z55" i="1"/>
  <c r="O55" i="1"/>
  <c r="N55" i="1"/>
  <c r="K55" i="1"/>
  <c r="J55" i="1"/>
  <c r="I55" i="1"/>
  <c r="H55" i="1"/>
  <c r="F55" i="1"/>
  <c r="AC54" i="1"/>
  <c r="AB54" i="1"/>
  <c r="AA54" i="1"/>
  <c r="Z54" i="1"/>
  <c r="T54" i="1"/>
  <c r="O54" i="1"/>
  <c r="N54" i="1"/>
  <c r="K54" i="1"/>
  <c r="J54" i="1"/>
  <c r="I54" i="1"/>
  <c r="H54" i="1"/>
  <c r="F54" i="1"/>
  <c r="AC53" i="1"/>
  <c r="AB53" i="1"/>
  <c r="AA53" i="1"/>
  <c r="Z53" i="1"/>
  <c r="T53" i="1"/>
  <c r="O53" i="1"/>
  <c r="N53" i="1"/>
  <c r="K53" i="1"/>
  <c r="J53" i="1"/>
  <c r="I53" i="1"/>
  <c r="H53" i="1"/>
  <c r="F53" i="1"/>
  <c r="AC52" i="1"/>
  <c r="AB52" i="1"/>
  <c r="AA52" i="1"/>
  <c r="Z52" i="1"/>
  <c r="O52" i="1"/>
  <c r="N52" i="1"/>
  <c r="K52" i="1"/>
  <c r="J52" i="1"/>
  <c r="I52" i="1"/>
  <c r="H52" i="1"/>
  <c r="F52" i="1"/>
  <c r="AC51" i="1"/>
  <c r="AB51" i="1"/>
  <c r="AA51" i="1"/>
  <c r="Z51" i="1"/>
  <c r="T51" i="1"/>
  <c r="O51" i="1"/>
  <c r="N51" i="1"/>
  <c r="K51" i="1"/>
  <c r="J51" i="1"/>
  <c r="I51" i="1"/>
  <c r="H51" i="1"/>
  <c r="F51" i="1"/>
  <c r="AC50" i="1"/>
  <c r="AB50" i="1"/>
  <c r="AA50" i="1"/>
  <c r="Z50" i="1"/>
  <c r="T50" i="1"/>
  <c r="O50" i="1"/>
  <c r="N50" i="1"/>
  <c r="K50" i="1"/>
  <c r="J50" i="1"/>
  <c r="I50" i="1"/>
  <c r="H50" i="1"/>
  <c r="F50" i="1"/>
  <c r="AC49" i="1"/>
  <c r="AB49" i="1"/>
  <c r="AA49" i="1"/>
  <c r="Z49" i="1"/>
  <c r="T49" i="1"/>
  <c r="O49" i="1"/>
  <c r="N49" i="1"/>
  <c r="K49" i="1"/>
  <c r="J49" i="1"/>
  <c r="I49" i="1"/>
  <c r="H49" i="1"/>
  <c r="F49" i="1"/>
  <c r="AC48" i="1"/>
  <c r="AB48" i="1"/>
  <c r="AA48" i="1"/>
  <c r="Z48" i="1"/>
  <c r="O48" i="1"/>
  <c r="N48" i="1"/>
  <c r="K48" i="1"/>
  <c r="J48" i="1"/>
  <c r="I48" i="1"/>
  <c r="H48" i="1"/>
  <c r="F48" i="1"/>
  <c r="AC47" i="1"/>
  <c r="AB47" i="1"/>
  <c r="AA47" i="1"/>
  <c r="Z47" i="1"/>
  <c r="T47" i="1"/>
  <c r="O47" i="1"/>
  <c r="N47" i="1"/>
  <c r="K47" i="1"/>
  <c r="J47" i="1"/>
  <c r="I47" i="1"/>
  <c r="H47" i="1"/>
  <c r="F47" i="1"/>
  <c r="B47" i="1"/>
  <c r="AC46" i="1"/>
  <c r="AB46" i="1"/>
  <c r="AA46" i="1"/>
  <c r="Z46" i="1"/>
  <c r="T46" i="1"/>
  <c r="O46" i="1"/>
  <c r="N46" i="1"/>
  <c r="K46" i="1"/>
  <c r="J46" i="1"/>
  <c r="I46" i="1"/>
  <c r="H46" i="1"/>
  <c r="F46" i="1"/>
  <c r="AC45" i="1"/>
  <c r="AB45" i="1"/>
  <c r="AA45" i="1"/>
  <c r="Z45" i="1"/>
  <c r="T45" i="1"/>
  <c r="O45" i="1"/>
  <c r="N45" i="1"/>
  <c r="K45" i="1"/>
  <c r="J45" i="1"/>
  <c r="I45" i="1"/>
  <c r="H45" i="1"/>
  <c r="F45" i="1"/>
  <c r="AC44" i="1"/>
  <c r="AB44" i="1"/>
  <c r="AA44" i="1"/>
  <c r="Z44" i="1"/>
  <c r="O44" i="1"/>
  <c r="N44" i="1"/>
  <c r="K44" i="1"/>
  <c r="J44" i="1"/>
  <c r="I44" i="1"/>
  <c r="H44" i="1"/>
  <c r="F44" i="1"/>
  <c r="AB43" i="1"/>
  <c r="AA43" i="1"/>
  <c r="Z43" i="1"/>
  <c r="AC43" i="1"/>
  <c r="T43" i="1"/>
  <c r="O43" i="1"/>
  <c r="N43" i="1"/>
  <c r="K43" i="1"/>
  <c r="J43" i="1"/>
  <c r="I43" i="1"/>
  <c r="H43" i="1"/>
  <c r="F43" i="1"/>
  <c r="B43" i="1"/>
  <c r="AB42" i="1"/>
  <c r="AA42" i="1"/>
  <c r="Z42" i="1"/>
  <c r="AC42" i="1"/>
  <c r="T42" i="1"/>
  <c r="O42" i="1"/>
  <c r="N42" i="1"/>
  <c r="K42" i="1"/>
  <c r="J42" i="1"/>
  <c r="I42" i="1"/>
  <c r="H42" i="1"/>
  <c r="F42" i="1"/>
  <c r="B42" i="1"/>
  <c r="AC41" i="1"/>
  <c r="AB41" i="1"/>
  <c r="AA41" i="1"/>
  <c r="Z41" i="1"/>
  <c r="T41" i="1"/>
  <c r="O41" i="1"/>
  <c r="N41" i="1"/>
  <c r="K41" i="1"/>
  <c r="J41" i="1"/>
  <c r="I41" i="1"/>
  <c r="H41" i="1"/>
  <c r="F41" i="1"/>
  <c r="AC40" i="1"/>
  <c r="AB40" i="1"/>
  <c r="AA40" i="1"/>
  <c r="Z40" i="1"/>
  <c r="T40" i="1"/>
  <c r="O40" i="1"/>
  <c r="N40" i="1"/>
  <c r="K40" i="1"/>
  <c r="J40" i="1"/>
  <c r="I40" i="1"/>
  <c r="H40" i="1"/>
  <c r="F40" i="1"/>
  <c r="AC39" i="1"/>
  <c r="AB39" i="1"/>
  <c r="AA39" i="1"/>
  <c r="Z39" i="1"/>
  <c r="T39" i="1"/>
  <c r="O39" i="1"/>
  <c r="N39" i="1"/>
  <c r="K39" i="1"/>
  <c r="J39" i="1"/>
  <c r="I39" i="1"/>
  <c r="H39" i="1"/>
  <c r="F39" i="1"/>
  <c r="AC38" i="1"/>
  <c r="AB38" i="1"/>
  <c r="AA38" i="1"/>
  <c r="Z38" i="1"/>
  <c r="T38" i="1"/>
  <c r="O38" i="1"/>
  <c r="N38" i="1"/>
  <c r="K38" i="1"/>
  <c r="J38" i="1"/>
  <c r="I38" i="1"/>
  <c r="H38" i="1"/>
  <c r="F38" i="1"/>
  <c r="AB37" i="1"/>
  <c r="AA37" i="1"/>
  <c r="Z37" i="1"/>
  <c r="AC37" i="1"/>
  <c r="T37" i="1"/>
  <c r="O37" i="1"/>
  <c r="N37" i="1"/>
  <c r="K37" i="1"/>
  <c r="J37" i="1"/>
  <c r="I37" i="1"/>
  <c r="H37" i="1"/>
  <c r="F37" i="1"/>
  <c r="B37" i="1"/>
  <c r="AB36" i="1"/>
  <c r="AA36" i="1"/>
  <c r="Z36" i="1"/>
  <c r="AC36" i="1"/>
  <c r="T36" i="1"/>
  <c r="O36" i="1"/>
  <c r="N36" i="1"/>
  <c r="K36" i="1"/>
  <c r="J36" i="1"/>
  <c r="I36" i="1"/>
  <c r="H36" i="1"/>
  <c r="F36" i="1"/>
  <c r="B36" i="1"/>
  <c r="AC35" i="1"/>
  <c r="AB35" i="1"/>
  <c r="AA35" i="1"/>
  <c r="Z35" i="1"/>
  <c r="T35" i="1"/>
  <c r="O35" i="1"/>
  <c r="N35" i="1"/>
  <c r="K35" i="1"/>
  <c r="J35" i="1"/>
  <c r="I35" i="1"/>
  <c r="H35" i="1"/>
  <c r="F35" i="1"/>
  <c r="B35" i="1"/>
  <c r="AC34" i="1"/>
  <c r="AB34" i="1"/>
  <c r="AA34" i="1"/>
  <c r="Z34" i="1"/>
  <c r="T34" i="1"/>
  <c r="O34" i="1"/>
  <c r="N34" i="1"/>
  <c r="K34" i="1"/>
  <c r="J34" i="1"/>
  <c r="I34" i="1"/>
  <c r="H34" i="1"/>
  <c r="F34" i="1"/>
  <c r="AC33" i="1"/>
  <c r="AB33" i="1"/>
  <c r="AA33" i="1"/>
  <c r="Z33" i="1"/>
  <c r="T33" i="1"/>
  <c r="O33" i="1"/>
  <c r="N33" i="1"/>
  <c r="K33" i="1"/>
  <c r="J33" i="1"/>
  <c r="I33" i="1"/>
  <c r="H33" i="1"/>
  <c r="F33" i="1"/>
  <c r="AC32" i="1"/>
  <c r="AB32" i="1"/>
  <c r="AA32" i="1"/>
  <c r="Z32" i="1"/>
  <c r="T32" i="1"/>
  <c r="O32" i="1"/>
  <c r="N32" i="1"/>
  <c r="K32" i="1"/>
  <c r="J32" i="1"/>
  <c r="I32" i="1"/>
  <c r="H32" i="1"/>
  <c r="F32" i="1"/>
  <c r="AC31" i="1"/>
  <c r="AB31" i="1"/>
  <c r="AA31" i="1"/>
  <c r="Z31" i="1"/>
  <c r="O31" i="1"/>
  <c r="N31" i="1"/>
  <c r="K31" i="1"/>
  <c r="J31" i="1"/>
  <c r="I31" i="1"/>
  <c r="H31" i="1"/>
  <c r="F31" i="1"/>
  <c r="AC30" i="1"/>
  <c r="AB30" i="1"/>
  <c r="AA30" i="1"/>
  <c r="Z30" i="1"/>
  <c r="T30" i="1"/>
  <c r="O30" i="1"/>
  <c r="N30" i="1"/>
  <c r="K30" i="1"/>
  <c r="J30" i="1"/>
  <c r="I30" i="1"/>
  <c r="H30" i="1"/>
  <c r="F30" i="1"/>
  <c r="AC29" i="1"/>
  <c r="AB29" i="1"/>
  <c r="AA29" i="1"/>
  <c r="Z29" i="1"/>
  <c r="T29" i="1"/>
  <c r="O29" i="1"/>
  <c r="N29" i="1"/>
  <c r="K29" i="1"/>
  <c r="J29" i="1"/>
  <c r="I29" i="1"/>
  <c r="H29" i="1"/>
  <c r="F29" i="1"/>
  <c r="AC28" i="1"/>
  <c r="AB28" i="1"/>
  <c r="AA28" i="1"/>
  <c r="Z28" i="1"/>
  <c r="T28" i="1"/>
  <c r="O28" i="1"/>
  <c r="N28" i="1"/>
  <c r="K28" i="1"/>
  <c r="J28" i="1"/>
  <c r="I28" i="1"/>
  <c r="H28" i="1"/>
  <c r="F28" i="1"/>
  <c r="AB27" i="1"/>
  <c r="AA27" i="1"/>
  <c r="Z27" i="1"/>
  <c r="AC27" i="1"/>
  <c r="T27" i="1"/>
  <c r="O27" i="1"/>
  <c r="N27" i="1"/>
  <c r="K27" i="1"/>
  <c r="J27" i="1"/>
  <c r="I27" i="1"/>
  <c r="H27" i="1"/>
  <c r="F27" i="1"/>
  <c r="B27" i="1"/>
  <c r="AC26" i="1"/>
  <c r="AB26" i="1"/>
  <c r="AA26" i="1"/>
  <c r="Z26" i="1"/>
  <c r="T26" i="1"/>
  <c r="O26" i="1"/>
  <c r="N26" i="1"/>
  <c r="K26" i="1"/>
  <c r="J26" i="1"/>
  <c r="I26" i="1"/>
  <c r="H26" i="1"/>
  <c r="F26" i="1"/>
  <c r="AC25" i="1"/>
  <c r="AB25" i="1"/>
  <c r="AA25" i="1"/>
  <c r="Z25" i="1"/>
  <c r="T25" i="1"/>
  <c r="O25" i="1"/>
  <c r="N25" i="1"/>
  <c r="K25" i="1"/>
  <c r="J25" i="1"/>
  <c r="I25" i="1"/>
  <c r="H25" i="1"/>
  <c r="F25" i="1"/>
  <c r="B25" i="1"/>
  <c r="AC24" i="1"/>
  <c r="AB24" i="1"/>
  <c r="AA24" i="1"/>
  <c r="Z24" i="1"/>
  <c r="T24" i="1"/>
  <c r="O24" i="1"/>
  <c r="N24" i="1"/>
  <c r="K24" i="1"/>
  <c r="J24" i="1"/>
  <c r="I24" i="1"/>
  <c r="H24" i="1"/>
  <c r="F24" i="1"/>
  <c r="AC23" i="1"/>
  <c r="AB23" i="1"/>
  <c r="AA23" i="1"/>
  <c r="Z23" i="1"/>
  <c r="T23" i="1"/>
  <c r="O23" i="1"/>
  <c r="N23" i="1"/>
  <c r="K23" i="1"/>
  <c r="J23" i="1"/>
  <c r="I23" i="1"/>
  <c r="H23" i="1"/>
  <c r="F23" i="1"/>
  <c r="B23" i="1"/>
  <c r="AC22" i="1"/>
  <c r="AB22" i="1"/>
  <c r="AA22" i="1"/>
  <c r="Z22" i="1"/>
  <c r="T22" i="1"/>
  <c r="O22" i="1"/>
  <c r="N22" i="1"/>
  <c r="K22" i="1"/>
  <c r="J22" i="1"/>
  <c r="I22" i="1"/>
  <c r="H22" i="1"/>
  <c r="F22" i="1"/>
  <c r="B22" i="1"/>
  <c r="AC21" i="1"/>
  <c r="AB21" i="1"/>
  <c r="AA21" i="1"/>
  <c r="Z21" i="1"/>
  <c r="T21" i="1"/>
  <c r="O21" i="1"/>
  <c r="N21" i="1"/>
  <c r="K21" i="1"/>
  <c r="J21" i="1"/>
  <c r="I21" i="1"/>
  <c r="H21" i="1"/>
  <c r="F21" i="1"/>
  <c r="AC20" i="1"/>
  <c r="AB20" i="1"/>
  <c r="Z20" i="1"/>
  <c r="T20" i="1"/>
  <c r="O20" i="1"/>
  <c r="N20" i="1"/>
  <c r="K20" i="1"/>
  <c r="J20" i="1"/>
  <c r="I20" i="1"/>
  <c r="H20" i="1"/>
  <c r="F20" i="1"/>
  <c r="AC19" i="1"/>
  <c r="AB19" i="1"/>
  <c r="AA19" i="1"/>
  <c r="Z19" i="1"/>
  <c r="T19" i="1"/>
  <c r="O19" i="1"/>
  <c r="N19" i="1"/>
  <c r="K19" i="1"/>
  <c r="J19" i="1"/>
  <c r="I19" i="1"/>
  <c r="H19" i="1"/>
  <c r="F19" i="1"/>
  <c r="B19" i="1"/>
  <c r="AB18" i="1"/>
  <c r="AA18" i="1"/>
  <c r="Z18" i="1"/>
  <c r="AC18" i="1"/>
  <c r="T18" i="1"/>
  <c r="O18" i="1"/>
  <c r="N18" i="1"/>
  <c r="K18" i="1"/>
  <c r="J18" i="1"/>
  <c r="I18" i="1"/>
  <c r="H18" i="1"/>
  <c r="F18" i="1"/>
  <c r="B18" i="1"/>
  <c r="AB17" i="1"/>
  <c r="AA17" i="1"/>
  <c r="Z17" i="1"/>
  <c r="AC17" i="1"/>
  <c r="T17" i="1"/>
  <c r="O17" i="1"/>
  <c r="N17" i="1"/>
  <c r="K17" i="1"/>
  <c r="J17" i="1"/>
  <c r="I17" i="1"/>
  <c r="H17" i="1"/>
  <c r="F17" i="1"/>
  <c r="B17" i="1"/>
  <c r="AB16" i="1"/>
  <c r="AA16" i="1"/>
  <c r="Z16" i="1"/>
  <c r="AC16" i="1"/>
  <c r="T16" i="1"/>
  <c r="O16" i="1"/>
  <c r="N16" i="1"/>
  <c r="K16" i="1"/>
  <c r="J16" i="1"/>
  <c r="I16" i="1"/>
  <c r="H16" i="1"/>
  <c r="F16" i="1"/>
  <c r="B16" i="1"/>
  <c r="AB15" i="1"/>
  <c r="AA15" i="1"/>
  <c r="Z15" i="1"/>
  <c r="AC15" i="1"/>
  <c r="T15" i="1"/>
  <c r="O15" i="1"/>
  <c r="N15" i="1"/>
  <c r="K15" i="1"/>
  <c r="J15" i="1"/>
  <c r="I15" i="1"/>
  <c r="H15" i="1"/>
  <c r="F15" i="1"/>
  <c r="B15" i="1"/>
  <c r="AB14" i="1"/>
  <c r="T14" i="1"/>
  <c r="O14" i="1"/>
  <c r="N14" i="1"/>
  <c r="K14" i="1"/>
  <c r="J14" i="1"/>
  <c r="I14" i="1"/>
  <c r="H14" i="1"/>
  <c r="F14" i="1"/>
  <c r="AC13" i="1"/>
  <c r="AB13" i="1"/>
  <c r="AA13" i="1"/>
  <c r="Z13" i="1"/>
  <c r="T13" i="1"/>
  <c r="O13" i="1"/>
  <c r="N13" i="1"/>
  <c r="K13" i="1"/>
  <c r="J13" i="1"/>
  <c r="I13" i="1"/>
  <c r="H13" i="1"/>
  <c r="F13" i="1"/>
  <c r="B13" i="1"/>
  <c r="AB12" i="1"/>
  <c r="T12" i="1"/>
  <c r="O12" i="1"/>
  <c r="N12" i="1"/>
  <c r="K12" i="1"/>
  <c r="J12" i="1"/>
  <c r="I12" i="1"/>
  <c r="H12" i="1"/>
  <c r="F12" i="1"/>
  <c r="AB11" i="1"/>
  <c r="Z11" i="1"/>
  <c r="AC11" i="1"/>
  <c r="T11" i="1"/>
  <c r="O11" i="1"/>
  <c r="N11" i="1"/>
  <c r="K11" i="1"/>
  <c r="J11" i="1"/>
  <c r="I11" i="1"/>
  <c r="H11" i="1"/>
  <c r="F11" i="1"/>
  <c r="B11" i="1"/>
  <c r="AB10" i="1"/>
  <c r="T10" i="1"/>
  <c r="O10" i="1"/>
  <c r="N10" i="1"/>
  <c r="K10" i="1"/>
  <c r="J10" i="1"/>
  <c r="I10" i="1"/>
  <c r="H10" i="1"/>
  <c r="F10" i="1"/>
  <c r="AB9" i="1"/>
  <c r="AA9" i="1"/>
  <c r="Z9" i="1"/>
  <c r="AC9" i="1"/>
  <c r="T9" i="1"/>
  <c r="O9" i="1"/>
  <c r="N9" i="1"/>
  <c r="K9" i="1"/>
  <c r="J9" i="1"/>
  <c r="I9" i="1"/>
  <c r="H9" i="1"/>
  <c r="F9" i="1"/>
  <c r="B9" i="1"/>
  <c r="AC8" i="1"/>
  <c r="AB8" i="1"/>
  <c r="AA8" i="1"/>
  <c r="T8" i="1"/>
  <c r="O8" i="1"/>
  <c r="N8" i="1"/>
  <c r="K8" i="1"/>
  <c r="J8" i="1"/>
  <c r="I8" i="1"/>
  <c r="H8" i="1"/>
  <c r="F8" i="1"/>
  <c r="B8" i="1"/>
  <c r="AB7" i="1"/>
  <c r="T7" i="1"/>
  <c r="O7" i="1"/>
  <c r="N7" i="1"/>
  <c r="K7" i="1"/>
  <c r="J7" i="1"/>
  <c r="I7" i="1"/>
  <c r="H7" i="1"/>
  <c r="F7" i="1"/>
  <c r="AB6" i="1"/>
  <c r="T6" i="1"/>
  <c r="O6" i="1"/>
  <c r="N6" i="1"/>
  <c r="K6" i="1"/>
  <c r="J6" i="1"/>
  <c r="I6" i="1"/>
  <c r="H6" i="1"/>
  <c r="F6" i="1"/>
  <c r="AB5" i="1"/>
  <c r="T5" i="1"/>
  <c r="O5" i="1"/>
  <c r="N5" i="1"/>
  <c r="K5" i="1"/>
  <c r="J5" i="1"/>
  <c r="I5" i="1"/>
  <c r="H5" i="1"/>
  <c r="F5" i="1"/>
  <c r="AB4" i="1"/>
  <c r="T4" i="1"/>
  <c r="O4" i="1"/>
  <c r="N4" i="1"/>
  <c r="K4" i="1"/>
  <c r="J4" i="1"/>
  <c r="I4" i="1"/>
  <c r="H4" i="1"/>
  <c r="F4" i="1"/>
  <c r="AB3" i="1"/>
  <c r="T3" i="1"/>
  <c r="O3" i="1"/>
  <c r="N3" i="1"/>
  <c r="K3" i="1"/>
  <c r="J3" i="1"/>
  <c r="I3" i="1"/>
  <c r="H3" i="1"/>
  <c r="F3" i="1"/>
  <c r="AB2" i="1"/>
  <c r="T2" i="1"/>
  <c r="O2" i="1"/>
  <c r="N2" i="1"/>
  <c r="K2" i="1"/>
  <c r="J2" i="1"/>
  <c r="I2" i="1"/>
  <c r="H2" i="1"/>
  <c r="F2" i="1"/>
</calcChain>
</file>

<file path=xl/sharedStrings.xml><?xml version="1.0" encoding="utf-8"?>
<sst xmlns="http://schemas.openxmlformats.org/spreadsheetml/2006/main" count="945" uniqueCount="305">
  <si>
    <t>VPP</t>
  </si>
  <si>
    <t>7PM</t>
  </si>
  <si>
    <t>RDV</t>
  </si>
  <si>
    <t>CODE OP</t>
  </si>
  <si>
    <t>Carole-Anne</t>
  </si>
  <si>
    <t>OD_CAVICCHI7</t>
  </si>
  <si>
    <t>OD_CONVERSE81 (2DAYS)</t>
  </si>
  <si>
    <t>OD_ORPHEA7 (2DAYS)</t>
  </si>
  <si>
    <t>Jennifer</t>
  </si>
  <si>
    <t>OD_GARNIER12</t>
  </si>
  <si>
    <t>Céline T</t>
  </si>
  <si>
    <t>OD_LCDLIT1</t>
  </si>
  <si>
    <t>OD_NINTENDO26</t>
  </si>
  <si>
    <t>Roséna</t>
  </si>
  <si>
    <t>OD_DDEVIL35</t>
  </si>
  <si>
    <t>Marion</t>
  </si>
  <si>
    <t>OD_HYUNDAI23</t>
  </si>
  <si>
    <t>OD_PARKS18</t>
  </si>
  <si>
    <t>OD_PHOENIXSF11</t>
  </si>
  <si>
    <t>Juliette</t>
  </si>
  <si>
    <t>OD_KIMBERFEEL6</t>
  </si>
  <si>
    <t>Léa</t>
  </si>
  <si>
    <t>OD_LEXMARK35</t>
  </si>
  <si>
    <t>Alexandra</t>
  </si>
  <si>
    <t>OD_POSTQUAM44</t>
  </si>
  <si>
    <t>OD_CCOTON44</t>
  </si>
  <si>
    <t>Cam-Laï</t>
  </si>
  <si>
    <t>OD_JBL19 (2days)</t>
  </si>
  <si>
    <t>OD_TEEBOOKS3</t>
  </si>
  <si>
    <t>OD_DAEWOO32</t>
  </si>
  <si>
    <t>OD_ESTEBAN22</t>
  </si>
  <si>
    <t>P&amp;B</t>
  </si>
  <si>
    <t>OD_NOONE14</t>
  </si>
  <si>
    <t xml:space="preserve">Myriam </t>
  </si>
  <si>
    <t>OD_SIGNAL1</t>
  </si>
  <si>
    <t>OD_BDVTIRAN1</t>
  </si>
  <si>
    <t>OD_MCADET19</t>
  </si>
  <si>
    <t>Myriam</t>
  </si>
  <si>
    <t>OD_POTIRON40</t>
  </si>
  <si>
    <t>Thomas</t>
  </si>
  <si>
    <t>OD_VERBATIM22</t>
  </si>
  <si>
    <t>Solen</t>
  </si>
  <si>
    <t>OD_ADIDAS79</t>
  </si>
  <si>
    <t>OD_LG48</t>
  </si>
  <si>
    <t xml:space="preserve">OD_ORTIZREED24 </t>
  </si>
  <si>
    <t>Romain</t>
  </si>
  <si>
    <t>OD_TEFAL76</t>
  </si>
  <si>
    <t>OD_APPLE55</t>
  </si>
  <si>
    <t>OD_CANON29 (2DAYS)</t>
  </si>
  <si>
    <t xml:space="preserve">OD_NOONE15 </t>
  </si>
  <si>
    <t>OD_PDECOTON14</t>
  </si>
  <si>
    <t>OD_VBOCH77</t>
  </si>
  <si>
    <t>OD_BDECKER96</t>
  </si>
  <si>
    <t>OD_CABASSE6</t>
  </si>
  <si>
    <t>OD_NOONE15 (2 DAYS)</t>
  </si>
  <si>
    <t>Caroline</t>
  </si>
  <si>
    <t>OD_OXSITIS1</t>
  </si>
  <si>
    <t>OD_CROCS50</t>
  </si>
  <si>
    <t>OD_LEXON27</t>
  </si>
  <si>
    <t>OD_YOGHI10</t>
  </si>
  <si>
    <t>OD_SVELTHIM2</t>
  </si>
  <si>
    <t>OD_BPCITY2</t>
  </si>
  <si>
    <t>OD_KRUPS21 (2DAYS)</t>
  </si>
  <si>
    <t>OD_POLKA3</t>
  </si>
  <si>
    <t>OD_NOON43</t>
  </si>
  <si>
    <t>OD_RLABEL25</t>
  </si>
  <si>
    <t>OD_ROWENTA28</t>
  </si>
  <si>
    <t>OD_OLYMPE11 (2DAYS)</t>
  </si>
  <si>
    <t>OD_KEYSMART6</t>
  </si>
  <si>
    <t>OD_NBULLET3 (2DAYS)</t>
  </si>
  <si>
    <t>OD_REEBOK48</t>
  </si>
  <si>
    <t>Calixa</t>
  </si>
  <si>
    <t>OD_ORALB8</t>
  </si>
  <si>
    <t>OD_APPLE61</t>
  </si>
  <si>
    <t>OD_PIXTER5</t>
  </si>
  <si>
    <t>OD_AGASPARD2</t>
  </si>
  <si>
    <t>OD_ROBUSTA24 (2DAYS)</t>
  </si>
  <si>
    <t>OD_WIKO13</t>
  </si>
  <si>
    <t>OD_BATHROOM8</t>
  </si>
  <si>
    <t>OD_CGARDEN4</t>
  </si>
  <si>
    <t>OD_SALOMON34</t>
  </si>
  <si>
    <t>OD_JAMO16</t>
  </si>
  <si>
    <t>OD_KRUPS22</t>
  </si>
  <si>
    <t>OD_ASICS38</t>
  </si>
  <si>
    <t>OD_COZINAT4</t>
  </si>
  <si>
    <t>OD_KIWI25 (2DAYS)</t>
  </si>
  <si>
    <t>OD_KOYADES3</t>
  </si>
  <si>
    <t>7AM</t>
  </si>
  <si>
    <t>OD_MOULINEX23</t>
  </si>
  <si>
    <t>OD_SENNHEI22</t>
  </si>
  <si>
    <t>OD_SEB25 (2DAYS)</t>
  </si>
  <si>
    <t>OD_EZICLEAN11 (2DAYS)</t>
  </si>
  <si>
    <t>OD_SKINS9</t>
  </si>
  <si>
    <t>OD_HERZBERG8</t>
  </si>
  <si>
    <t>OD_REIKO14</t>
  </si>
  <si>
    <t>OD_WILIGHT8</t>
  </si>
  <si>
    <t>OD_DIM59</t>
  </si>
  <si>
    <t>OD_DORMAFLEX1</t>
  </si>
  <si>
    <t>OD_ISACO17</t>
  </si>
  <si>
    <t>OD_TBONINI14</t>
  </si>
  <si>
    <t>OD_TLAPIDUS55 (2 DAYS)</t>
  </si>
  <si>
    <t>OD_BSOLAR7</t>
  </si>
  <si>
    <t>OD_TLAPIDUS55</t>
  </si>
  <si>
    <t>OD_SAUTER13</t>
  </si>
  <si>
    <t>OD_KLIPSCH4</t>
  </si>
  <si>
    <t>OD_SWAROVSKI22</t>
  </si>
  <si>
    <t>OD_BSOLAR7 (2 DAYS)</t>
  </si>
  <si>
    <t>OD_ARDTIME11</t>
  </si>
  <si>
    <t>OD_IBEARD1</t>
  </si>
  <si>
    <t>OD_SWAROVSKI22 (2 DAYS)</t>
  </si>
  <si>
    <t>OD_TOPIOL13</t>
  </si>
  <si>
    <t>OD_VITALVIDA1</t>
  </si>
  <si>
    <t>OD_SAMSUNG73</t>
  </si>
  <si>
    <t>OD_WOLFORD57</t>
  </si>
  <si>
    <t>OD_VALRHONA42</t>
  </si>
  <si>
    <t>OD_BDECKER97</t>
  </si>
  <si>
    <t>OD_MRPERLE22</t>
  </si>
  <si>
    <t>OD_VALRHONA42 (2 days)</t>
  </si>
  <si>
    <t>OD_LEGO18</t>
  </si>
  <si>
    <t>OD_KOENING92</t>
  </si>
  <si>
    <t>F_CHALING1</t>
  </si>
  <si>
    <t>Solen / Alexandra</t>
  </si>
  <si>
    <t>Morgane</t>
  </si>
  <si>
    <t>Secteurs (FORMULE)</t>
  </si>
  <si>
    <t>Commentaires</t>
  </si>
  <si>
    <t>DVAPT</t>
  </si>
  <si>
    <t>PAYS</t>
  </si>
  <si>
    <t>OK ES</t>
  </si>
  <si>
    <t>OK DE</t>
  </si>
  <si>
    <t>TYPE DE VENTE</t>
  </si>
  <si>
    <t>Charge</t>
  </si>
  <si>
    <t>Ref.</t>
  </si>
  <si>
    <t>Livraison</t>
  </si>
  <si>
    <t>DV INITIALE</t>
  </si>
  <si>
    <t>Outils</t>
  </si>
  <si>
    <t>Int. TR</t>
  </si>
  <si>
    <t>GO PROD</t>
  </si>
  <si>
    <t>DMAP Shoot</t>
  </si>
  <si>
    <t>Shoot</t>
  </si>
  <si>
    <t>DMAP Créa</t>
  </si>
  <si>
    <t>Créa</t>
  </si>
  <si>
    <t>MAD</t>
  </si>
  <si>
    <t>Mise à jour</t>
  </si>
  <si>
    <t>NON</t>
  </si>
  <si>
    <t>reprise totale</t>
  </si>
  <si>
    <t>New visus</t>
  </si>
  <si>
    <t>New-visus</t>
  </si>
  <si>
    <t>Avance au 3</t>
  </si>
  <si>
    <t>Re ouverture que FR</t>
  </si>
  <si>
    <t>Trad</t>
  </si>
  <si>
    <t>Reprise totale</t>
  </si>
  <si>
    <t>New-echant</t>
  </si>
  <si>
    <t>New-visu</t>
  </si>
  <si>
    <t>Maj</t>
  </si>
  <si>
    <t>2x</t>
  </si>
  <si>
    <t>new-visus</t>
  </si>
  <si>
    <t>HIGH TECH</t>
  </si>
  <si>
    <t>Fr</t>
  </si>
  <si>
    <t>Att répons emarque</t>
  </si>
  <si>
    <t>HIGH-TECH</t>
  </si>
  <si>
    <t>New process Shooting Ghost</t>
  </si>
  <si>
    <t>21/12 + 11/01</t>
  </si>
  <si>
    <t>revient au 20-01</t>
  </si>
  <si>
    <t>décalé au 20-01 matin</t>
  </si>
  <si>
    <t>décalé le 22-01 7PM</t>
  </si>
  <si>
    <t>avancé le 22 matin</t>
  </si>
  <si>
    <t>échantillons</t>
  </si>
  <si>
    <t>OUI</t>
  </si>
  <si>
    <t>revient au 22-01</t>
  </si>
  <si>
    <t>prolonger en 2 days pt etre</t>
  </si>
  <si>
    <t>2 Days</t>
  </si>
  <si>
    <t>2 DAYS OK</t>
  </si>
  <si>
    <t>Passe en 7AM</t>
  </si>
  <si>
    <t>One Day à parameter comme Two Days pour prolongation lundi</t>
  </si>
  <si>
    <t xml:space="preserve">2 DAYS </t>
  </si>
  <si>
    <t>KO CA</t>
  </si>
  <si>
    <t>avance du 01\2  au 31\01 - 2 Days vente en cours</t>
  </si>
  <si>
    <t>décalé du 31 au 01/02</t>
  </si>
  <si>
    <t>2 DAYS CONFIRME</t>
  </si>
  <si>
    <t>KO stock</t>
  </si>
  <si>
    <t>décale du 03/02 au 04/02</t>
  </si>
  <si>
    <t>passe au soir</t>
  </si>
  <si>
    <t>Anticiper du 10 au 9 matin sur demande commerciale</t>
  </si>
  <si>
    <t>Vente en binôme avec romain 2DAYS</t>
  </si>
  <si>
    <t>11 au matin (demande commerciale)</t>
  </si>
  <si>
    <t>avancé du 12/02 au 11/02 soir</t>
  </si>
  <si>
    <t>2nd day</t>
  </si>
  <si>
    <t>passe du 9 au 12</t>
  </si>
  <si>
    <t>avancé au du 15 au 13 soir</t>
  </si>
  <si>
    <t>décale du 13/02 au 14/02 matin</t>
  </si>
  <si>
    <t>New_visus</t>
  </si>
  <si>
    <t xml:space="preserve"> </t>
  </si>
  <si>
    <t>anticipé au 14/02</t>
  </si>
  <si>
    <t>2 DAYS</t>
  </si>
  <si>
    <t>avancé du 21 au 15 février</t>
  </si>
  <si>
    <t xml:space="preserve">avance au 15 </t>
  </si>
  <si>
    <t>décale au 16</t>
  </si>
  <si>
    <t>GEM</t>
  </si>
  <si>
    <t>Vidéo</t>
  </si>
  <si>
    <t>passe du 18 soir au 17 matin</t>
  </si>
  <si>
    <t>avance du 24/02 au 17/02</t>
  </si>
  <si>
    <t xml:space="preserve">revient à la date initiale du  23/02 </t>
  </si>
  <si>
    <t>2DAYS</t>
  </si>
  <si>
    <t>avance du 19/02 au 18 soir 2 days</t>
  </si>
  <si>
    <t>décalé du 16\2 au 18-02</t>
  </si>
  <si>
    <t>décale du 17/02 au 19/02 / aide es</t>
  </si>
  <si>
    <t>avancé du 23 au 19 soir</t>
  </si>
  <si>
    <t>2ND DAY</t>
  </si>
  <si>
    <t>passe du 19 au 20 fev</t>
  </si>
  <si>
    <t>avance du 22/02  au 20/02</t>
  </si>
  <si>
    <t>avance 21 soir</t>
  </si>
  <si>
    <t>7pm</t>
  </si>
  <si>
    <t>2nd DAY</t>
  </si>
  <si>
    <t>avancé du 25/02 au 22/02 - ko livraison</t>
  </si>
  <si>
    <t>décale du 21 au  22/02 (date initiale)  potentiel 2days</t>
  </si>
  <si>
    <t xml:space="preserve"> alerte crea / décale du 19/02 au 21/02</t>
  </si>
  <si>
    <t>avance du 25/02 au 23/02</t>
  </si>
  <si>
    <t>pourrait avancer au 23/02 7 PM</t>
  </si>
  <si>
    <t>2DAYS OK (cf: réponse Daniele)</t>
  </si>
  <si>
    <t>ko livraison</t>
  </si>
  <si>
    <t>2 nd day</t>
  </si>
  <si>
    <t>avance du 03/03 au 24/02</t>
  </si>
  <si>
    <t>décale du 18/02 au 25/02 (contraintes log)</t>
  </si>
  <si>
    <t>maj</t>
  </si>
  <si>
    <t>alerte offre /  décale du 20 au 25/02</t>
  </si>
  <si>
    <t>avance du 5/3 au 26/02 / 2 DAYS</t>
  </si>
  <si>
    <t>peut avancer prod</t>
  </si>
  <si>
    <t>01/3 soir?</t>
  </si>
  <si>
    <t>passe au 28 soir</t>
  </si>
  <si>
    <t>avance du 28/02 au 27/02</t>
  </si>
  <si>
    <t>risque de décaler au 28/02 à la place de schemist</t>
  </si>
  <si>
    <t>annulée</t>
  </si>
  <si>
    <t>reviens au 28/02</t>
  </si>
  <si>
    <t xml:space="preserve">décalé du 20 au 28 </t>
  </si>
  <si>
    <t>VENTE ANNULEE</t>
  </si>
  <si>
    <t>stand-by décalé à fin mars</t>
  </si>
  <si>
    <t>OD_BONCOURT8</t>
  </si>
  <si>
    <t>OD_ARDTIME12</t>
  </si>
  <si>
    <t>Marion et Léa</t>
  </si>
  <si>
    <t>OD_WATERCLIP21</t>
  </si>
  <si>
    <t>OD_GARNIERBIS5</t>
  </si>
  <si>
    <t>OD_PUMA150</t>
  </si>
  <si>
    <t>OD_BATHROOM9</t>
  </si>
  <si>
    <t>OD_SUN2</t>
  </si>
  <si>
    <t>à staffer</t>
  </si>
  <si>
    <t>OD_THERMOSTAT1</t>
  </si>
  <si>
    <t>OD_NSHY8</t>
  </si>
  <si>
    <t>OD_SLOGGI35</t>
  </si>
  <si>
    <t>OD_BAGHERA10</t>
  </si>
  <si>
    <t>KO</t>
  </si>
  <si>
    <t>OD_HOOVER22</t>
  </si>
  <si>
    <t>OD_SUUNTO17</t>
  </si>
  <si>
    <t>OD_ESTUART36</t>
  </si>
  <si>
    <t>OD_BEKO4</t>
  </si>
  <si>
    <t>non</t>
  </si>
  <si>
    <t>OD_PHOTOWEB21</t>
  </si>
  <si>
    <t>OD_SAMSONITE63</t>
  </si>
  <si>
    <t>F_CLERC9</t>
  </si>
  <si>
    <t>OD_ZAPA48</t>
  </si>
  <si>
    <t>OD_BOLUFSEN11</t>
  </si>
  <si>
    <t xml:space="preserve">OD_NENUFAR1 </t>
  </si>
  <si>
    <t>OD_LTROPEZ14</t>
  </si>
  <si>
    <t>OD_CAVICCHIO8</t>
  </si>
  <si>
    <t xml:space="preserve">OD_BOTANICA21 </t>
  </si>
  <si>
    <t xml:space="preserve">OD_PEFSAS1 </t>
  </si>
  <si>
    <t>OD_POETIC5</t>
  </si>
  <si>
    <t>OD_SLGIRAFE3</t>
  </si>
  <si>
    <t>OD_BEABA13</t>
  </si>
  <si>
    <t>OD_EZICLEAN12</t>
  </si>
  <si>
    <t>OD_DENON13</t>
  </si>
  <si>
    <t>OD_THERMOS5</t>
  </si>
  <si>
    <t>OD_PHILIPS143</t>
  </si>
  <si>
    <t>OD_KTCHMV5</t>
  </si>
  <si>
    <t>OD_MIELE22</t>
  </si>
  <si>
    <t>OD_DUNLOPIL71</t>
  </si>
  <si>
    <t>OD_OXO2</t>
  </si>
  <si>
    <t>OD_CALOR22</t>
  </si>
  <si>
    <t>OD_CKLEIN294</t>
  </si>
  <si>
    <t>OD_ROBUSTA28</t>
  </si>
  <si>
    <t>OD_STOOLY1</t>
  </si>
  <si>
    <t>OD_WHIRLPOOL10</t>
  </si>
  <si>
    <t>OD_SAUNALIFT4</t>
  </si>
  <si>
    <t>Peut-etre</t>
  </si>
  <si>
    <t>OD_LYTESS39</t>
  </si>
  <si>
    <t>Od_XO47</t>
  </si>
  <si>
    <t>OD_VULLI7</t>
  </si>
  <si>
    <t>OD_BSOLAR8</t>
  </si>
  <si>
    <t>Od_LCDLPAUL3</t>
  </si>
  <si>
    <t>OD_YOGHI11</t>
  </si>
  <si>
    <t>OD_NRDCHIC20</t>
  </si>
  <si>
    <t xml:space="preserve">OD_EZICLEAN13 </t>
  </si>
  <si>
    <t>OD_LAGUIOLE50</t>
  </si>
  <si>
    <t>OD_DELSEY35</t>
  </si>
  <si>
    <t>OD_REEBOOK54</t>
  </si>
  <si>
    <t>OD_DYSON69</t>
  </si>
  <si>
    <t>TRAD ES  à staffer</t>
  </si>
  <si>
    <t>OD_ORTIZREED26</t>
  </si>
  <si>
    <t xml:space="preserve">OD_DROUAULT48 </t>
  </si>
  <si>
    <t>OD_BCOURLIT9</t>
  </si>
  <si>
    <t>OD_SLOGGI36</t>
  </si>
  <si>
    <t>OD_LAGOSTINA29</t>
  </si>
  <si>
    <t>&amp;</t>
  </si>
  <si>
    <t>DATE VENTE</t>
  </si>
  <si>
    <t>REC.OFFRE</t>
  </si>
  <si>
    <t>OUTILS 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</si>
</sst>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[$-F800]dddd\,\ mmmm\ dd\,\ yyyy"/>
    <numFmt numFmtId="165" formatCode="d/m;@"/>
    <numFmt numFmtId="166" formatCode="[$-40C]d\-mmm;@"/>
    <numFmt numFmtId="167" formatCode="dd/mm/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9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9" tint="-0.249977111117893"/>
      <name val="Calibri"/>
      <family val="2"/>
      <scheme val="minor"/>
    </font>
    <font>
      <i/>
      <sz val="9"/>
      <color theme="0"/>
      <name val="Calibri"/>
      <family val="2"/>
      <scheme val="minor"/>
    </font>
    <font>
      <sz val="9"/>
      <color rgb="FFC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148">
    <xf numFmtId="0" fontId="0" fillId="0" borderId="0" xfId="0"/>
    <xf numFmtId="0" fontId="3" fillId="0" borderId="0" xfId="0" applyFont="1"/>
    <xf numFmtId="165" fontId="4" fillId="0" borderId="1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horizontal="left"/>
    </xf>
    <xf numFmtId="16" fontId="4" fillId="0" borderId="1" xfId="0" applyNumberFormat="1" applyFont="1" applyFill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/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/>
    <xf numFmtId="0" fontId="3" fillId="0" borderId="1" xfId="0" applyFont="1" applyFill="1" applyBorder="1"/>
    <xf numFmtId="0" fontId="4" fillId="0" borderId="1" xfId="0" applyFont="1" applyFill="1" applyBorder="1" applyAlignment="1">
      <alignment horizontal="left" vertical="top"/>
    </xf>
    <xf numFmtId="16" fontId="4" fillId="0" borderId="1" xfId="0" applyNumberFormat="1" applyFont="1" applyFill="1" applyBorder="1" applyAlignment="1">
      <alignment horizontal="center" vertical="top"/>
    </xf>
    <xf numFmtId="164" fontId="4" fillId="0" borderId="1" xfId="0" applyNumberFormat="1" applyFont="1" applyFill="1" applyBorder="1"/>
    <xf numFmtId="0" fontId="3" fillId="0" borderId="1" xfId="0" applyFont="1" applyFill="1" applyBorder="1" applyAlignment="1">
      <alignment vertical="center"/>
    </xf>
    <xf numFmtId="165" fontId="4" fillId="0" borderId="1" xfId="0" applyNumberFormat="1" applyFont="1" applyFill="1" applyBorder="1"/>
    <xf numFmtId="0" fontId="3" fillId="0" borderId="1" xfId="0" applyFont="1" applyFill="1" applyBorder="1" applyAlignment="1">
      <alignment vertical="top"/>
    </xf>
    <xf numFmtId="0" fontId="3" fillId="0" borderId="1" xfId="0" applyFont="1" applyBorder="1"/>
    <xf numFmtId="16" fontId="3" fillId="0" borderId="1" xfId="0" applyNumberFormat="1" applyFont="1" applyFill="1" applyBorder="1"/>
    <xf numFmtId="0" fontId="4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left"/>
    </xf>
    <xf numFmtId="16" fontId="3" fillId="0" borderId="1" xfId="0" applyNumberFormat="1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/>
    <xf numFmtId="0" fontId="4" fillId="0" borderId="1" xfId="0" applyNumberFormat="1" applyFont="1" applyFill="1" applyBorder="1" applyAlignment="1">
      <alignment horizontal="center"/>
    </xf>
    <xf numFmtId="0" fontId="3" fillId="5" borderId="1" xfId="0" applyFont="1" applyFill="1" applyBorder="1"/>
    <xf numFmtId="167" fontId="4" fillId="0" borderId="1" xfId="0" applyNumberFormat="1" applyFont="1" applyFill="1" applyBorder="1"/>
    <xf numFmtId="167" fontId="4" fillId="0" borderId="1" xfId="0" applyNumberFormat="1" applyFont="1" applyFill="1" applyBorder="1" applyAlignment="1"/>
    <xf numFmtId="0" fontId="10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43" fontId="4" fillId="0" borderId="1" xfId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43" fontId="10" fillId="0" borderId="1" xfId="0" applyNumberFormat="1" applyFont="1" applyFill="1" applyBorder="1" applyAlignment="1">
      <alignment horizontal="center"/>
    </xf>
    <xf numFmtId="43" fontId="10" fillId="0" borderId="1" xfId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3" fontId="4" fillId="0" borderId="1" xfId="1" applyFont="1" applyFill="1" applyBorder="1" applyAlignment="1">
      <alignment horizontal="center" vertical="center"/>
    </xf>
    <xf numFmtId="43" fontId="4" fillId="0" borderId="1" xfId="0" applyNumberFormat="1" applyFont="1" applyFill="1" applyBorder="1" applyAlignment="1">
      <alignment horizontal="center"/>
    </xf>
    <xf numFmtId="0" fontId="10" fillId="0" borderId="1" xfId="0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top"/>
    </xf>
    <xf numFmtId="0" fontId="10" fillId="0" borderId="1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3" fillId="0" borderId="1" xfId="1" applyNumberFormat="1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43" fontId="10" fillId="0" borderId="1" xfId="1" applyNumberFormat="1" applyFont="1" applyFill="1" applyBorder="1" applyAlignment="1">
      <alignment horizontal="center" vertical="top"/>
    </xf>
    <xf numFmtId="43" fontId="4" fillId="0" borderId="1" xfId="0" applyNumberFormat="1" applyFont="1" applyFill="1" applyBorder="1" applyAlignment="1">
      <alignment horizontal="center" vertical="top"/>
    </xf>
    <xf numFmtId="43" fontId="10" fillId="0" borderId="1" xfId="0" applyNumberFormat="1" applyFont="1" applyFill="1" applyBorder="1" applyAlignment="1">
      <alignment horizontal="center" vertical="top"/>
    </xf>
    <xf numFmtId="0" fontId="10" fillId="0" borderId="1" xfId="0" applyNumberFormat="1" applyFont="1" applyFill="1" applyBorder="1" applyAlignment="1">
      <alignment horizontal="center" vertical="top"/>
    </xf>
    <xf numFmtId="43" fontId="4" fillId="0" borderId="1" xfId="1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top"/>
    </xf>
    <xf numFmtId="167" fontId="4" fillId="0" borderId="1" xfId="0" applyNumberFormat="1" applyFont="1" applyFill="1" applyBorder="1" applyAlignment="1">
      <alignment horizontal="right"/>
    </xf>
    <xf numFmtId="167" fontId="7" fillId="0" borderId="1" xfId="0" applyNumberFormat="1" applyFont="1" applyFill="1" applyBorder="1"/>
    <xf numFmtId="0" fontId="3" fillId="0" borderId="0" xfId="0" applyFont="1" applyBorder="1"/>
    <xf numFmtId="0" fontId="4" fillId="0" borderId="1" xfId="0" applyFont="1" applyFill="1" applyBorder="1"/>
    <xf numFmtId="0" fontId="4" fillId="0" borderId="1" xfId="0" applyNumberFormat="1" applyFont="1" applyFill="1" applyBorder="1" applyAlignment="1"/>
    <xf numFmtId="0" fontId="7" fillId="0" borderId="1" xfId="0" applyFont="1" applyFill="1" applyBorder="1" applyAlignment="1"/>
    <xf numFmtId="16" fontId="3" fillId="0" borderId="1" xfId="0" applyNumberFormat="1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center" vertical="top"/>
    </xf>
    <xf numFmtId="0" fontId="8" fillId="0" borderId="1" xfId="0" applyFont="1" applyFill="1" applyBorder="1" applyAlignment="1"/>
    <xf numFmtId="0" fontId="9" fillId="0" borderId="1" xfId="0" applyNumberFormat="1" applyFont="1" applyFill="1" applyBorder="1" applyAlignment="1">
      <alignment vertical="top"/>
    </xf>
    <xf numFmtId="0" fontId="9" fillId="0" borderId="1" xfId="0" applyFont="1" applyFill="1" applyBorder="1" applyAlignment="1"/>
    <xf numFmtId="0" fontId="11" fillId="0" borderId="1" xfId="0" applyFont="1" applyFill="1" applyBorder="1" applyAlignment="1"/>
    <xf numFmtId="0" fontId="3" fillId="0" borderId="1" xfId="0" applyFont="1" applyFill="1" applyBorder="1" applyAlignment="1">
      <alignment horizontal="left" vertical="top"/>
    </xf>
    <xf numFmtId="1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top"/>
    </xf>
    <xf numFmtId="0" fontId="3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top"/>
    </xf>
    <xf numFmtId="16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vertical="top"/>
    </xf>
    <xf numFmtId="0" fontId="7" fillId="0" borderId="1" xfId="0" applyNumberFormat="1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vertical="center"/>
    </xf>
    <xf numFmtId="167" fontId="12" fillId="2" borderId="2" xfId="0" applyNumberFormat="1" applyFont="1" applyFill="1" applyBorder="1" applyAlignment="1">
      <alignment horizontal="left"/>
    </xf>
    <xf numFmtId="165" fontId="12" fillId="2" borderId="2" xfId="0" applyNumberFormat="1" applyFont="1" applyFill="1" applyBorder="1" applyAlignment="1">
      <alignment horizontal="left"/>
    </xf>
    <xf numFmtId="0" fontId="12" fillId="2" borderId="3" xfId="0" applyFont="1" applyFill="1" applyBorder="1" applyAlignment="1">
      <alignment horizontal="left"/>
    </xf>
    <xf numFmtId="0" fontId="12" fillId="2" borderId="0" xfId="0" applyFont="1" applyFill="1" applyBorder="1" applyAlignment="1">
      <alignment horizontal="left"/>
    </xf>
    <xf numFmtId="0" fontId="12" fillId="2" borderId="4" xfId="0" applyFont="1" applyFill="1" applyBorder="1" applyAlignment="1">
      <alignment vertical="top"/>
    </xf>
    <xf numFmtId="0" fontId="12" fillId="4" borderId="2" xfId="0" applyFont="1" applyFill="1" applyBorder="1" applyAlignment="1">
      <alignment vertical="top"/>
    </xf>
    <xf numFmtId="0" fontId="3" fillId="2" borderId="2" xfId="0" applyFont="1" applyFill="1" applyBorder="1" applyAlignment="1"/>
    <xf numFmtId="165" fontId="12" fillId="4" borderId="2" xfId="0" applyNumberFormat="1" applyFont="1" applyFill="1" applyBorder="1" applyAlignment="1">
      <alignment horizontal="left" vertical="top"/>
    </xf>
    <xf numFmtId="0" fontId="12" fillId="4" borderId="2" xfId="0" applyFont="1" applyFill="1" applyBorder="1" applyAlignment="1"/>
    <xf numFmtId="0" fontId="12" fillId="2" borderId="2" xfId="0" applyFont="1" applyFill="1" applyBorder="1" applyAlignment="1"/>
    <xf numFmtId="0" fontId="12" fillId="2" borderId="2" xfId="0" applyFont="1" applyFill="1" applyBorder="1" applyAlignment="1">
      <alignment horizontal="left"/>
    </xf>
    <xf numFmtId="0" fontId="12" fillId="4" borderId="2" xfId="0" applyFont="1" applyFill="1" applyBorder="1" applyAlignment="1">
      <alignment horizontal="left"/>
    </xf>
    <xf numFmtId="0" fontId="12" fillId="4" borderId="2" xfId="0" applyFont="1" applyFill="1" applyBorder="1" applyAlignment="1">
      <alignment horizontal="center"/>
    </xf>
    <xf numFmtId="0" fontId="3" fillId="0" borderId="1" xfId="2" applyFont="1" applyFill="1" applyBorder="1" applyAlignment="1">
      <alignment horizontal="left"/>
    </xf>
    <xf numFmtId="0" fontId="10" fillId="0" borderId="1" xfId="0" applyNumberFormat="1" applyFont="1" applyFill="1" applyBorder="1" applyAlignment="1">
      <alignment horizontal="center" vertical="center"/>
    </xf>
    <xf numFmtId="0" fontId="3" fillId="0" borderId="1" xfId="2" applyFont="1" applyFill="1" applyBorder="1" applyAlignment="1"/>
    <xf numFmtId="0" fontId="4" fillId="0" borderId="1" xfId="2" applyFont="1" applyFill="1" applyBorder="1" applyAlignment="1">
      <alignment horizontal="left"/>
    </xf>
    <xf numFmtId="0" fontId="13" fillId="0" borderId="1" xfId="0" applyFont="1" applyFill="1" applyBorder="1"/>
    <xf numFmtId="0" fontId="4" fillId="0" borderId="1" xfId="2" applyNumberFormat="1" applyFont="1" applyFill="1" applyBorder="1" applyAlignment="1" applyProtection="1">
      <alignment horizontal="left"/>
    </xf>
    <xf numFmtId="0" fontId="13" fillId="0" borderId="1" xfId="2" applyFont="1" applyFill="1" applyBorder="1" applyAlignment="1">
      <alignment horizontal="left"/>
    </xf>
    <xf numFmtId="0" fontId="7" fillId="0" borderId="1" xfId="0" applyFont="1" applyFill="1" applyBorder="1"/>
    <xf numFmtId="43" fontId="4" fillId="0" borderId="1" xfId="1" applyFont="1" applyFill="1" applyBorder="1" applyAlignment="1">
      <alignment horizontal="center" vertical="top"/>
    </xf>
    <xf numFmtId="0" fontId="3" fillId="0" borderId="1" xfId="0" applyNumberFormat="1" applyFont="1" applyFill="1" applyBorder="1" applyAlignment="1" applyProtection="1">
      <alignment horizontal="left"/>
    </xf>
    <xf numFmtId="0" fontId="3" fillId="0" borderId="1" xfId="2" applyNumberFormat="1" applyFont="1" applyFill="1" applyBorder="1" applyAlignment="1" applyProtection="1">
      <alignment horizontal="left"/>
    </xf>
    <xf numFmtId="0" fontId="7" fillId="0" borderId="1" xfId="2" applyFont="1" applyFill="1" applyBorder="1" applyAlignment="1">
      <alignment horizontal="left"/>
    </xf>
    <xf numFmtId="0" fontId="11" fillId="0" borderId="1" xfId="0" applyFont="1" applyFill="1" applyBorder="1"/>
    <xf numFmtId="0" fontId="11" fillId="0" borderId="1" xfId="0" applyNumberFormat="1" applyFont="1" applyFill="1" applyBorder="1" applyAlignment="1">
      <alignment vertical="top"/>
    </xf>
    <xf numFmtId="18" fontId="11" fillId="0" borderId="1" xfId="0" applyNumberFormat="1" applyFont="1" applyFill="1" applyBorder="1" applyAlignment="1"/>
    <xf numFmtId="0" fontId="8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166" fontId="3" fillId="0" borderId="1" xfId="0" applyNumberFormat="1" applyFont="1" applyFill="1" applyBorder="1"/>
    <xf numFmtId="167" fontId="3" fillId="0" borderId="1" xfId="0" applyNumberFormat="1" applyFont="1" applyFill="1" applyBorder="1"/>
    <xf numFmtId="1" fontId="3" fillId="0" borderId="1" xfId="0" applyNumberFormat="1" applyFont="1" applyBorder="1" applyAlignment="1">
      <alignment horizontal="center"/>
    </xf>
    <xf numFmtId="1" fontId="3" fillId="0" borderId="1" xfId="0" applyNumberFormat="1" applyFont="1" applyBorder="1"/>
    <xf numFmtId="1" fontId="3" fillId="3" borderId="1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3" fillId="6" borderId="1" xfId="0" applyNumberFormat="1" applyFont="1" applyFill="1" applyBorder="1" applyAlignment="1">
      <alignment horizontal="center"/>
    </xf>
    <xf numFmtId="1" fontId="3" fillId="6" borderId="1" xfId="0" applyNumberFormat="1" applyFont="1" applyFill="1" applyBorder="1" applyAlignment="1">
      <alignment horizontal="center"/>
    </xf>
    <xf numFmtId="1" fontId="3" fillId="6" borderId="1" xfId="0" applyNumberFormat="1" applyFont="1" applyFill="1" applyBorder="1"/>
    <xf numFmtId="0" fontId="3" fillId="6" borderId="1" xfId="0" applyFont="1" applyFill="1" applyBorder="1"/>
    <xf numFmtId="1" fontId="3" fillId="6" borderId="1" xfId="0" applyNumberFormat="1" applyFont="1" applyFill="1" applyBorder="1" applyAlignment="1">
      <alignment horizontal="center" vertical="top"/>
    </xf>
    <xf numFmtId="1" fontId="4" fillId="6" borderId="1" xfId="0" applyNumberFormat="1" applyFont="1" applyFill="1" applyBorder="1" applyAlignment="1">
      <alignment horizontal="center"/>
    </xf>
    <xf numFmtId="167" fontId="4" fillId="7" borderId="1" xfId="0" applyNumberFormat="1" applyFont="1" applyFill="1" applyBorder="1"/>
    <xf numFmtId="0" fontId="13" fillId="7" borderId="1" xfId="0" applyFont="1" applyFill="1" applyBorder="1"/>
    <xf numFmtId="16" fontId="3" fillId="7" borderId="1" xfId="0" applyNumberFormat="1" applyFont="1" applyFill="1" applyBorder="1" applyAlignment="1">
      <alignment horizontal="center"/>
    </xf>
    <xf numFmtId="16" fontId="4" fillId="7" borderId="1" xfId="0" applyNumberFormat="1" applyFont="1" applyFill="1" applyBorder="1" applyAlignment="1">
      <alignment horizontal="center"/>
    </xf>
    <xf numFmtId="0" fontId="3" fillId="7" borderId="1" xfId="0" applyNumberFormat="1" applyFont="1" applyFill="1" applyBorder="1" applyAlignment="1">
      <alignment horizontal="center"/>
    </xf>
    <xf numFmtId="1" fontId="3" fillId="7" borderId="1" xfId="0" applyNumberFormat="1" applyFont="1" applyFill="1" applyBorder="1" applyAlignment="1">
      <alignment horizontal="center"/>
    </xf>
    <xf numFmtId="1" fontId="3" fillId="7" borderId="1" xfId="0" applyNumberFormat="1" applyFont="1" applyFill="1" applyBorder="1"/>
    <xf numFmtId="0" fontId="3" fillId="7" borderId="1" xfId="0" applyFont="1" applyFill="1" applyBorder="1"/>
    <xf numFmtId="43" fontId="2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/>
    </xf>
    <xf numFmtId="43" fontId="5" fillId="0" borderId="1" xfId="1" applyFont="1" applyFill="1" applyBorder="1" applyAlignment="1">
      <alignment horizontal="center" vertical="center"/>
    </xf>
    <xf numFmtId="43" fontId="6" fillId="0" borderId="1" xfId="1" applyNumberFormat="1" applyFont="1" applyFill="1" applyBorder="1" applyAlignment="1">
      <alignment horizontal="center" vertical="center"/>
    </xf>
    <xf numFmtId="43" fontId="6" fillId="0" borderId="1" xfId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3" fontId="5" fillId="0" borderId="1" xfId="1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4" xfId="2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5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00B050"/>
      </font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DANIELE%2014-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edis-vp.local\partage\Donnees_par_Service\Production\EQUIPES\EQUIPE%20NEWBIZZ\ONE%20DAY\PILOTAGE\PLANNING\Suivi%20FR%202017\Novembre_D&#233;cembre.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edis-AD3NEWBIZZ\ONE%20DAY\PILOTAGE\PLANNING\Suivi%20FR%202017\Novembre_D&#233;cembre.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BACK%20UP%20DANIELE/DANIELE%20V19-0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edis-vp.local\partage\Donnees_par_Service\Production\EQUIPES\EQUIPE%20NEWBIZZ\ONE%20DAY\PILOTAGE\PLANNING\Suivi%20FR%202017\Septembre_Octob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COMMERCE"/>
      <sheetName val="PEPS"/>
      <sheetName val="Listes 1"/>
    </sheetNames>
    <sheetDataSet>
      <sheetData sheetId="0" refreshError="1">
        <row r="2">
          <cell r="B2" t="str">
            <v>OD_CAVICCHI7</v>
          </cell>
          <cell r="C2">
            <v>0</v>
          </cell>
          <cell r="D2" t="str">
            <v>Moyenne</v>
          </cell>
          <cell r="E2">
            <v>43101</v>
          </cell>
          <cell r="F2" t="str">
            <v>Matin</v>
          </cell>
          <cell r="G2" t="str">
            <v>CAVICCHIOLI</v>
          </cell>
          <cell r="H2" t="str">
            <v>VINS</v>
          </cell>
          <cell r="I2" t="str">
            <v>Vérifier stock - PV Interne</v>
          </cell>
          <cell r="J2" t="str">
            <v>cavicchioli</v>
          </cell>
          <cell r="K2">
            <v>0</v>
          </cell>
          <cell r="L2">
            <v>48</v>
          </cell>
          <cell r="M2" t="str">
            <v>Fr</v>
          </cell>
          <cell r="N2" t="str">
            <v>Pôle EIM</v>
          </cell>
          <cell r="O2" t="str">
            <v>EQUIPE FR_ACA</v>
          </cell>
          <cell r="P2" t="str">
            <v>Fanny SARRAF</v>
          </cell>
          <cell r="Q2" t="str">
            <v>Clément</v>
          </cell>
          <cell r="R2" t="str">
            <v>Non</v>
          </cell>
          <cell r="S2" t="str">
            <v>Non</v>
          </cell>
          <cell r="T2" t="str">
            <v>Non</v>
          </cell>
          <cell r="U2" t="str">
            <v>Non</v>
          </cell>
        </row>
        <row r="3">
          <cell r="B3" t="str">
            <v>OD_GARNIER12</v>
          </cell>
          <cell r="C3">
            <v>0</v>
          </cell>
          <cell r="D3" t="str">
            <v>Faible</v>
          </cell>
          <cell r="E3">
            <v>43102</v>
          </cell>
          <cell r="F3" t="str">
            <v>Matin</v>
          </cell>
          <cell r="G3" t="str">
            <v>GARNIER</v>
          </cell>
          <cell r="H3" t="str">
            <v>DECO / MEUBLE</v>
          </cell>
          <cell r="I3" t="str">
            <v>Reprise totale OD_GARNIERBIS4 / avant 07</v>
          </cell>
          <cell r="J3" t="str">
            <v>Etendoir</v>
          </cell>
          <cell r="K3">
            <v>0</v>
          </cell>
          <cell r="L3">
            <v>49</v>
          </cell>
          <cell r="M3" t="str">
            <v>Fr</v>
          </cell>
          <cell r="N3" t="str">
            <v>Pôle XQU</v>
          </cell>
          <cell r="O3" t="str">
            <v>EQUIPE FR_JFB</v>
          </cell>
          <cell r="P3" t="str">
            <v>Adeline KHUN</v>
          </cell>
          <cell r="Q3" t="str">
            <v>Clément</v>
          </cell>
          <cell r="R3" t="str">
            <v>Non</v>
          </cell>
          <cell r="S3" t="str">
            <v>Non</v>
          </cell>
          <cell r="T3" t="str">
            <v>Non</v>
          </cell>
          <cell r="U3" t="str">
            <v>Non</v>
          </cell>
        </row>
        <row r="4">
          <cell r="B4" t="str">
            <v>OD_LCDLIT1</v>
          </cell>
          <cell r="C4">
            <v>0</v>
          </cell>
          <cell r="D4" t="str">
            <v>Haute</v>
          </cell>
          <cell r="E4">
            <v>43102</v>
          </cell>
          <cell r="F4" t="str">
            <v>Soir</v>
          </cell>
          <cell r="G4" t="str">
            <v>COMPAGNIE DU LIT</v>
          </cell>
          <cell r="H4" t="str">
            <v>DECO / MEUBLE</v>
          </cell>
          <cell r="I4">
            <v>0</v>
          </cell>
          <cell r="J4" t="str">
            <v>Sommier &amp; matelas</v>
          </cell>
          <cell r="K4">
            <v>0</v>
          </cell>
          <cell r="L4">
            <v>46</v>
          </cell>
          <cell r="M4" t="str">
            <v>Fr</v>
          </cell>
          <cell r="N4" t="str">
            <v>Pôle XQU</v>
          </cell>
          <cell r="O4" t="str">
            <v>EQUIPE FR_JFB</v>
          </cell>
          <cell r="P4" t="str">
            <v>Edmond PHELIP</v>
          </cell>
          <cell r="Q4" t="str">
            <v>Anthony</v>
          </cell>
          <cell r="R4" t="str">
            <v>Non</v>
          </cell>
          <cell r="S4" t="str">
            <v>Non</v>
          </cell>
          <cell r="T4" t="str">
            <v>Non</v>
          </cell>
          <cell r="U4" t="str">
            <v>Non</v>
          </cell>
        </row>
        <row r="5">
          <cell r="B5" t="str">
            <v>OD_NINTENDO26</v>
          </cell>
          <cell r="C5">
            <v>0</v>
          </cell>
          <cell r="D5" t="str">
            <v>Moyenne</v>
          </cell>
          <cell r="E5">
            <v>43102</v>
          </cell>
          <cell r="F5" t="str">
            <v>Matin</v>
          </cell>
          <cell r="G5" t="str">
            <v>MARIO / NINTENDO</v>
          </cell>
          <cell r="H5" t="str">
            <v>HIGH TECH</v>
          </cell>
          <cell r="I5" t="str">
            <v>OK COTE PROD</v>
          </cell>
          <cell r="J5" t="str">
            <v>Super Mario</v>
          </cell>
          <cell r="K5">
            <v>0</v>
          </cell>
          <cell r="L5">
            <v>48</v>
          </cell>
          <cell r="M5" t="str">
            <v>Fr</v>
          </cell>
          <cell r="N5" t="str">
            <v>Pôle ABE</v>
          </cell>
          <cell r="O5" t="str">
            <v>EQUIPE FR_CHU</v>
          </cell>
          <cell r="P5" t="str">
            <v>Adrien PREVOST</v>
          </cell>
          <cell r="Q5" t="str">
            <v>Anthony</v>
          </cell>
          <cell r="R5" t="str">
            <v>Non</v>
          </cell>
          <cell r="S5" t="str">
            <v>Oui</v>
          </cell>
          <cell r="T5" t="str">
            <v>non</v>
          </cell>
          <cell r="U5" t="str">
            <v>Oui</v>
          </cell>
        </row>
        <row r="6">
          <cell r="B6" t="str">
            <v>OD_DDEVIL35</v>
          </cell>
          <cell r="C6">
            <v>0</v>
          </cell>
          <cell r="D6" t="str">
            <v>Moyenne</v>
          </cell>
          <cell r="E6">
            <v>43103</v>
          </cell>
          <cell r="F6" t="str">
            <v>Matin</v>
          </cell>
          <cell r="G6" t="str">
            <v xml:space="preserve">DIRT DEVIL DI </v>
          </cell>
          <cell r="H6" t="str">
            <v>PEM</v>
          </cell>
          <cell r="I6">
            <v>0</v>
          </cell>
          <cell r="J6" t="str">
            <v>aspi balai</v>
          </cell>
          <cell r="K6">
            <v>0</v>
          </cell>
          <cell r="L6">
            <v>48</v>
          </cell>
          <cell r="M6" t="str">
            <v>Fr</v>
          </cell>
          <cell r="N6" t="str">
            <v>Pôle ABE</v>
          </cell>
          <cell r="O6" t="str">
            <v>EQUIPE FR_ACA</v>
          </cell>
          <cell r="P6" t="str">
            <v>Jennifer SALIBA</v>
          </cell>
          <cell r="Q6" t="str">
            <v>Tessa</v>
          </cell>
          <cell r="R6" t="str">
            <v>Non</v>
          </cell>
          <cell r="S6" t="str">
            <v>Non</v>
          </cell>
          <cell r="T6" t="str">
            <v>Non</v>
          </cell>
          <cell r="U6" t="str">
            <v>Non</v>
          </cell>
        </row>
        <row r="7">
          <cell r="B7" t="str">
            <v>OD_PHOENIX11</v>
          </cell>
          <cell r="C7">
            <v>0</v>
          </cell>
          <cell r="D7" t="str">
            <v>Moyenne</v>
          </cell>
          <cell r="E7">
            <v>43103</v>
          </cell>
          <cell r="F7" t="str">
            <v>Matin</v>
          </cell>
          <cell r="G7" t="str">
            <v xml:space="preserve">PHOENIX 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50</v>
          </cell>
          <cell r="M7" t="str">
            <v>All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</row>
        <row r="8">
          <cell r="B8" t="str">
            <v>OD_HYUNDAI23</v>
          </cell>
          <cell r="C8">
            <v>0</v>
          </cell>
          <cell r="D8" t="str">
            <v>Moyenne</v>
          </cell>
          <cell r="E8">
            <v>43103</v>
          </cell>
          <cell r="F8" t="str">
            <v>Soir</v>
          </cell>
          <cell r="G8" t="str">
            <v>HYUNDAI</v>
          </cell>
          <cell r="H8" t="str">
            <v>BRICOLAGE</v>
          </cell>
          <cell r="I8" t="str">
            <v>Début Janvier</v>
          </cell>
          <cell r="J8" t="str">
            <v>Nettoyeur Haute pression</v>
          </cell>
          <cell r="K8">
            <v>0</v>
          </cell>
          <cell r="L8">
            <v>46</v>
          </cell>
          <cell r="M8" t="str">
            <v>Fr</v>
          </cell>
          <cell r="N8" t="str">
            <v>Pôle XQU</v>
          </cell>
          <cell r="O8" t="str">
            <v>EQUIPE FR_JFB</v>
          </cell>
          <cell r="P8" t="str">
            <v xml:space="preserve">Raphael GARCIA </v>
          </cell>
          <cell r="Q8" t="str">
            <v>Anthony</v>
          </cell>
          <cell r="R8" t="str">
            <v>Non</v>
          </cell>
          <cell r="S8" t="str">
            <v>Non</v>
          </cell>
          <cell r="T8" t="str">
            <v>Non</v>
          </cell>
          <cell r="U8" t="str">
            <v>Non</v>
          </cell>
        </row>
        <row r="9">
          <cell r="B9" t="str">
            <v>OD_PARKS18</v>
          </cell>
          <cell r="C9">
            <v>0</v>
          </cell>
          <cell r="D9" t="str">
            <v>Super OD</v>
          </cell>
          <cell r="E9">
            <v>43103</v>
          </cell>
          <cell r="F9" t="str">
            <v>Soir</v>
          </cell>
          <cell r="G9" t="str">
            <v>PARKS</v>
          </cell>
          <cell r="H9" t="str">
            <v>DECO / MEUBLE</v>
          </cell>
          <cell r="I9" t="str">
            <v>Garder en décembre - reprise totale de OD_PARKS16</v>
          </cell>
          <cell r="J9" t="str">
            <v xml:space="preserve">Bougies </v>
          </cell>
          <cell r="K9">
            <v>0</v>
          </cell>
          <cell r="L9">
            <v>50</v>
          </cell>
          <cell r="M9" t="str">
            <v>UK</v>
          </cell>
          <cell r="N9" t="str">
            <v>UK</v>
          </cell>
          <cell r="O9" t="str">
            <v>Equipe_UK</v>
          </cell>
          <cell r="P9">
            <v>0</v>
          </cell>
          <cell r="Q9" t="str">
            <v>Anthony</v>
          </cell>
          <cell r="R9" t="str">
            <v>Oui</v>
          </cell>
          <cell r="S9" t="str">
            <v>Oui</v>
          </cell>
          <cell r="T9" t="str">
            <v>Oui</v>
          </cell>
          <cell r="U9">
            <v>0</v>
          </cell>
        </row>
        <row r="10">
          <cell r="B10" t="str">
            <v>OD_POSTQUAM44</v>
          </cell>
          <cell r="C10">
            <v>0</v>
          </cell>
          <cell r="D10" t="str">
            <v>Moyenne</v>
          </cell>
          <cell r="E10">
            <v>43104</v>
          </cell>
          <cell r="F10" t="str">
            <v>Matin</v>
          </cell>
          <cell r="G10" t="str">
            <v xml:space="preserve">POSTQUAM </v>
          </cell>
          <cell r="H10" t="str">
            <v>COSMETIQUE</v>
          </cell>
          <cell r="I10">
            <v>0</v>
          </cell>
          <cell r="J10" t="str">
            <v>Creme</v>
          </cell>
          <cell r="K10">
            <v>0</v>
          </cell>
          <cell r="L10">
            <v>44</v>
          </cell>
          <cell r="M10" t="str">
            <v>Esp</v>
          </cell>
          <cell r="N10" t="str">
            <v>Esp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</row>
        <row r="11">
          <cell r="B11" t="str">
            <v>OD_KIMBERFEEL6</v>
          </cell>
          <cell r="C11">
            <v>0</v>
          </cell>
          <cell r="D11" t="str">
            <v>Moyenne</v>
          </cell>
          <cell r="E11">
            <v>43104</v>
          </cell>
          <cell r="F11" t="str">
            <v>Matin</v>
          </cell>
          <cell r="G11" t="str">
            <v xml:space="preserve">KIMBERFEEL </v>
          </cell>
          <cell r="H11" t="str">
            <v>SPORTSWEAR</v>
          </cell>
          <cell r="I11" t="str">
            <v>2 ou 3 janvier car VC après</v>
          </cell>
          <cell r="J11" t="str">
            <v>Moonboots</v>
          </cell>
          <cell r="K11">
            <v>0</v>
          </cell>
          <cell r="L11">
            <v>49</v>
          </cell>
          <cell r="M11" t="str">
            <v>Fr</v>
          </cell>
          <cell r="N11" t="str">
            <v>Pôle DA</v>
          </cell>
          <cell r="O11" t="str">
            <v>EQUIPE FR_JHD</v>
          </cell>
          <cell r="P11" t="str">
            <v xml:space="preserve">Amy WORKMAN
</v>
          </cell>
          <cell r="Q11" t="str">
            <v>Tessa</v>
          </cell>
          <cell r="R11" t="str">
            <v>Non</v>
          </cell>
          <cell r="S11" t="str">
            <v>Non</v>
          </cell>
          <cell r="T11" t="str">
            <v>Non</v>
          </cell>
          <cell r="U11" t="str">
            <v>Non</v>
          </cell>
        </row>
        <row r="12">
          <cell r="B12" t="str">
            <v>OD_LEXMARK35</v>
          </cell>
          <cell r="C12">
            <v>0</v>
          </cell>
          <cell r="D12" t="str">
            <v>Haute</v>
          </cell>
          <cell r="E12">
            <v>43104</v>
          </cell>
          <cell r="F12" t="str">
            <v>Soir</v>
          </cell>
          <cell r="G12" t="str">
            <v xml:space="preserve">LEXMARK </v>
          </cell>
          <cell r="H12" t="str">
            <v>HIGH TECH</v>
          </cell>
          <cell r="I12" t="str">
            <v>Reprise OD_lexmark32</v>
          </cell>
          <cell r="J12" t="str">
            <v>Imprimantes laser multifonctions</v>
          </cell>
          <cell r="K12">
            <v>0</v>
          </cell>
          <cell r="L12">
            <v>49</v>
          </cell>
          <cell r="M12" t="str">
            <v>Fr</v>
          </cell>
          <cell r="N12" t="str">
            <v>Pôle ABE</v>
          </cell>
          <cell r="O12" t="str">
            <v>EQUIPE FR_CHU</v>
          </cell>
          <cell r="P12" t="str">
            <v>Julie PALKOWSKI</v>
          </cell>
          <cell r="Q12" t="str">
            <v>Anthony</v>
          </cell>
          <cell r="R12" t="str">
            <v>Non</v>
          </cell>
          <cell r="S12" t="str">
            <v>Non</v>
          </cell>
          <cell r="T12" t="str">
            <v>Non</v>
          </cell>
          <cell r="U12" t="str">
            <v>Non</v>
          </cell>
        </row>
        <row r="13">
          <cell r="B13" t="str">
            <v>OD_JBL19</v>
          </cell>
          <cell r="C13">
            <v>0</v>
          </cell>
          <cell r="D13" t="str">
            <v>Haute</v>
          </cell>
          <cell r="E13">
            <v>43105</v>
          </cell>
          <cell r="F13" t="str">
            <v>Matin</v>
          </cell>
          <cell r="G13" t="str">
            <v>JBL</v>
          </cell>
          <cell r="H13" t="str">
            <v>HIGH TECH</v>
          </cell>
          <cell r="I13">
            <v>0</v>
          </cell>
          <cell r="J13" t="str">
            <v>Casque Audio</v>
          </cell>
          <cell r="K13">
            <v>0</v>
          </cell>
          <cell r="L13">
            <v>46</v>
          </cell>
          <cell r="M13" t="str">
            <v>Fr</v>
          </cell>
          <cell r="N13" t="str">
            <v>Pôle ABE</v>
          </cell>
          <cell r="O13" t="str">
            <v>EQUIPE FR_1DAY</v>
          </cell>
          <cell r="P13" t="str">
            <v>Mohamed BENNOUNA</v>
          </cell>
          <cell r="Q13" t="str">
            <v>Thomas</v>
          </cell>
          <cell r="R13" t="str">
            <v>Non</v>
          </cell>
          <cell r="S13" t="str">
            <v>Non</v>
          </cell>
          <cell r="T13" t="str">
            <v>Non</v>
          </cell>
          <cell r="U13" t="str">
            <v>Non</v>
          </cell>
        </row>
        <row r="14">
          <cell r="B14" t="str">
            <v>OD_TEEBOOKS3</v>
          </cell>
          <cell r="C14">
            <v>0</v>
          </cell>
          <cell r="D14" t="str">
            <v>Moyenne</v>
          </cell>
          <cell r="E14">
            <v>43105</v>
          </cell>
          <cell r="F14" t="str">
            <v>Matin</v>
          </cell>
          <cell r="G14" t="str">
            <v>TEEBOOKS</v>
          </cell>
          <cell r="H14" t="str">
            <v>DECO / MEUBLE</v>
          </cell>
          <cell r="I14" t="str">
            <v>reprise partielle OD_teebooks2</v>
          </cell>
          <cell r="J14" t="str">
            <v>Etagère murale blanche range Livres/CD</v>
          </cell>
          <cell r="K14">
            <v>0</v>
          </cell>
          <cell r="L14">
            <v>49</v>
          </cell>
          <cell r="M14" t="str">
            <v>Fr</v>
          </cell>
          <cell r="N14" t="str">
            <v>Pôle XQU</v>
          </cell>
          <cell r="O14" t="str">
            <v>EQUIPE FR_1DAY</v>
          </cell>
          <cell r="P14" t="str">
            <v>Juliette VIGAND</v>
          </cell>
          <cell r="Q14" t="str">
            <v>Clément</v>
          </cell>
          <cell r="R14" t="str">
            <v>Non</v>
          </cell>
          <cell r="S14" t="str">
            <v>Non</v>
          </cell>
          <cell r="T14" t="str">
            <v>Non</v>
          </cell>
          <cell r="U14" t="str">
            <v>Non</v>
          </cell>
        </row>
        <row r="15">
          <cell r="B15" t="str">
            <v>OD_CCOTON44</v>
          </cell>
          <cell r="C15">
            <v>0</v>
          </cell>
          <cell r="D15" t="str">
            <v>Haute</v>
          </cell>
          <cell r="E15">
            <v>43105</v>
          </cell>
          <cell r="F15" t="str">
            <v>Soir</v>
          </cell>
          <cell r="G15" t="str">
            <v>CAFE COTON</v>
          </cell>
          <cell r="H15" t="str">
            <v>PAP HOMME</v>
          </cell>
          <cell r="I15" t="str">
            <v>reprise partielle OD_CCOTON41</v>
          </cell>
          <cell r="J15" t="str">
            <v>Pull Zippé</v>
          </cell>
          <cell r="K15">
            <v>0</v>
          </cell>
          <cell r="L15">
            <v>49</v>
          </cell>
          <cell r="M15" t="str">
            <v>Fr</v>
          </cell>
          <cell r="N15" t="str">
            <v>Pôle ESA</v>
          </cell>
          <cell r="O15" t="str">
            <v>PÔLE FR_ESA</v>
          </cell>
          <cell r="P15" t="str">
            <v>Noémie LETESSIER</v>
          </cell>
          <cell r="Q15" t="str">
            <v>Thomas</v>
          </cell>
          <cell r="R15" t="str">
            <v>Non</v>
          </cell>
          <cell r="S15" t="str">
            <v>Non</v>
          </cell>
          <cell r="T15" t="str">
            <v>Non</v>
          </cell>
          <cell r="U15" t="str">
            <v>Non</v>
          </cell>
        </row>
        <row r="16">
          <cell r="B16" t="str">
            <v>OD_NOONE14</v>
          </cell>
          <cell r="C16">
            <v>0</v>
          </cell>
          <cell r="D16" t="str">
            <v>Haute</v>
          </cell>
          <cell r="E16">
            <v>43106</v>
          </cell>
          <cell r="F16" t="str">
            <v>Matin</v>
          </cell>
          <cell r="G16" t="str">
            <v>NOONE</v>
          </cell>
          <cell r="H16" t="str">
            <v>PAP FEMME</v>
          </cell>
          <cell r="I16" t="str">
            <v>Reprise Totale OD_NOONE171 + OD_NOONE173 // PAS DE GO REINJ - A SORTIR AVANT LE 15/01</v>
          </cell>
          <cell r="J16" t="str">
            <v xml:space="preserve">Parka femme et enfant </v>
          </cell>
          <cell r="K16">
            <v>43106</v>
          </cell>
          <cell r="L16">
            <v>49</v>
          </cell>
          <cell r="M16" t="str">
            <v>Fr</v>
          </cell>
          <cell r="N16" t="str">
            <v>Pôle CM</v>
          </cell>
          <cell r="O16" t="str">
            <v>EQUIPE FR_PB</v>
          </cell>
          <cell r="P16" t="str">
            <v xml:space="preserve">Caroline MAUNOURY </v>
          </cell>
          <cell r="Q16" t="str">
            <v>Tessa</v>
          </cell>
          <cell r="R16" t="str">
            <v>Non</v>
          </cell>
          <cell r="S16" t="str">
            <v>Non</v>
          </cell>
          <cell r="T16" t="str">
            <v>Non</v>
          </cell>
          <cell r="U16" t="str">
            <v>Non</v>
          </cell>
        </row>
        <row r="17">
          <cell r="B17" t="str">
            <v>OD_DAEWOO32</v>
          </cell>
          <cell r="C17">
            <v>0</v>
          </cell>
          <cell r="D17" t="str">
            <v>Faible</v>
          </cell>
          <cell r="E17">
            <v>43106</v>
          </cell>
          <cell r="F17" t="str">
            <v>Matin</v>
          </cell>
          <cell r="G17" t="str">
            <v>DAEWOO</v>
          </cell>
          <cell r="H17" t="str">
            <v>PEM</v>
          </cell>
          <cell r="I17" t="str">
            <v>Première semaine 2018</v>
          </cell>
          <cell r="J17" t="str">
            <v>Lave Vaisselle</v>
          </cell>
          <cell r="K17">
            <v>43103</v>
          </cell>
          <cell r="L17">
            <v>50</v>
          </cell>
          <cell r="M17" t="str">
            <v>Fr</v>
          </cell>
          <cell r="N17" t="str">
            <v>Pôle ABE</v>
          </cell>
          <cell r="O17" t="str">
            <v>EQUIPE FR_ACA</v>
          </cell>
          <cell r="P17" t="str">
            <v>Jennifer SALIBA</v>
          </cell>
          <cell r="Q17" t="str">
            <v>Thomas</v>
          </cell>
          <cell r="R17" t="str">
            <v>Non</v>
          </cell>
          <cell r="S17" t="str">
            <v>Non</v>
          </cell>
          <cell r="T17" t="str">
            <v>Non</v>
          </cell>
          <cell r="U17" t="str">
            <v>Non</v>
          </cell>
        </row>
        <row r="18">
          <cell r="B18" t="str">
            <v>OD_ESTEBAN22</v>
          </cell>
          <cell r="C18">
            <v>0</v>
          </cell>
          <cell r="D18" t="str">
            <v>Haute</v>
          </cell>
          <cell r="E18">
            <v>43106</v>
          </cell>
          <cell r="F18" t="str">
            <v>Soir</v>
          </cell>
          <cell r="G18" t="str">
            <v>ESTEBAN</v>
          </cell>
          <cell r="H18" t="str">
            <v>DECO / MEUBLE</v>
          </cell>
          <cell r="I18">
            <v>0</v>
          </cell>
          <cell r="J18" t="str">
            <v>coffrets bouquets parfumés + parfum de maison</v>
          </cell>
          <cell r="K18">
            <v>43103</v>
          </cell>
          <cell r="L18">
            <v>43</v>
          </cell>
          <cell r="M18" t="str">
            <v>Fr</v>
          </cell>
          <cell r="N18" t="str">
            <v>Pôle XQU</v>
          </cell>
          <cell r="O18" t="str">
            <v>EQUIPE FR_PDE</v>
          </cell>
          <cell r="P18" t="str">
            <v>Capucine TORTEL</v>
          </cell>
          <cell r="Q18" t="str">
            <v>Tessa</v>
          </cell>
          <cell r="R18" t="str">
            <v>Non</v>
          </cell>
          <cell r="S18" t="str">
            <v>Non</v>
          </cell>
          <cell r="T18" t="str">
            <v>Non</v>
          </cell>
          <cell r="U18" t="str">
            <v>Non</v>
          </cell>
        </row>
        <row r="19">
          <cell r="B19" t="str">
            <v>OD_SIGNAL1</v>
          </cell>
          <cell r="C19">
            <v>0</v>
          </cell>
          <cell r="D19" t="str">
            <v>Moyenne</v>
          </cell>
          <cell r="E19">
            <v>43106</v>
          </cell>
          <cell r="F19" t="str">
            <v>Soir</v>
          </cell>
          <cell r="G19" t="str">
            <v>SIGNAL</v>
          </cell>
          <cell r="H19" t="str">
            <v>GRANDE CONSOMMATION</v>
          </cell>
          <cell r="I19" t="str">
            <v>PB LOG (MAUVAIS PACKAGING)</v>
          </cell>
          <cell r="J19" t="str">
            <v>Brosse à dent et dentifrice</v>
          </cell>
          <cell r="K19">
            <v>43103</v>
          </cell>
          <cell r="L19">
            <v>50</v>
          </cell>
          <cell r="M19" t="str">
            <v>Fr</v>
          </cell>
          <cell r="N19" t="str">
            <v>Pôle ABE</v>
          </cell>
          <cell r="O19" t="str">
            <v>EQUIPE FR_ACA</v>
          </cell>
          <cell r="P19" t="str">
            <v xml:space="preserve">Stéphanie BERNIER
</v>
          </cell>
          <cell r="Q19" t="str">
            <v>Thomas</v>
          </cell>
          <cell r="R19" t="str">
            <v>Non</v>
          </cell>
          <cell r="S19" t="str">
            <v>Non</v>
          </cell>
          <cell r="T19" t="str">
            <v>Non</v>
          </cell>
          <cell r="U19" t="str">
            <v>Non</v>
          </cell>
        </row>
        <row r="20">
          <cell r="B20" t="str">
            <v>OD_MCADET19</v>
          </cell>
          <cell r="C20">
            <v>0</v>
          </cell>
          <cell r="D20" t="str">
            <v>Haute</v>
          </cell>
          <cell r="E20">
            <v>43107</v>
          </cell>
          <cell r="F20" t="str">
            <v>Matin</v>
          </cell>
          <cell r="G20" t="str">
            <v>MOUTON CADET</v>
          </cell>
          <cell r="H20" t="str">
            <v>VINS</v>
          </cell>
          <cell r="I20" t="str">
            <v>VC le 10 janvier</v>
          </cell>
          <cell r="J20" t="str">
            <v>Mouton Cadet</v>
          </cell>
          <cell r="K20">
            <v>43110</v>
          </cell>
          <cell r="L20">
            <v>51</v>
          </cell>
          <cell r="M20" t="str">
            <v>Fr</v>
          </cell>
          <cell r="N20" t="str">
            <v>Pôle EIM</v>
          </cell>
          <cell r="O20" t="str">
            <v>EQUIPE FR_ARA</v>
          </cell>
          <cell r="P20" t="str">
            <v>Clément MERAT</v>
          </cell>
          <cell r="Q20" t="str">
            <v>Tessa</v>
          </cell>
          <cell r="R20" t="str">
            <v>Non</v>
          </cell>
          <cell r="S20" t="str">
            <v>Non</v>
          </cell>
          <cell r="T20" t="str">
            <v>Non</v>
          </cell>
          <cell r="U20" t="str">
            <v>Non</v>
          </cell>
        </row>
        <row r="21">
          <cell r="B21" t="str">
            <v>OD_BDVTIRAN1</v>
          </cell>
          <cell r="C21">
            <v>0</v>
          </cell>
          <cell r="D21" t="str">
            <v>Faible</v>
          </cell>
          <cell r="E21">
            <v>43107</v>
          </cell>
          <cell r="F21" t="str">
            <v>Matin</v>
          </cell>
          <cell r="G21" t="str">
            <v>BRUN DE VIAN TIRAN</v>
          </cell>
          <cell r="H21" t="str">
            <v>LINGE DE MAISON</v>
          </cell>
          <cell r="I21">
            <v>0</v>
          </cell>
          <cell r="J21" t="str">
            <v>Linge de lit</v>
          </cell>
          <cell r="K21">
            <v>43107</v>
          </cell>
          <cell r="L21">
            <v>49</v>
          </cell>
          <cell r="M21" t="str">
            <v>Fr</v>
          </cell>
          <cell r="N21" t="str">
            <v>Pôle XQU</v>
          </cell>
          <cell r="O21" t="str">
            <v>EQUIPE FR_PDE</v>
          </cell>
          <cell r="P21" t="str">
            <v>Julia GOMEZ</v>
          </cell>
          <cell r="Q21" t="str">
            <v>Thomas</v>
          </cell>
          <cell r="R21" t="str">
            <v>Non</v>
          </cell>
          <cell r="S21" t="str">
            <v>Non</v>
          </cell>
          <cell r="T21" t="str">
            <v>Non</v>
          </cell>
          <cell r="U21" t="str">
            <v>Non</v>
          </cell>
        </row>
        <row r="22">
          <cell r="B22" t="str">
            <v>OD_POTIRON40</v>
          </cell>
          <cell r="C22">
            <v>0</v>
          </cell>
          <cell r="D22" t="str">
            <v>Moyenne</v>
          </cell>
          <cell r="E22">
            <v>43107</v>
          </cell>
          <cell r="F22" t="str">
            <v>Soir</v>
          </cell>
          <cell r="G22" t="str">
            <v>POTIRON</v>
          </cell>
          <cell r="H22" t="str">
            <v>DECO / MEUBLE</v>
          </cell>
          <cell r="I22" t="str">
            <v>VC le 03 dec</v>
          </cell>
          <cell r="J22" t="str">
            <v>Meuble Console</v>
          </cell>
          <cell r="K22">
            <v>43091</v>
          </cell>
          <cell r="L22">
            <v>43</v>
          </cell>
          <cell r="M22" t="str">
            <v>Fr</v>
          </cell>
          <cell r="N22" t="str">
            <v>Pôle XQU</v>
          </cell>
          <cell r="O22" t="str">
            <v>EQUIPE FR_JFB</v>
          </cell>
          <cell r="P22" t="str">
            <v xml:space="preserve">Tiphanie DU TERTRE </v>
          </cell>
          <cell r="Q22" t="str">
            <v>Thomas</v>
          </cell>
          <cell r="R22" t="str">
            <v>Non</v>
          </cell>
          <cell r="S22" t="str">
            <v>Non</v>
          </cell>
          <cell r="T22" t="str">
            <v>Non</v>
          </cell>
          <cell r="U22" t="str">
            <v>Non</v>
          </cell>
        </row>
        <row r="23">
          <cell r="B23" t="str">
            <v>OD_VERBATIM22</v>
          </cell>
          <cell r="C23">
            <v>0</v>
          </cell>
          <cell r="D23" t="str">
            <v>Haute</v>
          </cell>
          <cell r="E23">
            <v>43107</v>
          </cell>
          <cell r="F23" t="str">
            <v>Soir</v>
          </cell>
          <cell r="G23" t="str">
            <v>VERBATIM</v>
          </cell>
          <cell r="H23" t="str">
            <v>HIGH TECH</v>
          </cell>
          <cell r="I23">
            <v>0</v>
          </cell>
          <cell r="J23" t="str">
            <v>Disque Dur</v>
          </cell>
          <cell r="K23">
            <v>43097</v>
          </cell>
          <cell r="L23">
            <v>50</v>
          </cell>
          <cell r="M23" t="str">
            <v>Fr</v>
          </cell>
          <cell r="N23" t="str">
            <v>Pôle ABE</v>
          </cell>
          <cell r="O23" t="str">
            <v>EQUIPE FR_CHU</v>
          </cell>
          <cell r="P23" t="str">
            <v>Adrien PREVOST</v>
          </cell>
          <cell r="Q23" t="str">
            <v>Anthony</v>
          </cell>
          <cell r="R23" t="str">
            <v>Oui</v>
          </cell>
          <cell r="S23" t="str">
            <v>Oui</v>
          </cell>
          <cell r="T23">
            <v>0</v>
          </cell>
          <cell r="U23">
            <v>0</v>
          </cell>
        </row>
        <row r="24">
          <cell r="B24" t="str">
            <v>ORTIZREED24</v>
          </cell>
          <cell r="C24">
            <v>0</v>
          </cell>
          <cell r="D24" t="str">
            <v>Moyenne</v>
          </cell>
          <cell r="E24">
            <v>43108</v>
          </cell>
          <cell r="F24" t="str">
            <v>Matin</v>
          </cell>
          <cell r="G24" t="str">
            <v>ORTIZ REED</v>
          </cell>
          <cell r="H24" t="str">
            <v>CHAUSSURES</v>
          </cell>
          <cell r="I24">
            <v>0</v>
          </cell>
          <cell r="J24" t="str">
            <v>Chaussures</v>
          </cell>
          <cell r="K24">
            <v>0</v>
          </cell>
          <cell r="L24">
            <v>44</v>
          </cell>
          <cell r="M24" t="str">
            <v>Esp</v>
          </cell>
          <cell r="N24" t="str">
            <v>Esp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</row>
        <row r="25">
          <cell r="B25" t="str">
            <v>OD_ADIDAS79</v>
          </cell>
          <cell r="C25">
            <v>0</v>
          </cell>
          <cell r="D25" t="str">
            <v>Haute</v>
          </cell>
          <cell r="E25">
            <v>43108</v>
          </cell>
          <cell r="F25" t="str">
            <v>Matin</v>
          </cell>
          <cell r="G25" t="str">
            <v>ADIDAS</v>
          </cell>
          <cell r="H25" t="str">
            <v>CHAUSSURES</v>
          </cell>
          <cell r="I25" t="str">
            <v>Achat ferme</v>
          </cell>
          <cell r="J25" t="str">
            <v>Chaussures</v>
          </cell>
          <cell r="K25">
            <v>43092</v>
          </cell>
          <cell r="L25">
            <v>45</v>
          </cell>
          <cell r="M25" t="str">
            <v>Fr</v>
          </cell>
          <cell r="N25" t="str">
            <v>EKAT</v>
          </cell>
          <cell r="O25" t="str">
            <v>EQUIPE FR_EKAT</v>
          </cell>
          <cell r="P25" t="str">
            <v>Alla BLANCHET</v>
          </cell>
          <cell r="Q25" t="str">
            <v>Tessa</v>
          </cell>
          <cell r="R25" t="str">
            <v>Oui</v>
          </cell>
          <cell r="S25" t="str">
            <v>Oui</v>
          </cell>
          <cell r="T25" t="str">
            <v>Oui</v>
          </cell>
          <cell r="U25" t="str">
            <v>Oui</v>
          </cell>
        </row>
        <row r="26">
          <cell r="B26" t="str">
            <v>OD_TEFAL76</v>
          </cell>
          <cell r="C26">
            <v>0</v>
          </cell>
          <cell r="D26" t="str">
            <v>Haute</v>
          </cell>
          <cell r="E26">
            <v>43108</v>
          </cell>
          <cell r="F26" t="str">
            <v>Soir</v>
          </cell>
          <cell r="G26" t="str">
            <v>TEFAL - MOULINEX</v>
          </cell>
          <cell r="H26" t="str">
            <v>ART DE LA TABLE</v>
          </cell>
          <cell r="I26" t="str">
            <v xml:space="preserve">fin Décembre </v>
          </cell>
          <cell r="J26" t="str">
            <v>Blender</v>
          </cell>
          <cell r="K26">
            <v>43092</v>
          </cell>
          <cell r="L26">
            <v>47</v>
          </cell>
          <cell r="M26" t="str">
            <v>Fr</v>
          </cell>
          <cell r="N26" t="str">
            <v>Pôle ESA</v>
          </cell>
          <cell r="O26" t="str">
            <v>Pôle FR_ESA</v>
          </cell>
          <cell r="P26" t="str">
            <v>Noémie LETESSIER</v>
          </cell>
          <cell r="Q26" t="str">
            <v>Anthony</v>
          </cell>
          <cell r="R26" t="str">
            <v>Non</v>
          </cell>
          <cell r="S26" t="str">
            <v>Non</v>
          </cell>
          <cell r="T26" t="str">
            <v>Non</v>
          </cell>
          <cell r="U26" t="str">
            <v>Non</v>
          </cell>
        </row>
        <row r="27">
          <cell r="B27" t="str">
            <v>OD_LG48</v>
          </cell>
          <cell r="C27">
            <v>0</v>
          </cell>
          <cell r="D27" t="str">
            <v>Haute</v>
          </cell>
          <cell r="E27">
            <v>43108</v>
          </cell>
          <cell r="F27" t="str">
            <v>Soir</v>
          </cell>
          <cell r="G27" t="str">
            <v>LG</v>
          </cell>
          <cell r="H27" t="str">
            <v>HIGH TECH</v>
          </cell>
          <cell r="I27">
            <v>0</v>
          </cell>
          <cell r="J27" t="str">
            <v>TV</v>
          </cell>
          <cell r="K27">
            <v>43107</v>
          </cell>
          <cell r="L27">
            <v>51</v>
          </cell>
          <cell r="M27" t="str">
            <v>Fr</v>
          </cell>
          <cell r="N27" t="str">
            <v>Pôle ABE</v>
          </cell>
          <cell r="O27" t="str">
            <v>EQUIPE FR_CHU</v>
          </cell>
          <cell r="P27" t="str">
            <v>Julie PALKOWSKI</v>
          </cell>
          <cell r="Q27" t="str">
            <v>Tessa</v>
          </cell>
          <cell r="R27" t="str">
            <v>Non</v>
          </cell>
          <cell r="S27" t="str">
            <v>Non</v>
          </cell>
          <cell r="T27" t="str">
            <v>Non</v>
          </cell>
          <cell r="U27" t="str">
            <v>Non</v>
          </cell>
        </row>
        <row r="28">
          <cell r="B28" t="str">
            <v>OD_NOONE15</v>
          </cell>
          <cell r="C28">
            <v>0</v>
          </cell>
          <cell r="D28" t="str">
            <v>Haute</v>
          </cell>
          <cell r="E28">
            <v>43109</v>
          </cell>
          <cell r="F28" t="str">
            <v>Matin</v>
          </cell>
          <cell r="G28" t="str">
            <v>NOONE TWO DAYS</v>
          </cell>
          <cell r="H28" t="str">
            <v>PAP FEMME</v>
          </cell>
          <cell r="I28" t="str">
            <v xml:space="preserve">Reprise Totale OD_NOONE175 </v>
          </cell>
          <cell r="J28" t="str">
            <v xml:space="preserve">DOUDOUNE light en duvet </v>
          </cell>
          <cell r="K28">
            <v>43097</v>
          </cell>
          <cell r="L28">
            <v>49</v>
          </cell>
          <cell r="M28" t="str">
            <v>Fr</v>
          </cell>
          <cell r="N28" t="str">
            <v>Pôle CM</v>
          </cell>
          <cell r="O28" t="str">
            <v>EQUIPE FR_PB</v>
          </cell>
          <cell r="P28" t="str">
            <v xml:space="preserve">Caroline MAUNOURY </v>
          </cell>
          <cell r="Q28" t="str">
            <v>Tessa</v>
          </cell>
          <cell r="R28" t="str">
            <v>Non</v>
          </cell>
          <cell r="S28" t="str">
            <v>Non</v>
          </cell>
          <cell r="T28" t="str">
            <v>Non</v>
          </cell>
          <cell r="U28" t="str">
            <v>Non</v>
          </cell>
        </row>
        <row r="29">
          <cell r="B29" t="str">
            <v>OD_CANON29</v>
          </cell>
          <cell r="C29">
            <v>0</v>
          </cell>
          <cell r="D29" t="str">
            <v>Super OD</v>
          </cell>
          <cell r="E29">
            <v>43109</v>
          </cell>
          <cell r="F29" t="str">
            <v>Matin</v>
          </cell>
          <cell r="G29" t="str">
            <v>CANON TWO DAYS</v>
          </cell>
          <cell r="H29" t="str">
            <v>HIGH TECH</v>
          </cell>
          <cell r="I29">
            <v>0</v>
          </cell>
          <cell r="J29" t="str">
            <v>APN</v>
          </cell>
          <cell r="K29">
            <v>43106</v>
          </cell>
          <cell r="L29">
            <v>46</v>
          </cell>
          <cell r="M29" t="str">
            <v>Fr</v>
          </cell>
          <cell r="N29" t="str">
            <v>Pôle ABE</v>
          </cell>
          <cell r="O29" t="str">
            <v>EQUIPE FR_CHU</v>
          </cell>
          <cell r="P29" t="str">
            <v>Elodie ADAM</v>
          </cell>
          <cell r="Q29" t="str">
            <v>Clément</v>
          </cell>
          <cell r="R29" t="str">
            <v>Non</v>
          </cell>
          <cell r="S29" t="str">
            <v>Non</v>
          </cell>
          <cell r="T29" t="str">
            <v>Non</v>
          </cell>
          <cell r="U29" t="str">
            <v>Non</v>
          </cell>
        </row>
        <row r="30">
          <cell r="B30" t="str">
            <v>OD_PDECOTON14</v>
          </cell>
          <cell r="C30">
            <v>0</v>
          </cell>
          <cell r="D30" t="str">
            <v>Moyenne</v>
          </cell>
          <cell r="E30">
            <v>43109</v>
          </cell>
          <cell r="F30" t="str">
            <v>Matin</v>
          </cell>
          <cell r="G30" t="str">
            <v>PERLE DE COTON</v>
          </cell>
          <cell r="H30" t="str">
            <v>LINGE DE MAISON</v>
          </cell>
          <cell r="I30">
            <v>0</v>
          </cell>
          <cell r="J30" t="str">
            <v>linge de lit</v>
          </cell>
          <cell r="K30">
            <v>43106</v>
          </cell>
          <cell r="L30">
            <v>46</v>
          </cell>
          <cell r="M30" t="str">
            <v>Fr</v>
          </cell>
          <cell r="N30" t="str">
            <v>Pôle XQU</v>
          </cell>
          <cell r="O30" t="str">
            <v>EQUIPE FR_PDE</v>
          </cell>
          <cell r="P30" t="str">
            <v>Sandra DAHAN</v>
          </cell>
          <cell r="Q30" t="str">
            <v>Thomas</v>
          </cell>
          <cell r="R30" t="str">
            <v>Non</v>
          </cell>
          <cell r="S30" t="str">
            <v>Non</v>
          </cell>
          <cell r="T30" t="str">
            <v>Non</v>
          </cell>
          <cell r="U30" t="str">
            <v>Non</v>
          </cell>
        </row>
        <row r="31">
          <cell r="B31" t="str">
            <v>OD_APPLE55</v>
          </cell>
          <cell r="C31">
            <v>0</v>
          </cell>
          <cell r="D31" t="str">
            <v>Super OD</v>
          </cell>
          <cell r="E31">
            <v>43109</v>
          </cell>
          <cell r="F31" t="str">
            <v>Soir</v>
          </cell>
          <cell r="G31" t="str">
            <v xml:space="preserve">APPLE </v>
          </cell>
          <cell r="H31" t="str">
            <v>HIGH TECH</v>
          </cell>
          <cell r="I31">
            <v>0</v>
          </cell>
          <cell r="J31" t="str">
            <v>Iphones 6</v>
          </cell>
          <cell r="K31">
            <v>43108</v>
          </cell>
          <cell r="L31">
            <v>1</v>
          </cell>
          <cell r="M31" t="str">
            <v>Fr</v>
          </cell>
          <cell r="N31" t="str">
            <v>Pôle ABE</v>
          </cell>
          <cell r="O31" t="str">
            <v>EQUIPE FR_1DAY</v>
          </cell>
          <cell r="P31" t="str">
            <v>Mohamed BENNOUNA</v>
          </cell>
          <cell r="Q31" t="str">
            <v>Anthony</v>
          </cell>
          <cell r="R31" t="str">
            <v>Non</v>
          </cell>
          <cell r="S31" t="str">
            <v>Non</v>
          </cell>
          <cell r="T31" t="str">
            <v>Non</v>
          </cell>
          <cell r="U31" t="str">
            <v>Non</v>
          </cell>
        </row>
        <row r="32">
          <cell r="B32" t="str">
            <v>OD_VBOCH77</v>
          </cell>
          <cell r="C32">
            <v>0</v>
          </cell>
          <cell r="D32" t="str">
            <v>Haute</v>
          </cell>
          <cell r="E32">
            <v>43109</v>
          </cell>
          <cell r="F32" t="str">
            <v>Soir</v>
          </cell>
          <cell r="G32" t="str">
            <v>VILLEROY &amp; BOCH DI</v>
          </cell>
          <cell r="H32" t="str">
            <v>BRICOLAGE</v>
          </cell>
          <cell r="I32" t="str">
            <v>Décale pour prob fournisseur</v>
          </cell>
          <cell r="J32" t="str">
            <v>Toilettes</v>
          </cell>
          <cell r="K32">
            <v>43106</v>
          </cell>
          <cell r="L32">
            <v>48</v>
          </cell>
          <cell r="M32" t="str">
            <v>Fr</v>
          </cell>
          <cell r="N32" t="str">
            <v>Pôle XQU</v>
          </cell>
          <cell r="O32" t="str">
            <v>EQUIPE FR_JFB</v>
          </cell>
          <cell r="P32" t="str">
            <v xml:space="preserve">Clarisse AUBRY </v>
          </cell>
          <cell r="Q32" t="str">
            <v>Anthony</v>
          </cell>
          <cell r="R32" t="str">
            <v>Non</v>
          </cell>
          <cell r="S32" t="str">
            <v>Non</v>
          </cell>
          <cell r="T32" t="str">
            <v>Non</v>
          </cell>
          <cell r="U32" t="str">
            <v>Non</v>
          </cell>
        </row>
        <row r="33">
          <cell r="B33" t="str">
            <v>OD_CABASSE6</v>
          </cell>
          <cell r="C33">
            <v>0</v>
          </cell>
          <cell r="D33" t="str">
            <v>Haute</v>
          </cell>
          <cell r="E33">
            <v>43110</v>
          </cell>
          <cell r="F33" t="str">
            <v>Matin</v>
          </cell>
          <cell r="G33" t="str">
            <v>CABASSE</v>
          </cell>
          <cell r="H33" t="str">
            <v>HIGH TECH</v>
          </cell>
          <cell r="I33" t="str">
            <v>Semaine 2 / MATIN</v>
          </cell>
          <cell r="J33" t="str">
            <v>Enceinte</v>
          </cell>
          <cell r="K33">
            <v>43110</v>
          </cell>
          <cell r="L33">
            <v>51</v>
          </cell>
          <cell r="M33" t="str">
            <v>Fr</v>
          </cell>
          <cell r="N33" t="str">
            <v>Pôle ABE</v>
          </cell>
          <cell r="O33" t="str">
            <v>EQUIPE FR_CHU</v>
          </cell>
          <cell r="P33" t="str">
            <v>Julie PALKOWSKI</v>
          </cell>
          <cell r="Q33" t="str">
            <v>Tessa</v>
          </cell>
          <cell r="R33" t="str">
            <v>Oui</v>
          </cell>
          <cell r="S33" t="str">
            <v>Oui</v>
          </cell>
          <cell r="T33" t="str">
            <v>Non</v>
          </cell>
          <cell r="U33" t="str">
            <v>Non</v>
          </cell>
        </row>
        <row r="34">
          <cell r="B34" t="str">
            <v>OD_BDECKER96</v>
          </cell>
          <cell r="C34">
            <v>0</v>
          </cell>
          <cell r="D34" t="str">
            <v>Super OD</v>
          </cell>
          <cell r="E34">
            <v>43110</v>
          </cell>
          <cell r="F34" t="str">
            <v>Soir</v>
          </cell>
          <cell r="G34" t="str">
            <v>BLACK &amp; DECKER</v>
          </cell>
          <cell r="H34" t="str">
            <v>PEM</v>
          </cell>
          <cell r="I34" t="str">
            <v>reprise totale de OD_BDECKER91 / VC le 11</v>
          </cell>
          <cell r="J34" t="str">
            <v>Balai Vapeur</v>
          </cell>
          <cell r="K34">
            <v>43110</v>
          </cell>
          <cell r="L34">
            <v>49</v>
          </cell>
          <cell r="M34" t="str">
            <v>Fr</v>
          </cell>
          <cell r="N34" t="str">
            <v>Pôle XQU</v>
          </cell>
          <cell r="O34" t="str">
            <v>EQUIPE FR_JFB</v>
          </cell>
          <cell r="P34" t="str">
            <v xml:space="preserve">Raphael GARCIA </v>
          </cell>
          <cell r="Q34" t="str">
            <v>Anthony</v>
          </cell>
          <cell r="R34" t="str">
            <v>Non</v>
          </cell>
          <cell r="S34" t="str">
            <v>Non</v>
          </cell>
          <cell r="T34" t="str">
            <v>Non</v>
          </cell>
          <cell r="U34" t="str">
            <v>Non</v>
          </cell>
        </row>
        <row r="35">
          <cell r="B35" t="str">
            <v>OD_OXSITIS1</v>
          </cell>
          <cell r="C35">
            <v>0</v>
          </cell>
          <cell r="D35" t="str">
            <v>Moyenne</v>
          </cell>
          <cell r="E35">
            <v>43110</v>
          </cell>
          <cell r="F35" t="str">
            <v>Soir</v>
          </cell>
          <cell r="G35" t="str">
            <v>OXSITIS</v>
          </cell>
          <cell r="H35" t="str">
            <v>MATERIEL SPORT</v>
          </cell>
          <cell r="I35">
            <v>0</v>
          </cell>
          <cell r="J35" t="str">
            <v>Sac à dos Trail</v>
          </cell>
          <cell r="K35">
            <v>43110</v>
          </cell>
          <cell r="L35">
            <v>48</v>
          </cell>
          <cell r="M35" t="str">
            <v>Fr</v>
          </cell>
          <cell r="N35" t="str">
            <v>Pôle DA</v>
          </cell>
          <cell r="O35" t="str">
            <v>EQUIPE FR_JHD</v>
          </cell>
          <cell r="P35" t="str">
            <v>Millan HERCE</v>
          </cell>
          <cell r="Q35" t="str">
            <v>Anthony</v>
          </cell>
          <cell r="R35" t="str">
            <v>Non</v>
          </cell>
          <cell r="S35" t="str">
            <v>Non</v>
          </cell>
          <cell r="T35" t="str">
            <v>Non</v>
          </cell>
          <cell r="U35" t="str">
            <v>Non</v>
          </cell>
        </row>
        <row r="36">
          <cell r="B36" t="str">
            <v>OD_CROCS50</v>
          </cell>
          <cell r="C36">
            <v>0</v>
          </cell>
          <cell r="D36" t="str">
            <v>Haute</v>
          </cell>
          <cell r="E36">
            <v>43111</v>
          </cell>
          <cell r="F36" t="str">
            <v>Matin</v>
          </cell>
          <cell r="G36" t="str">
            <v>CROCS</v>
          </cell>
          <cell r="H36" t="str">
            <v>CHAUSSURES</v>
          </cell>
          <cell r="I36">
            <v>0</v>
          </cell>
          <cell r="J36" t="str">
            <v>Crocs.</v>
          </cell>
          <cell r="K36">
            <v>43110</v>
          </cell>
          <cell r="L36">
            <v>51</v>
          </cell>
          <cell r="M36" t="str">
            <v>Fr</v>
          </cell>
          <cell r="N36" t="str">
            <v>EKAT</v>
          </cell>
          <cell r="O36" t="str">
            <v>EKAT FRANCE</v>
          </cell>
          <cell r="P36" t="str">
            <v>Christine EVAIN</v>
          </cell>
          <cell r="Q36" t="str">
            <v>Tessa</v>
          </cell>
          <cell r="R36" t="str">
            <v>Non</v>
          </cell>
          <cell r="S36" t="str">
            <v>Oui</v>
          </cell>
          <cell r="T36" t="str">
            <v>Non</v>
          </cell>
          <cell r="U36" t="str">
            <v>Oui</v>
          </cell>
        </row>
        <row r="37">
          <cell r="B37" t="str">
            <v>OD_SVELTHIM2</v>
          </cell>
          <cell r="C37">
            <v>0</v>
          </cell>
          <cell r="D37" t="str">
            <v>Moyenne</v>
          </cell>
          <cell r="E37">
            <v>43111</v>
          </cell>
          <cell r="F37" t="str">
            <v>Matin</v>
          </cell>
          <cell r="G37" t="str">
            <v>SVELT HM</v>
          </cell>
          <cell r="H37" t="str">
            <v>LINGERIE</v>
          </cell>
          <cell r="I37" t="str">
            <v>Reprise de SvletHim1</v>
          </cell>
          <cell r="J37" t="str">
            <v>Cosmeto textile</v>
          </cell>
          <cell r="K37">
            <v>43111</v>
          </cell>
          <cell r="L37">
            <v>50</v>
          </cell>
          <cell r="M37" t="str">
            <v>Fr</v>
          </cell>
          <cell r="N37" t="str">
            <v>Pôle DA</v>
          </cell>
          <cell r="O37" t="str">
            <v>EQUIPE FR_SBR</v>
          </cell>
          <cell r="P37" t="str">
            <v>Sarah BUENOS</v>
          </cell>
          <cell r="Q37" t="str">
            <v>Tessa</v>
          </cell>
          <cell r="R37" t="str">
            <v>Oui</v>
          </cell>
          <cell r="S37" t="str">
            <v>Oui</v>
          </cell>
          <cell r="T37" t="str">
            <v>Non</v>
          </cell>
          <cell r="U37" t="str">
            <v>Non</v>
          </cell>
        </row>
        <row r="38">
          <cell r="B38" t="str">
            <v>OD_LEXON27</v>
          </cell>
          <cell r="C38">
            <v>0</v>
          </cell>
          <cell r="D38" t="str">
            <v>Moyenne</v>
          </cell>
          <cell r="E38">
            <v>43111</v>
          </cell>
          <cell r="F38" t="str">
            <v>Soir</v>
          </cell>
          <cell r="G38" t="str">
            <v>LEXON</v>
          </cell>
          <cell r="H38" t="str">
            <v>DECO / MEUBLE</v>
          </cell>
          <cell r="I38">
            <v>0</v>
          </cell>
          <cell r="J38" t="str">
            <v>Reveil</v>
          </cell>
          <cell r="K38">
            <v>43116</v>
          </cell>
          <cell r="L38">
            <v>51</v>
          </cell>
          <cell r="M38" t="str">
            <v>Fr</v>
          </cell>
          <cell r="N38" t="str">
            <v>Pôle XQU</v>
          </cell>
          <cell r="O38" t="str">
            <v>EQUIPE FR_PDE</v>
          </cell>
          <cell r="P38" t="str">
            <v>Capucine TORTEL</v>
          </cell>
          <cell r="Q38" t="str">
            <v>Tessa</v>
          </cell>
          <cell r="R38" t="str">
            <v>Non</v>
          </cell>
          <cell r="S38" t="str">
            <v>Non</v>
          </cell>
          <cell r="T38" t="str">
            <v>Non</v>
          </cell>
          <cell r="U38" t="str">
            <v>Non</v>
          </cell>
        </row>
        <row r="39">
          <cell r="B39" t="str">
            <v>OD_YOGHI10</v>
          </cell>
          <cell r="C39">
            <v>0</v>
          </cell>
          <cell r="D39" t="str">
            <v>Faible</v>
          </cell>
          <cell r="E39">
            <v>43111</v>
          </cell>
          <cell r="F39" t="str">
            <v>Soir</v>
          </cell>
          <cell r="G39" t="str">
            <v>YOGHI</v>
          </cell>
          <cell r="H39" t="str">
            <v>PEM</v>
          </cell>
          <cell r="I39">
            <v>0</v>
          </cell>
          <cell r="J39" t="str">
            <v>Extracteur jus</v>
          </cell>
          <cell r="K39">
            <v>43109</v>
          </cell>
          <cell r="L39">
            <v>49</v>
          </cell>
          <cell r="M39" t="str">
            <v>Fr</v>
          </cell>
          <cell r="N39" t="str">
            <v>Pôle ABE</v>
          </cell>
          <cell r="O39" t="str">
            <v>EQUIPE FR_ACA</v>
          </cell>
          <cell r="P39" t="str">
            <v>Andrea MORA</v>
          </cell>
          <cell r="Q39" t="str">
            <v>Clément</v>
          </cell>
          <cell r="R39" t="str">
            <v>Non</v>
          </cell>
          <cell r="S39" t="str">
            <v>Non</v>
          </cell>
          <cell r="T39" t="str">
            <v>Non</v>
          </cell>
          <cell r="U39" t="str">
            <v>Non</v>
          </cell>
        </row>
        <row r="40">
          <cell r="B40" t="str">
            <v>OD_NOON43</v>
          </cell>
          <cell r="C40">
            <v>0</v>
          </cell>
          <cell r="D40" t="str">
            <v>Faible</v>
          </cell>
          <cell r="E40">
            <v>43112</v>
          </cell>
          <cell r="F40" t="str">
            <v>Matin</v>
          </cell>
          <cell r="G40" t="str">
            <v>NOON</v>
          </cell>
          <cell r="H40" t="str">
            <v>PEM</v>
          </cell>
          <cell r="I40" t="str">
            <v>Reprise NOON42</v>
          </cell>
          <cell r="J40" t="str">
            <v xml:space="preserve">Mise sous vide </v>
          </cell>
          <cell r="K40">
            <v>43112</v>
          </cell>
          <cell r="L40">
            <v>51</v>
          </cell>
          <cell r="M40" t="str">
            <v>Fr</v>
          </cell>
          <cell r="N40" t="str">
            <v>Pôle ABE</v>
          </cell>
          <cell r="O40" t="str">
            <v>EQUIPE FR_ACA</v>
          </cell>
          <cell r="P40" t="str">
            <v>Andrea MORA</v>
          </cell>
          <cell r="Q40" t="str">
            <v>Thomas</v>
          </cell>
          <cell r="R40" t="str">
            <v>Non</v>
          </cell>
          <cell r="S40" t="str">
            <v>Non</v>
          </cell>
          <cell r="T40" t="str">
            <v>Non</v>
          </cell>
          <cell r="U40" t="str">
            <v>Non</v>
          </cell>
        </row>
        <row r="41">
          <cell r="B41" t="str">
            <v>OD_BPCITY2</v>
          </cell>
          <cell r="C41">
            <v>0</v>
          </cell>
          <cell r="D41" t="str">
            <v>Haute</v>
          </cell>
          <cell r="E41">
            <v>43112</v>
          </cell>
          <cell r="F41" t="str">
            <v>Matin</v>
          </cell>
          <cell r="G41" t="str">
            <v>BLACK PANTHER CITY</v>
          </cell>
          <cell r="H41" t="str">
            <v>HIGH TECH</v>
          </cell>
          <cell r="I41" t="str">
            <v>Décale pour lissage audio</v>
          </cell>
          <cell r="J41" t="str">
            <v>Platine</v>
          </cell>
          <cell r="K41">
            <v>43111</v>
          </cell>
          <cell r="L41">
            <v>50</v>
          </cell>
          <cell r="M41" t="str">
            <v>Fr</v>
          </cell>
          <cell r="N41" t="str">
            <v>Pôle ABE</v>
          </cell>
          <cell r="O41" t="str">
            <v>EQUIPE FR_CHU</v>
          </cell>
          <cell r="P41" t="str">
            <v>Mohamed BENNOUNA</v>
          </cell>
          <cell r="Q41" t="str">
            <v>Clément</v>
          </cell>
          <cell r="R41" t="str">
            <v>Non</v>
          </cell>
          <cell r="S41" t="str">
            <v>Non</v>
          </cell>
          <cell r="T41" t="str">
            <v>Non</v>
          </cell>
          <cell r="U41" t="str">
            <v>Non</v>
          </cell>
        </row>
        <row r="42">
          <cell r="B42" t="str">
            <v>OD_KRUPS21</v>
          </cell>
          <cell r="C42">
            <v>0</v>
          </cell>
          <cell r="D42" t="str">
            <v>Haute</v>
          </cell>
          <cell r="E42">
            <v>43112</v>
          </cell>
          <cell r="F42" t="str">
            <v>Soir</v>
          </cell>
          <cell r="G42" t="str">
            <v>KRUPS  TWO DAYS</v>
          </cell>
          <cell r="H42" t="str">
            <v>PEM</v>
          </cell>
          <cell r="I42" t="str">
            <v>Entre le 05 et le 15 / 2 Days</v>
          </cell>
          <cell r="J42" t="str">
            <v>machine à biere Heineken</v>
          </cell>
          <cell r="K42">
            <v>43112</v>
          </cell>
          <cell r="L42">
            <v>50</v>
          </cell>
          <cell r="M42" t="str">
            <v>Fr</v>
          </cell>
          <cell r="N42" t="str">
            <v>Pôle ESA</v>
          </cell>
          <cell r="O42" t="str">
            <v>Pôle FR_ESA</v>
          </cell>
          <cell r="P42" t="str">
            <v>Noémie LETESSIER</v>
          </cell>
          <cell r="Q42" t="str">
            <v>Anthony</v>
          </cell>
          <cell r="R42" t="str">
            <v>Non</v>
          </cell>
          <cell r="S42" t="str">
            <v>Non</v>
          </cell>
          <cell r="T42" t="str">
            <v>Non</v>
          </cell>
          <cell r="U42" t="str">
            <v>Non</v>
          </cell>
        </row>
        <row r="43">
          <cell r="B43" t="str">
            <v>OD_POLKA3</v>
          </cell>
          <cell r="C43">
            <v>0</v>
          </cell>
          <cell r="D43" t="str">
            <v>Moyenne</v>
          </cell>
          <cell r="E43">
            <v>43112</v>
          </cell>
          <cell r="F43" t="str">
            <v>Soir</v>
          </cell>
          <cell r="G43" t="str">
            <v>POLKA</v>
          </cell>
          <cell r="H43" t="str">
            <v>ART DE LA TABLE</v>
          </cell>
          <cell r="I43">
            <v>0</v>
          </cell>
          <cell r="J43" t="str">
            <v>Ménagères</v>
          </cell>
          <cell r="K43">
            <v>43112</v>
          </cell>
          <cell r="L43">
            <v>51</v>
          </cell>
          <cell r="M43" t="str">
            <v>Fr</v>
          </cell>
          <cell r="N43" t="str">
            <v>Pôle XQU</v>
          </cell>
          <cell r="O43" t="str">
            <v>EQUIPE FR_PDE</v>
          </cell>
          <cell r="P43" t="str">
            <v>Justine ROY</v>
          </cell>
          <cell r="Q43" t="str">
            <v>Tessa</v>
          </cell>
          <cell r="R43" t="str">
            <v>Oui</v>
          </cell>
          <cell r="S43" t="str">
            <v>Oui</v>
          </cell>
          <cell r="T43" t="str">
            <v>Non</v>
          </cell>
          <cell r="U43" t="str">
            <v>Non</v>
          </cell>
        </row>
        <row r="44">
          <cell r="B44" t="str">
            <v>OD_ROWENTA28</v>
          </cell>
          <cell r="C44">
            <v>0</v>
          </cell>
          <cell r="D44" t="str">
            <v>Haute</v>
          </cell>
          <cell r="E44">
            <v>43113</v>
          </cell>
          <cell r="F44" t="str">
            <v>Matin</v>
          </cell>
          <cell r="G44" t="str">
            <v>ROWENTA</v>
          </cell>
          <cell r="H44" t="str">
            <v>PEM</v>
          </cell>
          <cell r="I44">
            <v>0</v>
          </cell>
          <cell r="J44" t="str">
            <v>Fer à repasser</v>
          </cell>
          <cell r="K44">
            <v>43111</v>
          </cell>
          <cell r="L44">
            <v>49</v>
          </cell>
          <cell r="M44" t="str">
            <v>Fr</v>
          </cell>
          <cell r="N44" t="str">
            <v>Pôle ESA</v>
          </cell>
          <cell r="O44" t="str">
            <v>PÔLE FR_ESA</v>
          </cell>
          <cell r="P44" t="str">
            <v>Noémie LETESSIER</v>
          </cell>
          <cell r="Q44" t="str">
            <v>Anthony</v>
          </cell>
          <cell r="R44" t="str">
            <v>Non</v>
          </cell>
          <cell r="S44" t="str">
            <v>Non</v>
          </cell>
          <cell r="T44" t="str">
            <v>Non</v>
          </cell>
          <cell r="U44" t="str">
            <v>Non</v>
          </cell>
        </row>
        <row r="45">
          <cell r="B45" t="str">
            <v>OD_OLYMPE11</v>
          </cell>
          <cell r="C45">
            <v>0</v>
          </cell>
          <cell r="D45" t="str">
            <v>Haute</v>
          </cell>
          <cell r="E45">
            <v>43113</v>
          </cell>
          <cell r="F45" t="str">
            <v>Matin</v>
          </cell>
          <cell r="G45" t="str">
            <v>OLYMPE 2 days</v>
          </cell>
          <cell r="H45" t="str">
            <v>DECO / MEUBLE</v>
          </cell>
          <cell r="I45">
            <v>0</v>
          </cell>
          <cell r="J45" t="str">
            <v>MATELAS UNIVERSEL</v>
          </cell>
          <cell r="K45">
            <v>43113</v>
          </cell>
          <cell r="L45">
            <v>51</v>
          </cell>
          <cell r="M45" t="str">
            <v>Fr</v>
          </cell>
          <cell r="N45" t="str">
            <v>Pôle XQU</v>
          </cell>
          <cell r="O45" t="str">
            <v>EQUIPE FR_JFB</v>
          </cell>
          <cell r="P45" t="str">
            <v>Edmond PHELIP</v>
          </cell>
          <cell r="Q45" t="str">
            <v>Thomas</v>
          </cell>
          <cell r="R45" t="str">
            <v>Non</v>
          </cell>
          <cell r="S45" t="str">
            <v>Non</v>
          </cell>
          <cell r="T45" t="str">
            <v>Non</v>
          </cell>
          <cell r="U45" t="str">
            <v>Non</v>
          </cell>
        </row>
        <row r="46">
          <cell r="B46" t="str">
            <v>OD_RLABEL25</v>
          </cell>
          <cell r="C46">
            <v>0</v>
          </cell>
          <cell r="D46" t="str">
            <v>Moyenne</v>
          </cell>
          <cell r="E46">
            <v>43113</v>
          </cell>
          <cell r="F46" t="str">
            <v>Soir</v>
          </cell>
          <cell r="G46" t="str">
            <v>RED LABEL</v>
          </cell>
          <cell r="H46" t="str">
            <v>DECO / MEUBLE</v>
          </cell>
          <cell r="I46">
            <v>0</v>
          </cell>
          <cell r="J46" t="str">
            <v xml:space="preserve">Poufs </v>
          </cell>
          <cell r="K46">
            <v>43118</v>
          </cell>
          <cell r="L46">
            <v>51</v>
          </cell>
          <cell r="M46" t="str">
            <v>Fr</v>
          </cell>
          <cell r="N46" t="str">
            <v>Pôle XQU</v>
          </cell>
          <cell r="O46" t="str">
            <v>EQUIPE FR_PDE</v>
          </cell>
          <cell r="P46" t="str">
            <v>Capucine TORTEL</v>
          </cell>
          <cell r="Q46" t="str">
            <v>Tessa</v>
          </cell>
          <cell r="R46" t="str">
            <v>Non</v>
          </cell>
          <cell r="S46" t="str">
            <v>Non</v>
          </cell>
          <cell r="T46" t="str">
            <v>Non</v>
          </cell>
          <cell r="U46" t="str">
            <v>Non</v>
          </cell>
        </row>
        <row r="47">
          <cell r="B47" t="str">
            <v xml:space="preserve"> OD_REEBOK48</v>
          </cell>
          <cell r="C47">
            <v>0</v>
          </cell>
          <cell r="D47" t="str">
            <v>Haute</v>
          </cell>
          <cell r="E47">
            <v>43114</v>
          </cell>
          <cell r="F47" t="str">
            <v>Matin</v>
          </cell>
          <cell r="G47" t="str">
            <v>REEBOK</v>
          </cell>
          <cell r="H47" t="str">
            <v>CHAUSSURES</v>
          </cell>
          <cell r="I47" t="str">
            <v>Achat ferme</v>
          </cell>
          <cell r="J47" t="str">
            <v xml:space="preserve">Chaussures </v>
          </cell>
          <cell r="K47">
            <v>0</v>
          </cell>
          <cell r="L47">
            <v>45</v>
          </cell>
          <cell r="M47" t="str">
            <v>Fr</v>
          </cell>
          <cell r="N47" t="str">
            <v>EKAT</v>
          </cell>
          <cell r="O47" t="str">
            <v>EQUIPE FR_EKAT</v>
          </cell>
          <cell r="P47" t="str">
            <v>Alla BLANCHET</v>
          </cell>
          <cell r="Q47" t="str">
            <v>Tessa</v>
          </cell>
          <cell r="R47" t="str">
            <v>Oui</v>
          </cell>
          <cell r="S47" t="str">
            <v>Oui</v>
          </cell>
          <cell r="T47" t="str">
            <v>Oui</v>
          </cell>
          <cell r="U47" t="str">
            <v>Oui</v>
          </cell>
        </row>
        <row r="48">
          <cell r="B48" t="str">
            <v>OD_KEYSMART6</v>
          </cell>
          <cell r="C48">
            <v>0</v>
          </cell>
          <cell r="D48" t="str">
            <v>Faible</v>
          </cell>
          <cell r="E48">
            <v>43114</v>
          </cell>
          <cell r="F48" t="str">
            <v>Soir</v>
          </cell>
          <cell r="G48" t="str">
            <v>KEYSMART</v>
          </cell>
          <cell r="H48" t="str">
            <v>HIGH TECH</v>
          </cell>
          <cell r="I48" t="str">
            <v xml:space="preserve">Reprise totale OD_KEYSMART5 / Livr 04/01 </v>
          </cell>
          <cell r="J48" t="str">
            <v>Porte Clés</v>
          </cell>
          <cell r="K48">
            <v>43091</v>
          </cell>
          <cell r="L48">
            <v>48</v>
          </cell>
          <cell r="M48" t="str">
            <v>Fr</v>
          </cell>
          <cell r="N48" t="str">
            <v>Pôle ABE</v>
          </cell>
          <cell r="O48" t="str">
            <v>EQUIPE FR_CHU</v>
          </cell>
          <cell r="P48" t="str">
            <v>Adrien PREVOST</v>
          </cell>
          <cell r="Q48" t="str">
            <v>Anthony</v>
          </cell>
          <cell r="R48" t="str">
            <v>Oui</v>
          </cell>
          <cell r="S48" t="str">
            <v>Oui</v>
          </cell>
          <cell r="T48" t="str">
            <v>Non</v>
          </cell>
          <cell r="U48" t="str">
            <v>Non</v>
          </cell>
        </row>
        <row r="49">
          <cell r="B49" t="str">
            <v>OD_NBULLET3</v>
          </cell>
          <cell r="C49">
            <v>0</v>
          </cell>
          <cell r="D49" t="str">
            <v>Moyenne</v>
          </cell>
          <cell r="E49">
            <v>43114</v>
          </cell>
          <cell r="F49" t="str">
            <v>Soir</v>
          </cell>
          <cell r="G49" t="str">
            <v>NUTRIBULLET</v>
          </cell>
          <cell r="H49" t="str">
            <v>PEM</v>
          </cell>
          <cell r="I49" t="str">
            <v>Reprise partielle de Nutribullet2</v>
          </cell>
          <cell r="J49" t="str">
            <v>Extracteur de nutriment</v>
          </cell>
          <cell r="K49">
            <v>43113</v>
          </cell>
          <cell r="L49">
            <v>51</v>
          </cell>
          <cell r="M49" t="str">
            <v>Fr</v>
          </cell>
          <cell r="N49" t="str">
            <v>Pôle ABE</v>
          </cell>
          <cell r="O49" t="str">
            <v>EQUIPE FR_ACA</v>
          </cell>
          <cell r="P49" t="str">
            <v>Andrea MORA</v>
          </cell>
          <cell r="Q49" t="str">
            <v>Thomas</v>
          </cell>
          <cell r="R49" t="str">
            <v>Non</v>
          </cell>
          <cell r="S49" t="str">
            <v>Non</v>
          </cell>
          <cell r="T49" t="str">
            <v>Non</v>
          </cell>
          <cell r="U49" t="str">
            <v>Non</v>
          </cell>
        </row>
        <row r="50">
          <cell r="B50" t="str">
            <v>OD_ORALB8</v>
          </cell>
          <cell r="C50">
            <v>0</v>
          </cell>
          <cell r="D50" t="str">
            <v>Haute</v>
          </cell>
          <cell r="E50">
            <v>43115</v>
          </cell>
          <cell r="F50" t="str">
            <v>Matin</v>
          </cell>
          <cell r="G50" t="str">
            <v>ORAL B  TWO DAYS</v>
          </cell>
          <cell r="H50" t="str">
            <v>GRANDE CONSOMMATION</v>
          </cell>
          <cell r="I50">
            <v>0</v>
          </cell>
          <cell r="J50" t="str">
            <v>Brosses à dents électriques</v>
          </cell>
          <cell r="K50">
            <v>43021</v>
          </cell>
          <cell r="L50">
            <v>39</v>
          </cell>
          <cell r="M50" t="str">
            <v>Fr</v>
          </cell>
          <cell r="N50" t="str">
            <v>Pôle ABE</v>
          </cell>
          <cell r="O50" t="str">
            <v>EQUIPE FR_ACA</v>
          </cell>
          <cell r="P50" t="str">
            <v xml:space="preserve">Bertrand ROUSSEL
</v>
          </cell>
          <cell r="Q50" t="str">
            <v>Anthony</v>
          </cell>
          <cell r="R50" t="str">
            <v>Non</v>
          </cell>
          <cell r="S50" t="str">
            <v>Non</v>
          </cell>
          <cell r="T50" t="str">
            <v>Non</v>
          </cell>
          <cell r="U50" t="str">
            <v>Non</v>
          </cell>
        </row>
        <row r="51">
          <cell r="B51" t="str">
            <v>OD_PIXTER5</v>
          </cell>
          <cell r="C51">
            <v>0</v>
          </cell>
          <cell r="D51" t="str">
            <v>Haute</v>
          </cell>
          <cell r="E51">
            <v>43115</v>
          </cell>
          <cell r="F51" t="str">
            <v>Matin</v>
          </cell>
          <cell r="G51" t="str">
            <v>PIXTER</v>
          </cell>
          <cell r="H51" t="str">
            <v>HIGH TECH</v>
          </cell>
          <cell r="I51" t="str">
            <v>Reprise Totale OD_PIXTER4</v>
          </cell>
          <cell r="J51" t="str">
            <v>Objectifs pour Smartphones</v>
          </cell>
          <cell r="K51">
            <v>43099</v>
          </cell>
          <cell r="L51">
            <v>49</v>
          </cell>
          <cell r="M51" t="str">
            <v>Fr</v>
          </cell>
          <cell r="N51" t="str">
            <v>Pôle ABE</v>
          </cell>
          <cell r="O51" t="str">
            <v>EQUIPE FR_CHU</v>
          </cell>
          <cell r="P51" t="str">
            <v>Julie PALKOWSKI</v>
          </cell>
          <cell r="Q51" t="str">
            <v>Clément</v>
          </cell>
          <cell r="R51" t="str">
            <v>Non</v>
          </cell>
          <cell r="S51" t="str">
            <v>Non</v>
          </cell>
          <cell r="T51" t="str">
            <v>non</v>
          </cell>
          <cell r="U51" t="str">
            <v>non</v>
          </cell>
        </row>
        <row r="52">
          <cell r="B52" t="str">
            <v>OD_WIKO13</v>
          </cell>
          <cell r="C52">
            <v>0</v>
          </cell>
          <cell r="D52" t="str">
            <v>Haute</v>
          </cell>
          <cell r="E52">
            <v>43116</v>
          </cell>
          <cell r="F52" t="str">
            <v>Matin</v>
          </cell>
          <cell r="G52" t="str">
            <v>WIKO</v>
          </cell>
          <cell r="H52" t="str">
            <v>HIGH TECH</v>
          </cell>
          <cell r="I52" t="str">
            <v>Deuxième quinzaine de janvier</v>
          </cell>
          <cell r="J52" t="str">
            <v>Téléphones et coques</v>
          </cell>
          <cell r="K52">
            <v>43112</v>
          </cell>
          <cell r="L52">
            <v>51</v>
          </cell>
          <cell r="M52" t="str">
            <v>Fr</v>
          </cell>
          <cell r="N52" t="str">
            <v>Pôle ABE</v>
          </cell>
          <cell r="O52" t="str">
            <v>EQUIPE FR_CHU</v>
          </cell>
          <cell r="P52" t="str">
            <v>Mohamed BENNOUNA</v>
          </cell>
          <cell r="Q52" t="str">
            <v>Anthony</v>
          </cell>
          <cell r="R52" t="str">
            <v>Non</v>
          </cell>
          <cell r="S52" t="str">
            <v>Non</v>
          </cell>
          <cell r="T52" t="str">
            <v>Non</v>
          </cell>
          <cell r="U52" t="str">
            <v>Non</v>
          </cell>
        </row>
        <row r="53">
          <cell r="B53" t="str">
            <v>OD_AGASPARD2</v>
          </cell>
          <cell r="C53">
            <v>0</v>
          </cell>
          <cell r="D53" t="str">
            <v>Moyenne</v>
          </cell>
          <cell r="E53">
            <v>43116</v>
          </cell>
          <cell r="F53" t="str">
            <v>Matin</v>
          </cell>
          <cell r="G53" t="str">
            <v>AUBRY GASPARD</v>
          </cell>
          <cell r="H53" t="str">
            <v>DECO / MEUBLE</v>
          </cell>
          <cell r="I53" t="str">
            <v>Reprise de OD_AGASPARD1 sans réf rouge</v>
          </cell>
          <cell r="J53" t="str">
            <v xml:space="preserve">Bougies </v>
          </cell>
          <cell r="K53">
            <v>43104</v>
          </cell>
          <cell r="L53">
            <v>51</v>
          </cell>
          <cell r="M53" t="str">
            <v>Fr</v>
          </cell>
          <cell r="N53" t="str">
            <v>Pôle XQU</v>
          </cell>
          <cell r="O53" t="str">
            <v>EQUIPE FR_JFB</v>
          </cell>
          <cell r="P53" t="str">
            <v xml:space="preserve">Martin LESIEUR </v>
          </cell>
          <cell r="Q53" t="str">
            <v>Tessa</v>
          </cell>
          <cell r="R53" t="str">
            <v>Non</v>
          </cell>
          <cell r="S53" t="str">
            <v>Non</v>
          </cell>
          <cell r="T53" t="str">
            <v>Non</v>
          </cell>
          <cell r="U53" t="str">
            <v>Non</v>
          </cell>
        </row>
        <row r="54">
          <cell r="B54" t="str">
            <v>OD_ROBUSTA24</v>
          </cell>
          <cell r="C54">
            <v>0</v>
          </cell>
          <cell r="D54" t="str">
            <v>Haute</v>
          </cell>
          <cell r="E54">
            <v>43116</v>
          </cell>
          <cell r="F54" t="str">
            <v>Soir</v>
          </cell>
          <cell r="G54" t="str">
            <v>ROBUSTA  TWO DAYS</v>
          </cell>
          <cell r="H54" t="str">
            <v>PEM</v>
          </cell>
          <cell r="I54" t="str">
            <v>Two Days possible, pas de we - Stock dispo 16-01 - reprise totale OD_ROBUSTA21</v>
          </cell>
          <cell r="J54" t="str">
            <v>Aspirateur balais + nettoyeur</v>
          </cell>
          <cell r="K54">
            <v>43112</v>
          </cell>
          <cell r="L54">
            <v>50</v>
          </cell>
          <cell r="M54" t="str">
            <v>Fr</v>
          </cell>
          <cell r="N54" t="str">
            <v>Pôle ABE</v>
          </cell>
          <cell r="O54" t="str">
            <v>EQUIPE FR_ACA</v>
          </cell>
          <cell r="P54" t="str">
            <v>Andrea MORA</v>
          </cell>
          <cell r="Q54" t="str">
            <v>yann</v>
          </cell>
          <cell r="R54" t="str">
            <v>Non</v>
          </cell>
          <cell r="S54" t="str">
            <v>Non</v>
          </cell>
          <cell r="T54" t="str">
            <v>Non</v>
          </cell>
          <cell r="U54" t="str">
            <v>Non</v>
          </cell>
        </row>
        <row r="55">
          <cell r="B55" t="str">
            <v>OD_SALOMON34</v>
          </cell>
          <cell r="C55">
            <v>0</v>
          </cell>
          <cell r="D55" t="str">
            <v>Moyenne</v>
          </cell>
          <cell r="E55">
            <v>43117</v>
          </cell>
          <cell r="F55" t="str">
            <v>Matin</v>
          </cell>
          <cell r="G55" t="str">
            <v>SALOMON</v>
          </cell>
          <cell r="H55" t="str">
            <v>SPORT VETEMENT</v>
          </cell>
          <cell r="I55">
            <v>0</v>
          </cell>
          <cell r="J55" t="str">
            <v>Chaussures</v>
          </cell>
          <cell r="K55">
            <v>43117</v>
          </cell>
          <cell r="L55">
            <v>51</v>
          </cell>
          <cell r="M55" t="str">
            <v>Fr</v>
          </cell>
          <cell r="N55" t="str">
            <v>Pôle DA</v>
          </cell>
          <cell r="O55" t="str">
            <v>EQUIPE FR_JHD</v>
          </cell>
          <cell r="P55" t="str">
            <v xml:space="preserve">Amy WORKMAN
</v>
          </cell>
          <cell r="Q55" t="str">
            <v>Anthony</v>
          </cell>
          <cell r="R55" t="str">
            <v>Oui</v>
          </cell>
          <cell r="S55" t="str">
            <v>Oui</v>
          </cell>
          <cell r="T55" t="str">
            <v>Oui</v>
          </cell>
          <cell r="U55" t="str">
            <v>Non</v>
          </cell>
        </row>
        <row r="56">
          <cell r="B56" t="str">
            <v>OD_BATHROOM8</v>
          </cell>
          <cell r="C56">
            <v>0</v>
          </cell>
          <cell r="D56" t="str">
            <v>Haute</v>
          </cell>
          <cell r="E56">
            <v>43117</v>
          </cell>
          <cell r="F56" t="str">
            <v>Matin</v>
          </cell>
          <cell r="G56" t="str">
            <v>BATHROOM</v>
          </cell>
          <cell r="H56" t="str">
            <v>LINGE DE MAISON</v>
          </cell>
          <cell r="I56">
            <v>0</v>
          </cell>
          <cell r="J56" t="str">
            <v>Gant / Lot de 2 serviettes invités</v>
          </cell>
          <cell r="K56">
            <v>43117</v>
          </cell>
          <cell r="L56">
            <v>1</v>
          </cell>
          <cell r="M56" t="str">
            <v>Fr</v>
          </cell>
          <cell r="N56" t="str">
            <v>Pôle XQU</v>
          </cell>
          <cell r="O56" t="str">
            <v>EQUIPE FR_PDE</v>
          </cell>
          <cell r="P56" t="str">
            <v>Maud CESTAC</v>
          </cell>
          <cell r="Q56" t="str">
            <v>Thomas</v>
          </cell>
          <cell r="R56" t="str">
            <v>Oui</v>
          </cell>
          <cell r="S56" t="str">
            <v>Oui</v>
          </cell>
          <cell r="T56" t="str">
            <v>Non</v>
          </cell>
          <cell r="U56" t="str">
            <v>Oui</v>
          </cell>
        </row>
        <row r="57">
          <cell r="B57" t="str">
            <v>OD_KRUPS22</v>
          </cell>
          <cell r="C57">
            <v>0</v>
          </cell>
          <cell r="D57" t="str">
            <v>Haute</v>
          </cell>
          <cell r="E57">
            <v>43118</v>
          </cell>
          <cell r="F57" t="str">
            <v>Matin</v>
          </cell>
          <cell r="G57" t="str">
            <v xml:space="preserve">KRUPS  </v>
          </cell>
          <cell r="H57" t="str">
            <v>PEM</v>
          </cell>
          <cell r="I57" t="str">
            <v>Reprise totale de KRUPS17</v>
          </cell>
          <cell r="J57" t="str">
            <v>Cave à vin</v>
          </cell>
          <cell r="K57">
            <v>43117</v>
          </cell>
          <cell r="L57">
            <v>1</v>
          </cell>
          <cell r="M57" t="str">
            <v>Fr</v>
          </cell>
          <cell r="N57" t="str">
            <v>Pôle ESA</v>
          </cell>
          <cell r="O57" t="str">
            <v>Pôle FR_ESA</v>
          </cell>
          <cell r="P57" t="str">
            <v>Noémie LETESSIER</v>
          </cell>
          <cell r="Q57" t="str">
            <v>Anthony</v>
          </cell>
          <cell r="R57" t="str">
            <v>Non</v>
          </cell>
          <cell r="S57" t="str">
            <v>Non</v>
          </cell>
          <cell r="T57" t="str">
            <v>Non</v>
          </cell>
          <cell r="U57" t="str">
            <v>Non</v>
          </cell>
        </row>
        <row r="58">
          <cell r="B58" t="str">
            <v>OD_ASICS38</v>
          </cell>
          <cell r="C58">
            <v>0</v>
          </cell>
          <cell r="D58" t="str">
            <v>Moyenne</v>
          </cell>
          <cell r="E58">
            <v>43118</v>
          </cell>
          <cell r="F58" t="str">
            <v>Matin</v>
          </cell>
          <cell r="G58" t="str">
            <v>ASICS</v>
          </cell>
          <cell r="H58" t="str">
            <v>CHAUSSURES</v>
          </cell>
          <cell r="I58" t="str">
            <v>OK PR2 !</v>
          </cell>
          <cell r="J58" t="str">
            <v>Chaussures</v>
          </cell>
          <cell r="K58">
            <v>43113</v>
          </cell>
          <cell r="L58">
            <v>50</v>
          </cell>
          <cell r="M58" t="str">
            <v>Fr</v>
          </cell>
          <cell r="N58" t="str">
            <v>EKAT</v>
          </cell>
          <cell r="O58" t="str">
            <v>EKAT FRANCE</v>
          </cell>
          <cell r="P58" t="str">
            <v>Alla BLANCHET</v>
          </cell>
          <cell r="Q58" t="str">
            <v>Tessa</v>
          </cell>
          <cell r="R58" t="str">
            <v>Oui</v>
          </cell>
          <cell r="S58" t="str">
            <v>Oui</v>
          </cell>
          <cell r="T58" t="str">
            <v>Oui</v>
          </cell>
          <cell r="U58" t="str">
            <v>Oui</v>
          </cell>
        </row>
        <row r="59">
          <cell r="B59" t="str">
            <v>OD_JAMO16</v>
          </cell>
          <cell r="C59">
            <v>0</v>
          </cell>
          <cell r="D59" t="str">
            <v>Haute</v>
          </cell>
          <cell r="E59">
            <v>43118</v>
          </cell>
          <cell r="F59" t="str">
            <v>Soir</v>
          </cell>
          <cell r="G59" t="str">
            <v>JAMO</v>
          </cell>
          <cell r="H59" t="str">
            <v>HIGH TECH</v>
          </cell>
          <cell r="I59" t="str">
            <v>Avant le 20 Janiver</v>
          </cell>
          <cell r="J59" t="str">
            <v>Enceinte bluetooth</v>
          </cell>
          <cell r="K59">
            <v>43117</v>
          </cell>
          <cell r="L59">
            <v>1</v>
          </cell>
          <cell r="M59" t="str">
            <v>Fr</v>
          </cell>
          <cell r="N59" t="str">
            <v>Pôle ABE</v>
          </cell>
          <cell r="O59" t="str">
            <v>EQUIPE FR_CHU</v>
          </cell>
          <cell r="P59" t="str">
            <v>Mohamed BENNOUNA</v>
          </cell>
          <cell r="Q59" t="str">
            <v>Anthony</v>
          </cell>
          <cell r="R59" t="str">
            <v>Non</v>
          </cell>
          <cell r="S59" t="str">
            <v>Non</v>
          </cell>
          <cell r="T59" t="str">
            <v>Non</v>
          </cell>
          <cell r="U59" t="str">
            <v>Non</v>
          </cell>
        </row>
        <row r="60">
          <cell r="B60" t="str">
            <v>OD_KIWI25</v>
          </cell>
          <cell r="C60">
            <v>0</v>
          </cell>
          <cell r="D60" t="str">
            <v>Moyenne</v>
          </cell>
          <cell r="E60">
            <v>43119</v>
          </cell>
          <cell r="F60" t="str">
            <v>Matin</v>
          </cell>
          <cell r="G60" t="str">
            <v>KIWI</v>
          </cell>
          <cell r="H60" t="str">
            <v>LINGERIE</v>
          </cell>
          <cell r="I60" t="str">
            <v>Livraison 10/01 - PR2 OK</v>
          </cell>
          <cell r="J60" t="str">
            <v xml:space="preserve">Maillots de bains </v>
          </cell>
          <cell r="K60">
            <v>43118</v>
          </cell>
          <cell r="L60">
            <v>41</v>
          </cell>
          <cell r="M60" t="str">
            <v>Fr</v>
          </cell>
          <cell r="N60" t="str">
            <v>Pôle DA</v>
          </cell>
          <cell r="O60" t="str">
            <v>EQUIPE FR_SBR</v>
          </cell>
          <cell r="P60" t="str">
            <v xml:space="preserve">Maguelonne DE FONT REAULX
</v>
          </cell>
          <cell r="Q60" t="str">
            <v>Thomas</v>
          </cell>
          <cell r="R60" t="str">
            <v>Oui</v>
          </cell>
          <cell r="S60" t="str">
            <v>Oui</v>
          </cell>
          <cell r="T60" t="str">
            <v>Non</v>
          </cell>
          <cell r="U60" t="str">
            <v>Non</v>
          </cell>
        </row>
        <row r="61">
          <cell r="B61" t="str">
            <v>OD_COZINAT4</v>
          </cell>
          <cell r="C61">
            <v>0</v>
          </cell>
          <cell r="D61" t="str">
            <v>Moyenne</v>
          </cell>
          <cell r="E61">
            <v>43119</v>
          </cell>
          <cell r="F61" t="str">
            <v>Matin</v>
          </cell>
          <cell r="G61" t="str">
            <v>COZINAT</v>
          </cell>
          <cell r="H61" t="str">
            <v>DECO / MEUBLE</v>
          </cell>
          <cell r="I61" t="str">
            <v>Reprise ODCozinat 1</v>
          </cell>
          <cell r="J61" t="str">
            <v>table</v>
          </cell>
          <cell r="K61">
            <v>43119</v>
          </cell>
          <cell r="L61">
            <v>1</v>
          </cell>
          <cell r="M61" t="str">
            <v>Fr</v>
          </cell>
          <cell r="N61" t="str">
            <v>Pôle XQU</v>
          </cell>
          <cell r="O61" t="str">
            <v>EQUIPE FR_JFB</v>
          </cell>
          <cell r="P61" t="str">
            <v>Edmond PHELIP</v>
          </cell>
          <cell r="Q61" t="str">
            <v>Clément</v>
          </cell>
          <cell r="R61" t="str">
            <v>Non</v>
          </cell>
          <cell r="S61" t="str">
            <v>Non</v>
          </cell>
          <cell r="T61" t="str">
            <v>Non</v>
          </cell>
          <cell r="U61" t="str">
            <v>Non</v>
          </cell>
        </row>
        <row r="62">
          <cell r="B62" t="str">
            <v>OD_SEB25</v>
          </cell>
          <cell r="C62">
            <v>0</v>
          </cell>
          <cell r="D62" t="str">
            <v>Haute</v>
          </cell>
          <cell r="E62">
            <v>43120</v>
          </cell>
          <cell r="F62" t="str">
            <v>Matin</v>
          </cell>
          <cell r="G62" t="str">
            <v xml:space="preserve">SEB TWO DAYS </v>
          </cell>
          <cell r="H62" t="str">
            <v>PEM</v>
          </cell>
          <cell r="I62" t="str">
            <v>Reprise ODSeb 24 / Fin janvier</v>
          </cell>
          <cell r="J62" t="str">
            <v>Auto cuiseur</v>
          </cell>
          <cell r="K62">
            <v>43116</v>
          </cell>
          <cell r="L62">
            <v>2</v>
          </cell>
          <cell r="M62" t="str">
            <v>Fr</v>
          </cell>
          <cell r="N62" t="str">
            <v>Pôle ESA</v>
          </cell>
          <cell r="O62">
            <v>0</v>
          </cell>
          <cell r="P62" t="str">
            <v>Noémie LETESSIER</v>
          </cell>
          <cell r="Q62" t="str">
            <v>Anthony</v>
          </cell>
          <cell r="R62" t="str">
            <v>Non</v>
          </cell>
          <cell r="S62" t="str">
            <v>Non</v>
          </cell>
          <cell r="T62" t="str">
            <v>Non</v>
          </cell>
          <cell r="U62" t="str">
            <v>Non</v>
          </cell>
        </row>
        <row r="63">
          <cell r="B63" t="str">
            <v>OD_MOULINEX23</v>
          </cell>
          <cell r="C63">
            <v>0</v>
          </cell>
          <cell r="D63" t="str">
            <v>Haute</v>
          </cell>
          <cell r="E63">
            <v>43120</v>
          </cell>
          <cell r="F63" t="str">
            <v>Matin</v>
          </cell>
          <cell r="G63" t="str">
            <v>MOULINEX</v>
          </cell>
          <cell r="H63" t="str">
            <v>PEM</v>
          </cell>
          <cell r="I63" t="str">
            <v>1 échantillon manquant à recevoir le 28/12</v>
          </cell>
          <cell r="J63" t="str">
            <v>Centrifugeuse</v>
          </cell>
          <cell r="K63">
            <v>43116</v>
          </cell>
          <cell r="L63">
            <v>48</v>
          </cell>
          <cell r="M63" t="str">
            <v>Fr</v>
          </cell>
          <cell r="N63" t="str">
            <v>Pôle ESA</v>
          </cell>
          <cell r="O63" t="str">
            <v>Pôle FR_ESA</v>
          </cell>
          <cell r="P63" t="str">
            <v>Noémie LETESSIER</v>
          </cell>
          <cell r="Q63" t="str">
            <v>Anthony</v>
          </cell>
          <cell r="R63" t="str">
            <v>Non</v>
          </cell>
          <cell r="S63" t="str">
            <v>Non</v>
          </cell>
          <cell r="T63" t="str">
            <v>Non</v>
          </cell>
          <cell r="U63" t="str">
            <v>Non</v>
          </cell>
        </row>
        <row r="64">
          <cell r="B64" t="str">
            <v>OD_SENNHEI22</v>
          </cell>
          <cell r="C64">
            <v>0</v>
          </cell>
          <cell r="D64" t="str">
            <v>Moyenne</v>
          </cell>
          <cell r="E64">
            <v>43120</v>
          </cell>
          <cell r="F64" t="str">
            <v>Soir</v>
          </cell>
          <cell r="G64" t="str">
            <v xml:space="preserve">SENNHEISER </v>
          </cell>
          <cell r="H64" t="str">
            <v>HIGH TECH</v>
          </cell>
          <cell r="I64" t="str">
            <v>Reprise totale de OD_SENNHEIS20</v>
          </cell>
          <cell r="J64" t="str">
            <v>Casques</v>
          </cell>
          <cell r="K64">
            <v>43118</v>
          </cell>
          <cell r="L64">
            <v>51</v>
          </cell>
          <cell r="M64" t="str">
            <v>Fr</v>
          </cell>
          <cell r="N64" t="str">
            <v>Pôle ABE</v>
          </cell>
          <cell r="O64" t="str">
            <v>EQUIPE FR_1DAY</v>
          </cell>
          <cell r="P64" t="str">
            <v xml:space="preserve">Julie PALKOWSKI </v>
          </cell>
          <cell r="Q64" t="str">
            <v>Thomas</v>
          </cell>
          <cell r="R64" t="str">
            <v>Non</v>
          </cell>
          <cell r="S64" t="str">
            <v>Non</v>
          </cell>
          <cell r="T64" t="str">
            <v>Non</v>
          </cell>
          <cell r="U64" t="str">
            <v>Non</v>
          </cell>
        </row>
        <row r="65">
          <cell r="B65" t="str">
            <v>OD_SKINS9</v>
          </cell>
          <cell r="C65">
            <v>0</v>
          </cell>
          <cell r="D65" t="str">
            <v>Moyenne</v>
          </cell>
          <cell r="E65">
            <v>43121</v>
          </cell>
          <cell r="F65" t="str">
            <v>Matin</v>
          </cell>
          <cell r="G65" t="str">
            <v>SKINS</v>
          </cell>
          <cell r="H65" t="str">
            <v>SPORTSWEAR</v>
          </cell>
          <cell r="I65">
            <v>0</v>
          </cell>
          <cell r="J65" t="str">
            <v>Manchons course</v>
          </cell>
          <cell r="K65">
            <v>43118</v>
          </cell>
          <cell r="L65">
            <v>50</v>
          </cell>
          <cell r="M65" t="str">
            <v>Fr</v>
          </cell>
          <cell r="N65" t="str">
            <v>Pôle DA</v>
          </cell>
          <cell r="O65" t="str">
            <v>EQUIPE FR_JHD</v>
          </cell>
          <cell r="P65" t="str">
            <v>Gaetan CESBRON NUYTS</v>
          </cell>
          <cell r="Q65" t="str">
            <v>Thomas</v>
          </cell>
          <cell r="R65" t="str">
            <v>Oui</v>
          </cell>
          <cell r="S65" t="str">
            <v>Oui</v>
          </cell>
          <cell r="T65" t="str">
            <v>Non</v>
          </cell>
          <cell r="U65" t="str">
            <v>Oui</v>
          </cell>
        </row>
        <row r="66">
          <cell r="B66" t="str">
            <v>OD_EZICLEAN11</v>
          </cell>
          <cell r="C66">
            <v>0</v>
          </cell>
          <cell r="D66" t="str">
            <v>Moyenne</v>
          </cell>
          <cell r="E66">
            <v>43121</v>
          </cell>
          <cell r="F66" t="str">
            <v>Soir</v>
          </cell>
          <cell r="G66" t="str">
            <v>EZICLEAN TWO DAYS</v>
          </cell>
          <cell r="H66" t="str">
            <v>PEM</v>
          </cell>
          <cell r="I66" t="str">
            <v>Décale au 25/01 pour dispo stock</v>
          </cell>
          <cell r="J66" t="str">
            <v>Lave Vitre</v>
          </cell>
          <cell r="K66">
            <v>43075</v>
          </cell>
          <cell r="L66">
            <v>38</v>
          </cell>
          <cell r="M66" t="str">
            <v>Fr</v>
          </cell>
          <cell r="N66" t="str">
            <v>Pôle ABE</v>
          </cell>
          <cell r="O66" t="str">
            <v>EQUIPE FR_ACA</v>
          </cell>
          <cell r="P66" t="str">
            <v>Andrea MORA</v>
          </cell>
          <cell r="Q66" t="str">
            <v>Clément</v>
          </cell>
          <cell r="R66" t="str">
            <v>Non</v>
          </cell>
          <cell r="S66" t="str">
            <v>Non</v>
          </cell>
          <cell r="T66" t="str">
            <v>Non</v>
          </cell>
          <cell r="U66" t="str">
            <v>Non</v>
          </cell>
        </row>
        <row r="67">
          <cell r="B67" t="str">
            <v>OD_REIKO14</v>
          </cell>
          <cell r="C67">
            <v>0</v>
          </cell>
          <cell r="D67" t="str">
            <v>Haute</v>
          </cell>
          <cell r="E67">
            <v>43122</v>
          </cell>
          <cell r="F67" t="str">
            <v>Matin</v>
          </cell>
          <cell r="G67" t="str">
            <v>REIKO</v>
          </cell>
          <cell r="H67" t="str">
            <v>PAP HOMME</v>
          </cell>
          <cell r="I67">
            <v>0</v>
          </cell>
          <cell r="J67" t="str">
            <v>Jean</v>
          </cell>
          <cell r="K67">
            <v>43118</v>
          </cell>
          <cell r="L67">
            <v>50</v>
          </cell>
          <cell r="M67" t="str">
            <v>Fr</v>
          </cell>
          <cell r="N67" t="str">
            <v>Pôle ABE</v>
          </cell>
          <cell r="O67" t="str">
            <v>EQUIPE FR_STF</v>
          </cell>
          <cell r="P67" t="str">
            <v>Dany ALLAL</v>
          </cell>
          <cell r="Q67" t="str">
            <v>Tessa</v>
          </cell>
          <cell r="R67" t="str">
            <v>Oui</v>
          </cell>
          <cell r="S67" t="str">
            <v>Oui</v>
          </cell>
          <cell r="T67" t="str">
            <v>Oui</v>
          </cell>
          <cell r="U67" t="str">
            <v>Oui</v>
          </cell>
        </row>
        <row r="68">
          <cell r="B68" t="str">
            <v>OD_WILIGHT8</v>
          </cell>
          <cell r="C68">
            <v>0</v>
          </cell>
          <cell r="D68" t="str">
            <v>Faible</v>
          </cell>
          <cell r="E68">
            <v>43122</v>
          </cell>
          <cell r="F68" t="str">
            <v>Matin</v>
          </cell>
          <cell r="G68" t="str">
            <v>WILIGHT</v>
          </cell>
          <cell r="H68" t="str">
            <v>BRICOLAGE</v>
          </cell>
          <cell r="I68">
            <v>0</v>
          </cell>
          <cell r="J68" t="str">
            <v>Luminaires exterieur</v>
          </cell>
          <cell r="K68">
            <v>43123</v>
          </cell>
          <cell r="L68">
            <v>2</v>
          </cell>
          <cell r="M68" t="str">
            <v>Fr</v>
          </cell>
          <cell r="N68" t="str">
            <v>Pôle XQU</v>
          </cell>
          <cell r="O68" t="str">
            <v>EQUIPE FR_JFB</v>
          </cell>
          <cell r="P68" t="str">
            <v xml:space="preserve">Ulrich LABBE </v>
          </cell>
          <cell r="Q68" t="str">
            <v>Clément</v>
          </cell>
          <cell r="R68" t="str">
            <v>Non</v>
          </cell>
          <cell r="S68" t="str">
            <v>Non</v>
          </cell>
          <cell r="T68" t="str">
            <v>Non</v>
          </cell>
          <cell r="U68" t="str">
            <v>Non</v>
          </cell>
        </row>
        <row r="69">
          <cell r="B69" t="str">
            <v>OD_HERZBERG8</v>
          </cell>
          <cell r="C69">
            <v>0</v>
          </cell>
          <cell r="D69" t="str">
            <v>Faible</v>
          </cell>
          <cell r="E69">
            <v>43122</v>
          </cell>
          <cell r="F69" t="str">
            <v>Soir</v>
          </cell>
          <cell r="G69" t="str">
            <v>HERZBERG</v>
          </cell>
          <cell r="H69" t="str">
            <v>ART DE LA TABLE</v>
          </cell>
          <cell r="I69" t="str">
            <v>Reprise OD HERZBERG4</v>
          </cell>
          <cell r="J69" t="str">
            <v>Casseroles</v>
          </cell>
          <cell r="K69">
            <v>43120</v>
          </cell>
          <cell r="L69">
            <v>2</v>
          </cell>
          <cell r="M69" t="str">
            <v>Fr</v>
          </cell>
          <cell r="N69" t="str">
            <v>Pôle XQU</v>
          </cell>
          <cell r="O69" t="str">
            <v>EQUIPE FR_PDE</v>
          </cell>
          <cell r="P69" t="str">
            <v>Sandra DAHAN</v>
          </cell>
          <cell r="Q69" t="str">
            <v>Anthony</v>
          </cell>
          <cell r="R69" t="str">
            <v>Non</v>
          </cell>
          <cell r="S69" t="str">
            <v>Non</v>
          </cell>
          <cell r="T69" t="str">
            <v>Non</v>
          </cell>
          <cell r="U69" t="str">
            <v>Non</v>
          </cell>
        </row>
        <row r="70">
          <cell r="B70" t="str">
            <v>OD_ISACO17</v>
          </cell>
          <cell r="C70">
            <v>0</v>
          </cell>
          <cell r="D70" t="str">
            <v>Moyenne</v>
          </cell>
          <cell r="E70">
            <v>43123</v>
          </cell>
          <cell r="F70" t="str">
            <v>Matin</v>
          </cell>
          <cell r="G70" t="str">
            <v>ISACO</v>
          </cell>
          <cell r="H70" t="str">
            <v>PAP FEMME</v>
          </cell>
          <cell r="I70">
            <v>0</v>
          </cell>
          <cell r="J70">
            <v>0</v>
          </cell>
          <cell r="K70">
            <v>43113</v>
          </cell>
          <cell r="L70">
            <v>51</v>
          </cell>
          <cell r="M70" t="str">
            <v>Esp</v>
          </cell>
          <cell r="N70" t="str">
            <v>Esp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</row>
        <row r="71">
          <cell r="B71" t="str">
            <v>OD_DORMAFLEX1</v>
          </cell>
          <cell r="C71">
            <v>0</v>
          </cell>
          <cell r="D71" t="str">
            <v>Haute</v>
          </cell>
          <cell r="E71">
            <v>43123</v>
          </cell>
          <cell r="F71" t="str">
            <v>Matin</v>
          </cell>
          <cell r="G71" t="str">
            <v xml:space="preserve">DORMAFLEX </v>
          </cell>
          <cell r="H71" t="str">
            <v>DECO / MEUBLE</v>
          </cell>
          <cell r="I71" t="str">
            <v>Drop</v>
          </cell>
          <cell r="J71" t="str">
            <v>Lit et matelas</v>
          </cell>
          <cell r="K71">
            <v>43113</v>
          </cell>
          <cell r="L71">
            <v>46</v>
          </cell>
          <cell r="M71" t="str">
            <v>Fr</v>
          </cell>
          <cell r="N71" t="str">
            <v>Pôle XQU</v>
          </cell>
          <cell r="O71" t="str">
            <v>EQUIPE FR_JFB</v>
          </cell>
          <cell r="P71" t="str">
            <v>Edmond PHELIP</v>
          </cell>
          <cell r="Q71" t="str">
            <v>Anthony</v>
          </cell>
          <cell r="R71" t="str">
            <v>Non</v>
          </cell>
          <cell r="S71" t="str">
            <v>Non</v>
          </cell>
          <cell r="T71" t="str">
            <v>Non</v>
          </cell>
          <cell r="U71" t="str">
            <v>Non</v>
          </cell>
        </row>
        <row r="72">
          <cell r="B72" t="str">
            <v>OD_DIM59</v>
          </cell>
          <cell r="C72">
            <v>0</v>
          </cell>
          <cell r="D72" t="str">
            <v>Haute</v>
          </cell>
          <cell r="E72">
            <v>43123</v>
          </cell>
          <cell r="F72" t="str">
            <v>Soir</v>
          </cell>
          <cell r="G72" t="str">
            <v xml:space="preserve">DIM </v>
          </cell>
          <cell r="H72" t="str">
            <v>LINGERIE</v>
          </cell>
          <cell r="I72" t="str">
            <v>ACHAT FERME</v>
          </cell>
          <cell r="J72" t="str">
            <v>Collants</v>
          </cell>
          <cell r="K72">
            <v>43112</v>
          </cell>
          <cell r="L72">
            <v>36</v>
          </cell>
          <cell r="M72" t="str">
            <v>Fr</v>
          </cell>
          <cell r="N72" t="str">
            <v>EKAT</v>
          </cell>
          <cell r="O72" t="str">
            <v>EKAT FRANCE</v>
          </cell>
          <cell r="P72" t="str">
            <v>Julie CHASTENET</v>
          </cell>
          <cell r="Q72" t="str">
            <v>Clément</v>
          </cell>
          <cell r="R72" t="str">
            <v>Oui</v>
          </cell>
          <cell r="S72" t="str">
            <v>Oui</v>
          </cell>
          <cell r="T72" t="str">
            <v>Non</v>
          </cell>
          <cell r="U72" t="str">
            <v>Non</v>
          </cell>
        </row>
        <row r="73">
          <cell r="B73" t="str">
            <v>OD_TBONINI14</v>
          </cell>
          <cell r="C73">
            <v>0</v>
          </cell>
          <cell r="D73" t="str">
            <v>Haute</v>
          </cell>
          <cell r="E73">
            <v>43124</v>
          </cell>
          <cell r="F73" t="str">
            <v>matin</v>
          </cell>
          <cell r="G73" t="str">
            <v>TIZIANO BONINI</v>
          </cell>
          <cell r="H73" t="str">
            <v>GASTRONOMIE</v>
          </cell>
          <cell r="I73">
            <v>0</v>
          </cell>
          <cell r="J73" t="str">
            <v>capsules cafés nespresso</v>
          </cell>
          <cell r="K73">
            <v>43112</v>
          </cell>
          <cell r="L73">
            <v>50</v>
          </cell>
          <cell r="M73" t="str">
            <v>Fr</v>
          </cell>
          <cell r="N73" t="str">
            <v>Pôle EIM</v>
          </cell>
          <cell r="O73" t="str">
            <v>EQUIPE FR_ALU</v>
          </cell>
          <cell r="P73" t="str">
            <v>Francisco-Javier LERAILLER</v>
          </cell>
          <cell r="Q73" t="str">
            <v>Tessa</v>
          </cell>
          <cell r="R73" t="str">
            <v>Non</v>
          </cell>
          <cell r="S73" t="str">
            <v>Non</v>
          </cell>
          <cell r="T73" t="str">
            <v>Non</v>
          </cell>
          <cell r="U73" t="str">
            <v>Non</v>
          </cell>
        </row>
        <row r="74">
          <cell r="B74" t="str">
            <v>OD_SAUTER13</v>
          </cell>
          <cell r="C74">
            <v>0</v>
          </cell>
          <cell r="D74" t="str">
            <v>Haute</v>
          </cell>
          <cell r="E74">
            <v>43125</v>
          </cell>
          <cell r="F74" t="str">
            <v>matin</v>
          </cell>
          <cell r="G74" t="str">
            <v xml:space="preserve">SAUTER </v>
          </cell>
          <cell r="H74" t="str">
            <v>GEM</v>
          </cell>
          <cell r="I74" t="str">
            <v>A partir du 25/01</v>
          </cell>
          <cell r="J74" t="str">
            <v xml:space="preserve">Table induction noir innovante </v>
          </cell>
          <cell r="K74">
            <v>43123</v>
          </cell>
          <cell r="L74">
            <v>46</v>
          </cell>
          <cell r="M74" t="str">
            <v>Fr</v>
          </cell>
          <cell r="N74" t="str">
            <v>Pôle ABE</v>
          </cell>
          <cell r="O74" t="str">
            <v>EQUIPE FR_ACA</v>
          </cell>
          <cell r="P74" t="str">
            <v>Jennifer SALIBA</v>
          </cell>
          <cell r="Q74" t="str">
            <v>Thomas</v>
          </cell>
          <cell r="R74" t="str">
            <v>Non</v>
          </cell>
          <cell r="S74" t="str">
            <v>Non</v>
          </cell>
          <cell r="T74" t="str">
            <v>Non</v>
          </cell>
          <cell r="U74" t="str">
            <v>Non</v>
          </cell>
        </row>
        <row r="75">
          <cell r="B75" t="str">
            <v>OD_BSOLAR7</v>
          </cell>
          <cell r="C75">
            <v>0</v>
          </cell>
          <cell r="D75" t="str">
            <v>Moyenne</v>
          </cell>
          <cell r="E75">
            <v>43125</v>
          </cell>
          <cell r="F75" t="str">
            <v>Soir</v>
          </cell>
          <cell r="G75" t="str">
            <v xml:space="preserve">BEESOLAR </v>
          </cell>
          <cell r="H75" t="str">
            <v>BRICOLAGE</v>
          </cell>
          <cell r="I75" t="str">
            <v>Retard RDV pour PR</v>
          </cell>
          <cell r="J75" t="str">
            <v>Luminaire exterieur</v>
          </cell>
          <cell r="K75">
            <v>43125</v>
          </cell>
          <cell r="L75">
            <v>2</v>
          </cell>
          <cell r="M75" t="str">
            <v>Fr</v>
          </cell>
          <cell r="N75" t="str">
            <v>Pôle XQU</v>
          </cell>
          <cell r="O75" t="str">
            <v>EQUIPE FR_JFB</v>
          </cell>
          <cell r="P75" t="str">
            <v xml:space="preserve">Ulrich LABBE </v>
          </cell>
          <cell r="Q75" t="str">
            <v>Thomas</v>
          </cell>
          <cell r="R75" t="str">
            <v>Oui</v>
          </cell>
          <cell r="S75" t="str">
            <v>Oui</v>
          </cell>
          <cell r="T75" t="str">
            <v>Non</v>
          </cell>
          <cell r="U75" t="str">
            <v>Non</v>
          </cell>
        </row>
        <row r="76">
          <cell r="B76" t="str">
            <v>OD_SWAROVSKI22</v>
          </cell>
          <cell r="C76">
            <v>0</v>
          </cell>
          <cell r="D76" t="str">
            <v>Haute</v>
          </cell>
          <cell r="E76">
            <v>43126</v>
          </cell>
          <cell r="F76" t="str">
            <v>Matin</v>
          </cell>
          <cell r="G76" t="str">
            <v>SWAROSKI</v>
          </cell>
          <cell r="H76" t="str">
            <v>BIJOUX</v>
          </cell>
          <cell r="I76" t="str">
            <v>PAS DE WEEKEND</v>
          </cell>
          <cell r="J76" t="str">
            <v>Montres et stylo</v>
          </cell>
          <cell r="K76">
            <v>43113</v>
          </cell>
          <cell r="L76">
            <v>51</v>
          </cell>
          <cell r="M76" t="str">
            <v>Fr</v>
          </cell>
          <cell r="N76" t="str">
            <v>EKAT</v>
          </cell>
          <cell r="O76" t="str">
            <v>EKAT FRANCE</v>
          </cell>
          <cell r="P76" t="str">
            <v>Caroline WALLIS</v>
          </cell>
          <cell r="Q76" t="str">
            <v>Thomas</v>
          </cell>
          <cell r="R76" t="str">
            <v>Oui</v>
          </cell>
          <cell r="S76" t="str">
            <v>Oui</v>
          </cell>
          <cell r="T76" t="str">
            <v>Oui</v>
          </cell>
          <cell r="U76" t="str">
            <v>Oui</v>
          </cell>
        </row>
        <row r="77">
          <cell r="B77" t="str">
            <v>OD_KLIPSCH4</v>
          </cell>
          <cell r="C77">
            <v>0</v>
          </cell>
          <cell r="D77" t="str">
            <v>Haute</v>
          </cell>
          <cell r="E77">
            <v>43126</v>
          </cell>
          <cell r="F77" t="str">
            <v>Matin</v>
          </cell>
          <cell r="G77" t="str">
            <v>KLIPSCH</v>
          </cell>
          <cell r="H77" t="str">
            <v>HIGH TECH</v>
          </cell>
          <cell r="I77" t="str">
            <v>Reprise partielle de OD KLIPCH2 / Décale pour créa</v>
          </cell>
          <cell r="J77" t="str">
            <v>Barre de son</v>
          </cell>
          <cell r="K77">
            <v>43124</v>
          </cell>
          <cell r="L77">
            <v>2</v>
          </cell>
          <cell r="M77" t="str">
            <v>Fr</v>
          </cell>
          <cell r="N77" t="str">
            <v>Pôle ABE</v>
          </cell>
          <cell r="O77" t="str">
            <v>EQUIPE FR_CHU</v>
          </cell>
          <cell r="P77" t="str">
            <v>Mohamed BENNOUNA</v>
          </cell>
          <cell r="Q77" t="str">
            <v>Anthony</v>
          </cell>
          <cell r="R77" t="str">
            <v>Non</v>
          </cell>
          <cell r="S77" t="str">
            <v>Non</v>
          </cell>
          <cell r="T77" t="str">
            <v>non</v>
          </cell>
          <cell r="U77" t="str">
            <v>non</v>
          </cell>
        </row>
        <row r="78">
          <cell r="B78" t="str">
            <v>OD_ARDTIME11</v>
          </cell>
          <cell r="C78">
            <v>0</v>
          </cell>
          <cell r="D78" t="str">
            <v>Moyenne</v>
          </cell>
          <cell r="E78">
            <v>43127</v>
          </cell>
          <cell r="F78" t="str">
            <v>Matin</v>
          </cell>
          <cell r="G78" t="str">
            <v>ARDTIME</v>
          </cell>
          <cell r="H78" t="str">
            <v>ART DE LA TABLE</v>
          </cell>
          <cell r="I78" t="str">
            <v>Livraison 19/01 - PR2 OK</v>
          </cell>
          <cell r="J78" t="str">
            <v>Vaisselle fantaisie</v>
          </cell>
          <cell r="K78">
            <v>43112</v>
          </cell>
          <cell r="L78">
            <v>51</v>
          </cell>
          <cell r="M78" t="str">
            <v>Fr</v>
          </cell>
          <cell r="N78" t="str">
            <v>Pôle XQU</v>
          </cell>
          <cell r="O78" t="str">
            <v>EQUIPE FR_NBL</v>
          </cell>
          <cell r="P78" t="str">
            <v>Justine ROY</v>
          </cell>
          <cell r="Q78" t="str">
            <v>Tessa</v>
          </cell>
          <cell r="R78" t="str">
            <v>Oui</v>
          </cell>
          <cell r="S78" t="str">
            <v>Oui</v>
          </cell>
          <cell r="T78" t="str">
            <v>Non</v>
          </cell>
          <cell r="U78" t="str">
            <v>Oui</v>
          </cell>
        </row>
        <row r="79">
          <cell r="B79" t="str">
            <v>OD_IBEARD1</v>
          </cell>
          <cell r="C79">
            <v>0</v>
          </cell>
          <cell r="D79" t="str">
            <v>Moyenne</v>
          </cell>
          <cell r="E79">
            <v>43127</v>
          </cell>
          <cell r="F79" t="str">
            <v>Soir</v>
          </cell>
          <cell r="G79" t="str">
            <v>IMPERIAL BEARD</v>
          </cell>
          <cell r="H79" t="str">
            <v>COSMETIQUE</v>
          </cell>
          <cell r="I79">
            <v>0</v>
          </cell>
          <cell r="J79" t="str">
            <v>Kit pour la barbe</v>
          </cell>
          <cell r="K79">
            <v>43119</v>
          </cell>
          <cell r="L79">
            <v>50</v>
          </cell>
          <cell r="M79" t="str">
            <v>Fr</v>
          </cell>
          <cell r="N79" t="str">
            <v>Pôle ABE</v>
          </cell>
          <cell r="O79" t="str">
            <v>EQUIPE FR_ACA</v>
          </cell>
          <cell r="P79" t="str">
            <v xml:space="preserve">Laura CHEVTCHENNKO
</v>
          </cell>
          <cell r="Q79" t="str">
            <v>Thomas</v>
          </cell>
          <cell r="R79" t="str">
            <v>Non</v>
          </cell>
          <cell r="S79" t="str">
            <v>Non</v>
          </cell>
          <cell r="T79" t="str">
            <v>Non</v>
          </cell>
          <cell r="U79" t="str">
            <v>Non</v>
          </cell>
        </row>
        <row r="80">
          <cell r="B80" t="str">
            <v>OD_VITALVIDA1</v>
          </cell>
          <cell r="C80">
            <v>0</v>
          </cell>
          <cell r="D80" t="str">
            <v>Faible</v>
          </cell>
          <cell r="E80">
            <v>43128</v>
          </cell>
          <cell r="F80" t="str">
            <v>matin</v>
          </cell>
          <cell r="G80" t="str">
            <v>VITALVIDA</v>
          </cell>
          <cell r="H80" t="str">
            <v>PEM</v>
          </cell>
          <cell r="I80">
            <v>0</v>
          </cell>
          <cell r="J80" t="str">
            <v>Bandages chauffant</v>
          </cell>
          <cell r="K80">
            <v>43119</v>
          </cell>
          <cell r="L80">
            <v>1</v>
          </cell>
          <cell r="M80" t="str">
            <v>Esp</v>
          </cell>
          <cell r="N80" t="str">
            <v>Esp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</row>
        <row r="81">
          <cell r="B81" t="str">
            <v>OD_TOPIOL13</v>
          </cell>
          <cell r="C81">
            <v>0</v>
          </cell>
          <cell r="D81" t="str">
            <v>Haute</v>
          </cell>
          <cell r="E81">
            <v>43128</v>
          </cell>
          <cell r="F81" t="str">
            <v>Matin</v>
          </cell>
          <cell r="G81" t="str">
            <v xml:space="preserve">TOPIOL D.I </v>
          </cell>
          <cell r="H81" t="str">
            <v>LINGE DE MAISON</v>
          </cell>
          <cell r="I81">
            <v>0</v>
          </cell>
          <cell r="J81" t="str">
            <v xml:space="preserve">OREILLERS – COUETTES </v>
          </cell>
          <cell r="K81">
            <v>43131</v>
          </cell>
          <cell r="L81">
            <v>3</v>
          </cell>
          <cell r="M81" t="str">
            <v>Fr</v>
          </cell>
          <cell r="N81" t="str">
            <v>Pôle XQU</v>
          </cell>
          <cell r="O81" t="str">
            <v>EQUIPE FR_PDE</v>
          </cell>
          <cell r="P81" t="str">
            <v>Julie PAGES</v>
          </cell>
          <cell r="Q81" t="str">
            <v>Thomas</v>
          </cell>
          <cell r="R81" t="str">
            <v>Non</v>
          </cell>
          <cell r="S81" t="str">
            <v>Non</v>
          </cell>
          <cell r="T81" t="str">
            <v>Non</v>
          </cell>
          <cell r="U81" t="str">
            <v>Non</v>
          </cell>
        </row>
        <row r="82">
          <cell r="B82" t="str">
            <v>OD_SAMSUNG73</v>
          </cell>
          <cell r="C82">
            <v>0</v>
          </cell>
          <cell r="D82" t="str">
            <v>Haute</v>
          </cell>
          <cell r="E82">
            <v>43128</v>
          </cell>
          <cell r="F82" t="str">
            <v>Soir</v>
          </cell>
          <cell r="G82" t="str">
            <v>SAMSUNG</v>
          </cell>
          <cell r="H82" t="str">
            <v>HIGH TECH</v>
          </cell>
          <cell r="I82">
            <v>0</v>
          </cell>
          <cell r="J82" t="str">
            <v>Téléphone</v>
          </cell>
          <cell r="K82">
            <v>43120</v>
          </cell>
          <cell r="L82">
            <v>1</v>
          </cell>
          <cell r="M82" t="str">
            <v>Fr</v>
          </cell>
          <cell r="N82" t="str">
            <v>Pôle ABE</v>
          </cell>
          <cell r="O82" t="str">
            <v>EQUIPE FR_1DAY</v>
          </cell>
          <cell r="P82" t="str">
            <v>Mohamed BENNOUNA</v>
          </cell>
          <cell r="Q82" t="str">
            <v>Clément</v>
          </cell>
          <cell r="R82" t="str">
            <v>Non</v>
          </cell>
          <cell r="S82" t="str">
            <v>Non</v>
          </cell>
          <cell r="T82" t="str">
            <v>Non</v>
          </cell>
          <cell r="U82" t="str">
            <v>Non</v>
          </cell>
        </row>
        <row r="83">
          <cell r="B83" t="str">
            <v>OD_WOLFORD57</v>
          </cell>
          <cell r="C83">
            <v>0</v>
          </cell>
          <cell r="D83" t="str">
            <v>Moyenne</v>
          </cell>
          <cell r="E83">
            <v>43129</v>
          </cell>
          <cell r="F83" t="str">
            <v>matin</v>
          </cell>
          <cell r="G83" t="str">
            <v>WOLFORD</v>
          </cell>
          <cell r="H83" t="str">
            <v>LINGERIE</v>
          </cell>
          <cell r="I83">
            <v>0</v>
          </cell>
          <cell r="J83" t="str">
            <v>Collant</v>
          </cell>
          <cell r="K83">
            <v>43125</v>
          </cell>
          <cell r="L83">
            <v>1</v>
          </cell>
          <cell r="M83" t="str">
            <v>All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</row>
        <row r="84">
          <cell r="B84" t="str">
            <v>OD_VALRHONA42</v>
          </cell>
          <cell r="C84">
            <v>0</v>
          </cell>
          <cell r="D84" t="str">
            <v>Super OD</v>
          </cell>
          <cell r="E84">
            <v>43129</v>
          </cell>
          <cell r="F84" t="str">
            <v>matin</v>
          </cell>
          <cell r="G84" t="str">
            <v>VALRHONA</v>
          </cell>
          <cell r="H84" t="str">
            <v>GASTRONOMIE</v>
          </cell>
          <cell r="I84" t="str">
            <v>Fin Janvier reprise totale OD_VALRHONA40</v>
          </cell>
          <cell r="J84" t="str">
            <v>Chocolat</v>
          </cell>
          <cell r="K84">
            <v>43123</v>
          </cell>
          <cell r="L84">
            <v>2</v>
          </cell>
          <cell r="M84" t="str">
            <v>Fr</v>
          </cell>
          <cell r="N84" t="str">
            <v>Pôle EIM</v>
          </cell>
          <cell r="O84" t="str">
            <v>EQUIPE FR_ALU</v>
          </cell>
          <cell r="P84" t="str">
            <v>Christelle ARNALDI</v>
          </cell>
          <cell r="Q84" t="str">
            <v>Thomas</v>
          </cell>
          <cell r="R84" t="str">
            <v>Non</v>
          </cell>
          <cell r="S84" t="str">
            <v>Non</v>
          </cell>
          <cell r="T84" t="str">
            <v>Non</v>
          </cell>
          <cell r="U84" t="str">
            <v>Non</v>
          </cell>
        </row>
        <row r="85">
          <cell r="B85" t="str">
            <v>OD_MRPERLES22</v>
          </cell>
          <cell r="C85">
            <v>0</v>
          </cell>
          <cell r="D85" t="str">
            <v>Haute</v>
          </cell>
          <cell r="E85">
            <v>43130</v>
          </cell>
          <cell r="F85" t="str">
            <v>matin</v>
          </cell>
          <cell r="G85" t="str">
            <v>MANUFACTURE DES PERLES</v>
          </cell>
          <cell r="H85" t="str">
            <v>BIJOUX</v>
          </cell>
          <cell r="I85">
            <v>0</v>
          </cell>
          <cell r="J85" t="str">
            <v>perles</v>
          </cell>
          <cell r="K85">
            <v>43125</v>
          </cell>
          <cell r="L85">
            <v>3</v>
          </cell>
          <cell r="M85" t="str">
            <v>Fr</v>
          </cell>
          <cell r="N85" t="str">
            <v>Pôle ABE</v>
          </cell>
          <cell r="O85" t="str">
            <v>EQUIPE FR_LCS</v>
          </cell>
          <cell r="P85" t="str">
            <v xml:space="preserve">Sarah BARAVIAN
</v>
          </cell>
          <cell r="Q85" t="str">
            <v>Tessa</v>
          </cell>
          <cell r="R85" t="str">
            <v>Oui</v>
          </cell>
          <cell r="S85" t="str">
            <v>Oui</v>
          </cell>
          <cell r="T85" t="str">
            <v>Oui</v>
          </cell>
          <cell r="U85" t="str">
            <v>Oui</v>
          </cell>
        </row>
        <row r="86">
          <cell r="B86" t="str">
            <v>OD_BDECKER97</v>
          </cell>
          <cell r="C86">
            <v>0</v>
          </cell>
          <cell r="D86" t="str">
            <v>Moyenne</v>
          </cell>
          <cell r="E86">
            <v>43130</v>
          </cell>
          <cell r="F86" t="str">
            <v>Soir</v>
          </cell>
          <cell r="G86" t="str">
            <v>BLACK &amp; DECKER</v>
          </cell>
          <cell r="H86" t="str">
            <v>BRICOLAGE</v>
          </cell>
          <cell r="I86">
            <v>0</v>
          </cell>
          <cell r="J86" t="str">
            <v>Aspirateur Robot</v>
          </cell>
          <cell r="K86">
            <v>43120</v>
          </cell>
          <cell r="L86">
            <v>49</v>
          </cell>
          <cell r="M86" t="str">
            <v>Fr</v>
          </cell>
          <cell r="N86" t="str">
            <v>Pôle XQU</v>
          </cell>
          <cell r="O86" t="str">
            <v>EQUIPE FR_JFB</v>
          </cell>
          <cell r="P86" t="str">
            <v xml:space="preserve">Raphael GARCIA </v>
          </cell>
          <cell r="Q86" t="str">
            <v>Yann</v>
          </cell>
          <cell r="R86" t="str">
            <v>Non</v>
          </cell>
          <cell r="S86" t="str">
            <v>Non</v>
          </cell>
          <cell r="T86" t="str">
            <v>Non</v>
          </cell>
          <cell r="U86" t="str">
            <v>Non</v>
          </cell>
        </row>
        <row r="87">
          <cell r="B87" t="str">
            <v>OD_LEGO18</v>
          </cell>
          <cell r="C87">
            <v>0</v>
          </cell>
          <cell r="D87" t="str">
            <v>Haute</v>
          </cell>
          <cell r="E87">
            <v>43131</v>
          </cell>
          <cell r="F87" t="str">
            <v>matin</v>
          </cell>
          <cell r="G87" t="str">
            <v>LEGO</v>
          </cell>
          <cell r="H87" t="str">
            <v>JEUX / JOUET</v>
          </cell>
          <cell r="I87">
            <v>0</v>
          </cell>
          <cell r="J87" t="str">
            <v xml:space="preserve">Lego </v>
          </cell>
          <cell r="K87">
            <v>43120</v>
          </cell>
          <cell r="L87">
            <v>51</v>
          </cell>
          <cell r="M87" t="str">
            <v>All</v>
          </cell>
          <cell r="N87" t="str">
            <v>All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</row>
        <row r="88">
          <cell r="B88" t="str">
            <v>OD_KOENIG92</v>
          </cell>
          <cell r="C88">
            <v>0</v>
          </cell>
          <cell r="D88" t="str">
            <v>Haute</v>
          </cell>
          <cell r="E88">
            <v>43131</v>
          </cell>
          <cell r="F88" t="str">
            <v>Soir</v>
          </cell>
          <cell r="G88" t="str">
            <v>H KOENIG</v>
          </cell>
          <cell r="H88" t="str">
            <v>PEM</v>
          </cell>
          <cell r="I88" t="str">
            <v>Fin Janvier reprise de OD_KOENIG86</v>
          </cell>
          <cell r="J88" t="str">
            <v>Aspirateur</v>
          </cell>
          <cell r="K88">
            <v>43126</v>
          </cell>
          <cell r="L88">
            <v>2</v>
          </cell>
          <cell r="M88" t="str">
            <v>Fr</v>
          </cell>
          <cell r="N88" t="str">
            <v>Pôle ESA</v>
          </cell>
          <cell r="O88">
            <v>0</v>
          </cell>
          <cell r="P88" t="str">
            <v>Noémie LETESSIER</v>
          </cell>
          <cell r="Q88" t="str">
            <v>Anthony</v>
          </cell>
          <cell r="R88" t="str">
            <v>Non</v>
          </cell>
          <cell r="S88" t="str">
            <v>Non</v>
          </cell>
          <cell r="T88" t="str">
            <v>Non</v>
          </cell>
          <cell r="U88" t="str">
            <v>Non</v>
          </cell>
        </row>
        <row r="89">
          <cell r="B89" t="str">
            <v>OD_TRESPASS49</v>
          </cell>
          <cell r="C89">
            <v>0</v>
          </cell>
          <cell r="D89" t="str">
            <v>Faible</v>
          </cell>
          <cell r="E89">
            <v>43132</v>
          </cell>
          <cell r="F89" t="str">
            <v>matin</v>
          </cell>
          <cell r="G89" t="str">
            <v>TRESPASS</v>
          </cell>
          <cell r="H89" t="str">
            <v>SPORT VETEMENT</v>
          </cell>
          <cell r="I89" t="str">
            <v>OD_TRESPASS49</v>
          </cell>
          <cell r="J89" t="str">
            <v>Doudounes</v>
          </cell>
          <cell r="K89">
            <v>43123</v>
          </cell>
          <cell r="L89">
            <v>2</v>
          </cell>
          <cell r="M89" t="str">
            <v>Fr</v>
          </cell>
          <cell r="N89" t="str">
            <v>Pôle DA</v>
          </cell>
          <cell r="O89" t="str">
            <v>EQUIPE FR_JHD</v>
          </cell>
          <cell r="P89" t="str">
            <v xml:space="preserve">Amy WORKMAN
</v>
          </cell>
          <cell r="Q89" t="str">
            <v>Thomas</v>
          </cell>
          <cell r="R89" t="str">
            <v>Oui</v>
          </cell>
          <cell r="S89" t="str">
            <v>Oui</v>
          </cell>
          <cell r="T89" t="str">
            <v>Oui</v>
          </cell>
          <cell r="U89" t="str">
            <v>Oui</v>
          </cell>
        </row>
        <row r="90">
          <cell r="B90" t="str">
            <v>OD_APPLE59</v>
          </cell>
          <cell r="C90">
            <v>0</v>
          </cell>
          <cell r="D90" t="str">
            <v>Haute</v>
          </cell>
          <cell r="E90">
            <v>43132</v>
          </cell>
          <cell r="F90" t="str">
            <v>Soir</v>
          </cell>
          <cell r="G90" t="str">
            <v>APPLE Two days</v>
          </cell>
          <cell r="H90" t="str">
            <v>HIGH TECH</v>
          </cell>
          <cell r="I90">
            <v>0</v>
          </cell>
          <cell r="J90" t="str">
            <v>Iphones 6</v>
          </cell>
          <cell r="K90">
            <v>0</v>
          </cell>
          <cell r="L90">
            <v>4</v>
          </cell>
          <cell r="M90" t="str">
            <v>Fr</v>
          </cell>
          <cell r="N90" t="str">
            <v>Pôle ABE</v>
          </cell>
          <cell r="O90" t="str">
            <v>EQUIPE FR_1DAY</v>
          </cell>
          <cell r="P90" t="str">
            <v>Mohamed BENNOUNA</v>
          </cell>
          <cell r="Q90" t="str">
            <v>Clément</v>
          </cell>
          <cell r="R90" t="str">
            <v>Non</v>
          </cell>
          <cell r="S90" t="str">
            <v>Non</v>
          </cell>
          <cell r="T90" t="str">
            <v>Non</v>
          </cell>
          <cell r="U90" t="str">
            <v>Non</v>
          </cell>
        </row>
        <row r="91">
          <cell r="B91" t="str">
            <v>OD_VANS37</v>
          </cell>
          <cell r="C91">
            <v>0</v>
          </cell>
          <cell r="D91" t="str">
            <v>Haute</v>
          </cell>
          <cell r="E91">
            <v>43133</v>
          </cell>
          <cell r="F91" t="str">
            <v>matin</v>
          </cell>
          <cell r="G91" t="str">
            <v>VANS</v>
          </cell>
          <cell r="H91" t="str">
            <v>CHAUSSURES</v>
          </cell>
          <cell r="I91" t="str">
            <v>Début Février / VC fin février</v>
          </cell>
          <cell r="J91" t="str">
            <v>Chaussures</v>
          </cell>
          <cell r="K91">
            <v>43131</v>
          </cell>
          <cell r="L91">
            <v>49</v>
          </cell>
          <cell r="M91" t="str">
            <v>Fr</v>
          </cell>
          <cell r="N91" t="str">
            <v>EKAT</v>
          </cell>
          <cell r="O91" t="str">
            <v>EKAT FRANCE</v>
          </cell>
          <cell r="P91" t="str">
            <v>Luis Arias</v>
          </cell>
          <cell r="Q91" t="str">
            <v>Tessa</v>
          </cell>
          <cell r="R91" t="str">
            <v>Oui</v>
          </cell>
          <cell r="S91" t="str">
            <v>Oui</v>
          </cell>
          <cell r="T91" t="str">
            <v>Oui</v>
          </cell>
          <cell r="U91" t="str">
            <v>Oui</v>
          </cell>
        </row>
        <row r="92">
          <cell r="B92" t="str">
            <v>OD_BMOON47</v>
          </cell>
          <cell r="C92">
            <v>0</v>
          </cell>
          <cell r="D92" t="str">
            <v>Haute</v>
          </cell>
          <cell r="E92">
            <v>43133</v>
          </cell>
          <cell r="F92" t="str">
            <v>matin</v>
          </cell>
          <cell r="G92" t="str">
            <v>BANANA MOON</v>
          </cell>
          <cell r="H92" t="str">
            <v>LINGERIE</v>
          </cell>
          <cell r="I92" t="str">
            <v>Reprise Totale de OD_BMOON45</v>
          </cell>
          <cell r="J92" t="str">
            <v>Maillot de bain</v>
          </cell>
          <cell r="K92">
            <v>43118</v>
          </cell>
          <cell r="L92">
            <v>51</v>
          </cell>
          <cell r="M92" t="str">
            <v>Fr</v>
          </cell>
          <cell r="N92" t="str">
            <v>Pôle DA</v>
          </cell>
          <cell r="O92" t="str">
            <v>EQUIPE FR_SBR</v>
          </cell>
          <cell r="P92" t="str">
            <v xml:space="preserve">Caroline BONNEL
</v>
          </cell>
          <cell r="Q92" t="str">
            <v>Tessa</v>
          </cell>
          <cell r="R92" t="str">
            <v>Non</v>
          </cell>
          <cell r="S92" t="str">
            <v>Non</v>
          </cell>
          <cell r="T92" t="str">
            <v>Non</v>
          </cell>
          <cell r="U92" t="str">
            <v>Non</v>
          </cell>
        </row>
        <row r="93">
          <cell r="B93" t="str">
            <v>OD_CARRERA40</v>
          </cell>
          <cell r="C93">
            <v>0</v>
          </cell>
          <cell r="D93" t="str">
            <v>Haute</v>
          </cell>
          <cell r="E93">
            <v>43134</v>
          </cell>
          <cell r="F93" t="str">
            <v>Matin</v>
          </cell>
          <cell r="G93" t="str">
            <v>CARRERA DI 03/02</v>
          </cell>
          <cell r="H93" t="str">
            <v>BRICOLAGE</v>
          </cell>
          <cell r="I93" t="str">
            <v>Reprise de OD_CARRERA38 / VC AIRELEC le 4 - matin imperatif !</v>
          </cell>
          <cell r="J93" t="str">
            <v>Radiateurs</v>
          </cell>
          <cell r="K93">
            <v>43131</v>
          </cell>
          <cell r="L93">
            <v>3</v>
          </cell>
          <cell r="M93" t="str">
            <v>Fr</v>
          </cell>
          <cell r="N93" t="str">
            <v>Pôle XQU</v>
          </cell>
          <cell r="O93" t="str">
            <v>EQUIPE FR_JFB</v>
          </cell>
          <cell r="P93" t="str">
            <v>Adeline KUHN</v>
          </cell>
          <cell r="Q93" t="str">
            <v>Tessa</v>
          </cell>
          <cell r="R93" t="str">
            <v>Non</v>
          </cell>
          <cell r="S93" t="str">
            <v>Non</v>
          </cell>
          <cell r="T93" t="str">
            <v>Non</v>
          </cell>
          <cell r="U93" t="str">
            <v>Non</v>
          </cell>
        </row>
        <row r="94">
          <cell r="B94" t="str">
            <v>OD_SCOTT7</v>
          </cell>
          <cell r="C94">
            <v>0</v>
          </cell>
          <cell r="D94" t="str">
            <v>Faible</v>
          </cell>
          <cell r="E94">
            <v>43134</v>
          </cell>
          <cell r="F94" t="str">
            <v>Matin</v>
          </cell>
          <cell r="G94" t="str">
            <v xml:space="preserve">SCOTT </v>
          </cell>
          <cell r="H94" t="str">
            <v>CHAUSSURES</v>
          </cell>
          <cell r="I94" t="str">
            <v>reprise totale de OD_SCOTT6</v>
          </cell>
          <cell r="J94" t="str">
            <v>Chaussures</v>
          </cell>
          <cell r="K94">
            <v>43099</v>
          </cell>
          <cell r="L94">
            <v>49</v>
          </cell>
          <cell r="M94" t="str">
            <v>Fr</v>
          </cell>
          <cell r="N94" t="str">
            <v>Pôle ABE</v>
          </cell>
          <cell r="O94" t="str">
            <v>EQUIPE FR_STF</v>
          </cell>
          <cell r="P94" t="str">
            <v xml:space="preserve">Guillaume GOUBLE
</v>
          </cell>
          <cell r="Q94" t="str">
            <v>Anthony</v>
          </cell>
          <cell r="R94" t="str">
            <v>Oui</v>
          </cell>
          <cell r="S94" t="str">
            <v>Oui</v>
          </cell>
          <cell r="T94">
            <v>0</v>
          </cell>
          <cell r="U94">
            <v>0</v>
          </cell>
        </row>
        <row r="95">
          <cell r="B95" t="str">
            <v>OD_GARDENA23</v>
          </cell>
          <cell r="C95">
            <v>0</v>
          </cell>
          <cell r="D95" t="str">
            <v>Moyenne</v>
          </cell>
          <cell r="E95">
            <v>43134</v>
          </cell>
          <cell r="F95" t="str">
            <v>Soir</v>
          </cell>
          <cell r="G95" t="str">
            <v>GARDENA</v>
          </cell>
          <cell r="H95" t="str">
            <v>BRICOLAGE</v>
          </cell>
          <cell r="I95" t="str">
            <v>Première quinzaine</v>
          </cell>
          <cell r="J95" t="str">
            <v>Robot tondeuse</v>
          </cell>
          <cell r="K95">
            <v>43132</v>
          </cell>
          <cell r="L95">
            <v>3</v>
          </cell>
          <cell r="M95" t="str">
            <v>Fr</v>
          </cell>
          <cell r="N95" t="str">
            <v>Pôle ABE</v>
          </cell>
          <cell r="O95" t="str">
            <v>EQUIPE FR_CHU</v>
          </cell>
          <cell r="P95" t="str">
            <v xml:space="preserve">Raphael GARCIA </v>
          </cell>
          <cell r="Q95" t="str">
            <v>Thomas</v>
          </cell>
          <cell r="R95" t="str">
            <v>Non</v>
          </cell>
          <cell r="S95" t="str">
            <v>Non</v>
          </cell>
          <cell r="T95" t="str">
            <v>Non</v>
          </cell>
          <cell r="U95" t="str">
            <v>Non</v>
          </cell>
        </row>
        <row r="96">
          <cell r="B96" t="str">
            <v>OD_CAFELEGAL6</v>
          </cell>
          <cell r="C96">
            <v>0</v>
          </cell>
          <cell r="D96" t="str">
            <v>Haute</v>
          </cell>
          <cell r="E96">
            <v>43135</v>
          </cell>
          <cell r="F96" t="str">
            <v>Matin</v>
          </cell>
          <cell r="G96" t="str">
            <v>CAFE LEGAL</v>
          </cell>
          <cell r="H96" t="str">
            <v>GASTRONOMIE</v>
          </cell>
          <cell r="I96" t="str">
            <v> IDEM OD_CAFELEGAL5</v>
          </cell>
          <cell r="J96" t="str">
            <v xml:space="preserve">Capsules de café compatibles Nespresso </v>
          </cell>
          <cell r="K96">
            <v>43134</v>
          </cell>
          <cell r="L96">
            <v>2</v>
          </cell>
          <cell r="M96" t="str">
            <v>Fr</v>
          </cell>
          <cell r="N96" t="str">
            <v>Pôle EIM</v>
          </cell>
          <cell r="O96" t="str">
            <v>EQUIPE FR_ALU</v>
          </cell>
          <cell r="P96" t="str">
            <v>Cyrien SEUZARET</v>
          </cell>
          <cell r="Q96" t="str">
            <v>Tessa</v>
          </cell>
          <cell r="R96" t="str">
            <v>Non</v>
          </cell>
          <cell r="S96" t="str">
            <v>Non</v>
          </cell>
          <cell r="T96" t="str">
            <v>Non</v>
          </cell>
          <cell r="U96" t="str">
            <v>Non</v>
          </cell>
        </row>
        <row r="97">
          <cell r="B97" t="str">
            <v>OD_MHERITAGE12</v>
          </cell>
          <cell r="C97">
            <v>0</v>
          </cell>
          <cell r="D97" t="str">
            <v>Faible</v>
          </cell>
          <cell r="E97">
            <v>43135</v>
          </cell>
          <cell r="F97" t="str">
            <v>matin</v>
          </cell>
          <cell r="G97" t="str">
            <v>MENS HERITAGE</v>
          </cell>
          <cell r="H97" t="str">
            <v>CHAUSSURES</v>
          </cell>
          <cell r="I97">
            <v>0</v>
          </cell>
          <cell r="J97" t="str">
            <v>Chaussures homme</v>
          </cell>
          <cell r="K97">
            <v>43124</v>
          </cell>
          <cell r="L97">
            <v>2</v>
          </cell>
          <cell r="M97" t="str">
            <v>Esp</v>
          </cell>
          <cell r="N97" t="str">
            <v>Esp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</row>
        <row r="98">
          <cell r="B98" t="str">
            <v>OD_HOKA5</v>
          </cell>
          <cell r="C98">
            <v>0</v>
          </cell>
          <cell r="D98" t="str">
            <v>Moyenne</v>
          </cell>
          <cell r="E98">
            <v>43135</v>
          </cell>
          <cell r="F98" t="str">
            <v>Soir</v>
          </cell>
          <cell r="G98" t="str">
            <v>HOKA</v>
          </cell>
          <cell r="H98" t="str">
            <v>SPORT VETEMENT</v>
          </cell>
          <cell r="I98" t="str">
            <v>OK PR2 - DVAPT prod à partir du 30</v>
          </cell>
          <cell r="J98" t="str">
            <v>Chaussures Running Femme</v>
          </cell>
          <cell r="K98">
            <v>43133</v>
          </cell>
          <cell r="L98">
            <v>2</v>
          </cell>
          <cell r="M98" t="str">
            <v>Fr</v>
          </cell>
          <cell r="N98" t="str">
            <v>Pôle DA</v>
          </cell>
          <cell r="O98" t="str">
            <v>EQUIPE FR_JHD</v>
          </cell>
          <cell r="P98" t="str">
            <v xml:space="preserve">Amy WORKMAN
</v>
          </cell>
          <cell r="Q98" t="str">
            <v>Clément</v>
          </cell>
          <cell r="R98" t="str">
            <v>Non</v>
          </cell>
          <cell r="S98" t="str">
            <v>Non</v>
          </cell>
          <cell r="T98" t="str">
            <v>Non</v>
          </cell>
          <cell r="U98" t="str">
            <v>Non</v>
          </cell>
        </row>
        <row r="99">
          <cell r="B99" t="str">
            <v>OD_KOENIG90</v>
          </cell>
          <cell r="C99">
            <v>0</v>
          </cell>
          <cell r="D99" t="str">
            <v>Haute</v>
          </cell>
          <cell r="E99">
            <v>43136</v>
          </cell>
          <cell r="F99" t="str">
            <v>matin</v>
          </cell>
          <cell r="G99" t="str">
            <v>H KOENIG</v>
          </cell>
          <cell r="H99" t="str">
            <v>PEM</v>
          </cell>
          <cell r="I99">
            <v>0</v>
          </cell>
          <cell r="J99" t="str">
            <v>Aspi Robot</v>
          </cell>
          <cell r="K99">
            <v>43126</v>
          </cell>
          <cell r="L99">
            <v>51</v>
          </cell>
          <cell r="M99" t="str">
            <v>Fr</v>
          </cell>
          <cell r="N99" t="str">
            <v>Pôle ESA</v>
          </cell>
          <cell r="O99">
            <v>0</v>
          </cell>
          <cell r="P99" t="str">
            <v>Noémie LETESSIER</v>
          </cell>
          <cell r="Q99" t="str">
            <v>Anthony</v>
          </cell>
          <cell r="R99" t="str">
            <v>Non</v>
          </cell>
          <cell r="S99" t="str">
            <v>Non</v>
          </cell>
          <cell r="T99" t="str">
            <v>Non</v>
          </cell>
          <cell r="U99" t="str">
            <v>Non</v>
          </cell>
        </row>
        <row r="100">
          <cell r="B100" t="str">
            <v>OD_LOVEBOX1</v>
          </cell>
          <cell r="C100">
            <v>0</v>
          </cell>
          <cell r="D100" t="str">
            <v>Moyenne</v>
          </cell>
          <cell r="E100">
            <v>43136</v>
          </cell>
          <cell r="F100" t="str">
            <v>Soir</v>
          </cell>
          <cell r="G100" t="str">
            <v xml:space="preserve">YOU LOVE BOX </v>
          </cell>
          <cell r="H100" t="str">
            <v>LINGERIE</v>
          </cell>
          <cell r="I100" t="str">
            <v>DI au 6 (05 soir)</v>
          </cell>
          <cell r="J100" t="str">
            <v>Box de toys érotiques</v>
          </cell>
          <cell r="K100">
            <v>43137</v>
          </cell>
          <cell r="L100">
            <v>2</v>
          </cell>
          <cell r="M100" t="str">
            <v>Fr</v>
          </cell>
          <cell r="N100" t="str">
            <v>Pôle DA</v>
          </cell>
          <cell r="O100" t="str">
            <v>EQUIPE FR_SBR</v>
          </cell>
          <cell r="P100" t="str">
            <v>Maguelonne DE FONT REAULX</v>
          </cell>
          <cell r="Q100" t="str">
            <v>Tessa</v>
          </cell>
          <cell r="R100" t="str">
            <v>Non</v>
          </cell>
          <cell r="S100" t="str">
            <v>Non</v>
          </cell>
          <cell r="T100" t="str">
            <v>Non</v>
          </cell>
          <cell r="U100" t="str">
            <v>Non</v>
          </cell>
        </row>
        <row r="101">
          <cell r="B101" t="str">
            <v>OD_FAMILMARY10</v>
          </cell>
          <cell r="C101">
            <v>0</v>
          </cell>
          <cell r="D101" t="str">
            <v>Haute</v>
          </cell>
          <cell r="E101">
            <v>43137</v>
          </cell>
          <cell r="F101" t="str">
            <v>matin</v>
          </cell>
          <cell r="G101" t="str">
            <v xml:space="preserve">FAMILY MARY </v>
          </cell>
          <cell r="H101" t="str">
            <v>GASTRONOMIE</v>
          </cell>
          <cell r="I101" t="str">
            <v>Contact sensible</v>
          </cell>
          <cell r="J101" t="str">
            <v>Miel</v>
          </cell>
          <cell r="K101">
            <v>43137</v>
          </cell>
          <cell r="L101">
            <v>3</v>
          </cell>
          <cell r="M101" t="str">
            <v>Fr</v>
          </cell>
          <cell r="N101" t="str">
            <v>Pôle EIM</v>
          </cell>
          <cell r="O101" t="str">
            <v>EQUIPE FR_ALU</v>
          </cell>
          <cell r="P101" t="str">
            <v xml:space="preserve">Chrystel CHASSAGNE </v>
          </cell>
          <cell r="Q101" t="str">
            <v>Anthony</v>
          </cell>
          <cell r="R101" t="str">
            <v>Non</v>
          </cell>
          <cell r="S101" t="str">
            <v>Non</v>
          </cell>
          <cell r="T101" t="str">
            <v>Non</v>
          </cell>
          <cell r="U101" t="str">
            <v>Non</v>
          </cell>
        </row>
        <row r="102">
          <cell r="B102" t="str">
            <v>OD_NYANKEES8</v>
          </cell>
          <cell r="C102">
            <v>0</v>
          </cell>
          <cell r="D102" t="str">
            <v>Haute</v>
          </cell>
          <cell r="E102">
            <v>43137</v>
          </cell>
          <cell r="F102" t="str">
            <v>matin</v>
          </cell>
          <cell r="G102" t="str">
            <v>NYY - NEW YORK YANKEES</v>
          </cell>
          <cell r="H102" t="str">
            <v>SPORTSWEAR</v>
          </cell>
          <cell r="I102" t="str">
            <v>Reprise de OD_NYANKEES7</v>
          </cell>
          <cell r="J102" t="str">
            <v>Chaussures</v>
          </cell>
          <cell r="K102">
            <v>43137</v>
          </cell>
          <cell r="L102">
            <v>3</v>
          </cell>
          <cell r="M102" t="str">
            <v>Fr</v>
          </cell>
          <cell r="N102" t="str">
            <v>Pôle DA</v>
          </cell>
          <cell r="O102" t="str">
            <v>EQUIPE FR_JHD</v>
          </cell>
          <cell r="P102" t="str">
            <v>Gaetan CESBRON NUYTS</v>
          </cell>
          <cell r="Q102" t="str">
            <v>Anthony</v>
          </cell>
          <cell r="R102" t="str">
            <v>Non</v>
          </cell>
          <cell r="S102" t="str">
            <v>Non</v>
          </cell>
          <cell r="T102" t="str">
            <v>Non</v>
          </cell>
          <cell r="U102" t="str">
            <v>Non</v>
          </cell>
        </row>
        <row r="103">
          <cell r="B103" t="str">
            <v>OD_JULBO16</v>
          </cell>
          <cell r="C103">
            <v>0</v>
          </cell>
          <cell r="D103" t="str">
            <v>Moyenne</v>
          </cell>
          <cell r="E103">
            <v>43137</v>
          </cell>
          <cell r="F103" t="str">
            <v>Soir</v>
          </cell>
          <cell r="G103" t="str">
            <v>SOLAR / JULBO</v>
          </cell>
          <cell r="H103" t="str">
            <v>SPORT VETEMENT</v>
          </cell>
          <cell r="I103" t="str">
            <v>Début Février</v>
          </cell>
          <cell r="J103" t="str">
            <v>Masques Ski</v>
          </cell>
          <cell r="K103">
            <v>43137</v>
          </cell>
          <cell r="L103">
            <v>3</v>
          </cell>
          <cell r="M103" t="str">
            <v>Fr</v>
          </cell>
          <cell r="N103" t="str">
            <v>Pôle DA</v>
          </cell>
          <cell r="O103" t="str">
            <v>EQUIPE FR_JHD</v>
          </cell>
          <cell r="P103" t="str">
            <v xml:space="preserve">Amy WORKMAN
</v>
          </cell>
          <cell r="Q103" t="str">
            <v>Clément</v>
          </cell>
          <cell r="R103" t="str">
            <v>Non</v>
          </cell>
          <cell r="S103" t="str">
            <v>Non</v>
          </cell>
          <cell r="T103" t="str">
            <v>Non</v>
          </cell>
          <cell r="U103" t="str">
            <v>Non</v>
          </cell>
        </row>
        <row r="104">
          <cell r="B104" t="str">
            <v>OD_SLNDRTN33</v>
          </cell>
          <cell r="C104">
            <v>0</v>
          </cell>
          <cell r="D104" t="str">
            <v>Haute</v>
          </cell>
          <cell r="E104">
            <v>43138</v>
          </cell>
          <cell r="F104" t="str">
            <v>matin</v>
          </cell>
          <cell r="G104" t="str">
            <v>SLENDERTONE</v>
          </cell>
          <cell r="H104" t="str">
            <v>MATERIEL SPORT</v>
          </cell>
          <cell r="I104" t="str">
            <v>livr. 31/01 / pas de Sport-elec, Compex et Beurer</v>
          </cell>
          <cell r="J104" t="str">
            <v xml:space="preserve">Appareils d’électrostimulation </v>
          </cell>
          <cell r="K104">
            <v>43124</v>
          </cell>
          <cell r="L104">
            <v>50</v>
          </cell>
          <cell r="M104" t="str">
            <v>Fr</v>
          </cell>
          <cell r="N104" t="str">
            <v>Pôle DA</v>
          </cell>
          <cell r="O104" t="str">
            <v>EQUIPE FR_JHD</v>
          </cell>
          <cell r="P104" t="str">
            <v>Millan HERCE</v>
          </cell>
          <cell r="Q104" t="str">
            <v>Anthony</v>
          </cell>
          <cell r="R104" t="str">
            <v>Non</v>
          </cell>
          <cell r="S104" t="str">
            <v>Non</v>
          </cell>
          <cell r="T104" t="str">
            <v>Non</v>
          </cell>
          <cell r="U104" t="str">
            <v>Non</v>
          </cell>
        </row>
        <row r="105">
          <cell r="B105" t="str">
            <v>OD_JBL22</v>
          </cell>
          <cell r="C105">
            <v>0</v>
          </cell>
          <cell r="D105" t="str">
            <v>Haute</v>
          </cell>
          <cell r="E105">
            <v>43138</v>
          </cell>
          <cell r="F105" t="str">
            <v>matin</v>
          </cell>
          <cell r="G105" t="str">
            <v>JBL Two days</v>
          </cell>
          <cell r="H105" t="str">
            <v>HIGH TECH</v>
          </cell>
          <cell r="I105">
            <v>0</v>
          </cell>
          <cell r="J105" t="str">
            <v>Casque Audio</v>
          </cell>
          <cell r="K105">
            <v>43133</v>
          </cell>
          <cell r="L105">
            <v>4</v>
          </cell>
          <cell r="M105" t="str">
            <v>Fr</v>
          </cell>
          <cell r="N105" t="str">
            <v>Pôle ABE</v>
          </cell>
          <cell r="O105" t="str">
            <v>EQUIPE FR_1DAY</v>
          </cell>
          <cell r="P105" t="str">
            <v>Mohamed BENNOUNA</v>
          </cell>
          <cell r="Q105" t="str">
            <v>Thomas</v>
          </cell>
          <cell r="R105" t="str">
            <v>Non</v>
          </cell>
          <cell r="S105" t="str">
            <v>Non</v>
          </cell>
          <cell r="T105" t="str">
            <v>Non</v>
          </cell>
          <cell r="U105" t="str">
            <v>Non</v>
          </cell>
        </row>
        <row r="106">
          <cell r="B106" t="str">
            <v>OD_MDCHAUSS10</v>
          </cell>
          <cell r="C106">
            <v>0</v>
          </cell>
          <cell r="D106" t="str">
            <v>Haute</v>
          </cell>
          <cell r="E106">
            <v>43138</v>
          </cell>
          <cell r="F106" t="str">
            <v>Soir</v>
          </cell>
          <cell r="G106" t="str">
            <v>MAISON DU CHAUSSEUR</v>
          </cell>
          <cell r="H106" t="str">
            <v>CHAUSSURES</v>
          </cell>
          <cell r="I106" t="str">
            <v>Décale au 08 pour livraison tardive</v>
          </cell>
          <cell r="J106" t="str">
            <v xml:space="preserve"> Embauchoirs + Semainier</v>
          </cell>
          <cell r="K106">
            <v>43129</v>
          </cell>
          <cell r="L106">
            <v>2</v>
          </cell>
          <cell r="M106" t="str">
            <v>Fr</v>
          </cell>
          <cell r="N106" t="str">
            <v>Pôle ABE</v>
          </cell>
          <cell r="O106" t="str">
            <v>EQUIPE FR_STF</v>
          </cell>
          <cell r="P106" t="str">
            <v xml:space="preserve">Guillaume GOUBLE
</v>
          </cell>
          <cell r="Q106" t="str">
            <v>Clément</v>
          </cell>
          <cell r="R106" t="str">
            <v>Oui</v>
          </cell>
          <cell r="S106" t="str">
            <v>Oui</v>
          </cell>
          <cell r="T106" t="str">
            <v>Non</v>
          </cell>
          <cell r="U106" t="str">
            <v>Non</v>
          </cell>
        </row>
        <row r="107">
          <cell r="B107" t="str">
            <v>OD_STAMOUR3</v>
          </cell>
          <cell r="C107">
            <v>0</v>
          </cell>
          <cell r="D107" t="str">
            <v>Moyenne</v>
          </cell>
          <cell r="E107">
            <v>43139</v>
          </cell>
          <cell r="F107" t="str">
            <v>matin</v>
          </cell>
          <cell r="G107" t="str">
            <v>SAINT AMOUR</v>
          </cell>
          <cell r="H107" t="str">
            <v>VINS</v>
          </cell>
          <cell r="I107" t="str">
            <v>DI au 05 - décale pour retard échantillons</v>
          </cell>
          <cell r="J107" t="str">
            <v>Vins Beaujolais</v>
          </cell>
          <cell r="K107">
            <v>43141</v>
          </cell>
          <cell r="L107">
            <v>3</v>
          </cell>
          <cell r="M107" t="str">
            <v>Fr</v>
          </cell>
          <cell r="N107" t="str">
            <v>Pôle EIM</v>
          </cell>
          <cell r="O107" t="str">
            <v>EQUIPE FR_ARA</v>
          </cell>
          <cell r="P107" t="str">
            <v>Fanny SARRAF</v>
          </cell>
          <cell r="Q107" t="str">
            <v>Tessa</v>
          </cell>
          <cell r="R107" t="str">
            <v>Non</v>
          </cell>
          <cell r="S107" t="str">
            <v>Non</v>
          </cell>
          <cell r="T107" t="str">
            <v>Non</v>
          </cell>
          <cell r="U107" t="str">
            <v>Non</v>
          </cell>
        </row>
        <row r="108">
          <cell r="B108" t="str">
            <v>OD_CABSIZE8</v>
          </cell>
          <cell r="C108">
            <v>0</v>
          </cell>
          <cell r="D108" t="str">
            <v>Moyenne</v>
          </cell>
          <cell r="E108">
            <v>43139</v>
          </cell>
          <cell r="F108" t="str">
            <v>Soir</v>
          </cell>
          <cell r="G108" t="str">
            <v>CABIN SIZE</v>
          </cell>
          <cell r="H108" t="str">
            <v>BAGAGE</v>
          </cell>
          <cell r="I108" t="str">
            <v>Dropshipment</v>
          </cell>
          <cell r="J108" t="str">
            <v>Valises</v>
          </cell>
          <cell r="K108">
            <v>43132</v>
          </cell>
          <cell r="L108">
            <v>3</v>
          </cell>
          <cell r="M108" t="str">
            <v>Fr</v>
          </cell>
          <cell r="N108" t="str">
            <v>Pôle ABE</v>
          </cell>
          <cell r="O108" t="str">
            <v>EQUIPE FR_STF</v>
          </cell>
          <cell r="P108" t="str">
            <v xml:space="preserve">Laurence GIAMARCHI
</v>
          </cell>
          <cell r="Q108" t="str">
            <v>Clément</v>
          </cell>
          <cell r="R108" t="str">
            <v>Oui</v>
          </cell>
          <cell r="S108" t="str">
            <v>Oui</v>
          </cell>
          <cell r="T108" t="str">
            <v>Non</v>
          </cell>
          <cell r="U108" t="str">
            <v>Non</v>
          </cell>
        </row>
        <row r="109">
          <cell r="B109" t="str">
            <v>OD_HAPPYSOCK18</v>
          </cell>
          <cell r="C109">
            <v>0</v>
          </cell>
          <cell r="D109" t="str">
            <v>Haute</v>
          </cell>
          <cell r="E109">
            <v>43140</v>
          </cell>
          <cell r="F109" t="str">
            <v>Matin</v>
          </cell>
          <cell r="G109" t="str">
            <v>HAPPY SOCKS</v>
          </cell>
          <cell r="H109" t="str">
            <v>PAP HOMME</v>
          </cell>
          <cell r="I109">
            <v>0</v>
          </cell>
          <cell r="J109" t="str">
            <v>Chaussettes homme et femme</v>
          </cell>
          <cell r="K109">
            <v>43140</v>
          </cell>
          <cell r="L109">
            <v>5</v>
          </cell>
          <cell r="M109" t="str">
            <v>All</v>
          </cell>
          <cell r="N109" t="str">
            <v>All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</row>
        <row r="110">
          <cell r="B110" t="str">
            <v>OD_BAGLLER13</v>
          </cell>
          <cell r="C110">
            <v>0</v>
          </cell>
          <cell r="D110" t="str">
            <v>Haute</v>
          </cell>
          <cell r="E110">
            <v>43140</v>
          </cell>
          <cell r="F110" t="str">
            <v>Matin</v>
          </cell>
          <cell r="G110" t="str">
            <v xml:space="preserve">BAGLLERINA </v>
          </cell>
          <cell r="H110" t="str">
            <v>CHAUSSURES</v>
          </cell>
          <cell r="I110">
            <v>0</v>
          </cell>
          <cell r="J110" t="str">
            <v>ballerines, sandales</v>
          </cell>
          <cell r="K110">
            <v>43125</v>
          </cell>
          <cell r="L110">
            <v>1</v>
          </cell>
          <cell r="M110" t="str">
            <v>Fr</v>
          </cell>
          <cell r="N110" t="str">
            <v>Pôle DA</v>
          </cell>
          <cell r="O110" t="str">
            <v>EQUIPE FR_STF</v>
          </cell>
          <cell r="P110" t="str">
            <v>Anne-Laurence MESNARD</v>
          </cell>
          <cell r="Q110" t="str">
            <v>Clément</v>
          </cell>
          <cell r="R110" t="str">
            <v>Oui</v>
          </cell>
          <cell r="S110" t="str">
            <v>Oui</v>
          </cell>
          <cell r="T110" t="str">
            <v>Non</v>
          </cell>
          <cell r="U110" t="str">
            <v>Oui</v>
          </cell>
        </row>
        <row r="111">
          <cell r="B111" t="str">
            <v>OD_ROWENTA29</v>
          </cell>
          <cell r="C111">
            <v>0</v>
          </cell>
          <cell r="D111" t="str">
            <v>Haute</v>
          </cell>
          <cell r="E111">
            <v>43140</v>
          </cell>
          <cell r="F111" t="str">
            <v>Soir</v>
          </cell>
          <cell r="G111" t="str">
            <v>ROWENTA</v>
          </cell>
          <cell r="H111" t="str">
            <v>PEM</v>
          </cell>
          <cell r="I111">
            <v>0</v>
          </cell>
          <cell r="J111" t="str">
            <v>Chauffage</v>
          </cell>
          <cell r="K111">
            <v>43138</v>
          </cell>
          <cell r="L111">
            <v>4</v>
          </cell>
          <cell r="M111" t="str">
            <v>Fr</v>
          </cell>
          <cell r="N111" t="str">
            <v>Pôle ESA</v>
          </cell>
          <cell r="O111" t="str">
            <v>PÔLE FR_ESA</v>
          </cell>
          <cell r="P111" t="str">
            <v>Noémie LETESSIER</v>
          </cell>
          <cell r="Q111" t="str">
            <v>Anthony</v>
          </cell>
          <cell r="R111" t="str">
            <v>Non</v>
          </cell>
          <cell r="S111" t="str">
            <v>Non</v>
          </cell>
          <cell r="T111" t="str">
            <v>Non</v>
          </cell>
          <cell r="U111" t="str">
            <v>Non</v>
          </cell>
        </row>
        <row r="112">
          <cell r="B112" t="str">
            <v>OD_GROHE76</v>
          </cell>
          <cell r="C112">
            <v>0</v>
          </cell>
          <cell r="D112" t="str">
            <v>Super OD</v>
          </cell>
          <cell r="E112">
            <v>43141</v>
          </cell>
          <cell r="F112" t="str">
            <v>Matin</v>
          </cell>
          <cell r="G112" t="str">
            <v>GROHE TWO DAYS DI</v>
          </cell>
          <cell r="H112" t="str">
            <v>BRICOLAGE</v>
          </cell>
          <cell r="I112" t="str">
            <v>Super OD tous les deux jours</v>
          </cell>
          <cell r="J112" t="str">
            <v>robinetterie</v>
          </cell>
          <cell r="K112">
            <v>43141</v>
          </cell>
          <cell r="L112">
            <v>4</v>
          </cell>
          <cell r="M112" t="str">
            <v>Fr</v>
          </cell>
          <cell r="N112" t="str">
            <v>Pôle XQU</v>
          </cell>
          <cell r="O112" t="str">
            <v>EQUIPE FR_JFB</v>
          </cell>
          <cell r="P112" t="str">
            <v xml:space="preserve">Raphael GARCIA </v>
          </cell>
          <cell r="Q112" t="str">
            <v>Clément</v>
          </cell>
          <cell r="R112" t="str">
            <v>Non</v>
          </cell>
          <cell r="S112" t="str">
            <v>Non</v>
          </cell>
          <cell r="T112" t="str">
            <v>Non</v>
          </cell>
          <cell r="U112" t="str">
            <v>Non</v>
          </cell>
        </row>
        <row r="113">
          <cell r="B113" t="str">
            <v>OD_BMWERKZEU16</v>
          </cell>
          <cell r="C113">
            <v>0</v>
          </cell>
          <cell r="D113" t="str">
            <v>Haute</v>
          </cell>
          <cell r="E113">
            <v>43141</v>
          </cell>
          <cell r="F113" t="str">
            <v>Matin</v>
          </cell>
          <cell r="G113" t="str">
            <v>MANNESMAN</v>
          </cell>
          <cell r="H113" t="str">
            <v>BRICOLAGE</v>
          </cell>
          <cell r="I113">
            <v>0</v>
          </cell>
          <cell r="J113" t="str">
            <v>Caisse à outils</v>
          </cell>
          <cell r="K113">
            <v>43140</v>
          </cell>
          <cell r="L113">
            <v>4</v>
          </cell>
          <cell r="M113" t="str">
            <v>All</v>
          </cell>
          <cell r="N113" t="str">
            <v>All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</row>
        <row r="114">
          <cell r="B114" t="str">
            <v>OD_GASOLINE15</v>
          </cell>
          <cell r="C114">
            <v>0</v>
          </cell>
          <cell r="D114" t="str">
            <v>Haute</v>
          </cell>
          <cell r="E114">
            <v>43142</v>
          </cell>
          <cell r="F114" t="str">
            <v>Matin</v>
          </cell>
          <cell r="G114" t="str">
            <v>GASOLINE</v>
          </cell>
          <cell r="H114" t="str">
            <v>DECO / MEUBLE</v>
          </cell>
          <cell r="I114">
            <v>0</v>
          </cell>
          <cell r="J114" t="str">
            <v>Lampadaires</v>
          </cell>
          <cell r="K114">
            <v>43138</v>
          </cell>
          <cell r="L114">
            <v>2</v>
          </cell>
          <cell r="M114" t="str">
            <v>Fr</v>
          </cell>
          <cell r="N114" t="str">
            <v>Pôle XQU</v>
          </cell>
          <cell r="O114" t="str">
            <v>EQUIPE FR_PDE</v>
          </cell>
          <cell r="P114" t="str">
            <v xml:space="preserve">Tiphanie DU TERTRE </v>
          </cell>
          <cell r="Q114" t="str">
            <v>Clément</v>
          </cell>
          <cell r="R114" t="str">
            <v>Non</v>
          </cell>
          <cell r="S114" t="str">
            <v>Non</v>
          </cell>
          <cell r="T114" t="str">
            <v>Non</v>
          </cell>
          <cell r="U114" t="str">
            <v>Non</v>
          </cell>
        </row>
        <row r="115">
          <cell r="B115" t="str">
            <v>OD_MOTOROLA7</v>
          </cell>
          <cell r="C115">
            <v>0</v>
          </cell>
          <cell r="D115" t="str">
            <v>Moyenne</v>
          </cell>
          <cell r="E115">
            <v>43142</v>
          </cell>
          <cell r="F115" t="str">
            <v>Soir</v>
          </cell>
          <cell r="G115" t="str">
            <v>MOTOROLA</v>
          </cell>
          <cell r="H115" t="str">
            <v>HIGH TECH</v>
          </cell>
          <cell r="I115">
            <v>0</v>
          </cell>
          <cell r="J115" t="str">
            <v>talkies walkies</v>
          </cell>
          <cell r="K115">
            <v>43142</v>
          </cell>
          <cell r="L115">
            <v>5</v>
          </cell>
          <cell r="M115" t="str">
            <v>Fr</v>
          </cell>
          <cell r="N115" t="str">
            <v>Pôle ABE</v>
          </cell>
          <cell r="O115" t="str">
            <v>EQUIPE FR_CHU</v>
          </cell>
          <cell r="P115" t="str">
            <v>Mohamed BENNOUNA</v>
          </cell>
          <cell r="Q115" t="str">
            <v>Clément</v>
          </cell>
          <cell r="R115" t="str">
            <v>Non</v>
          </cell>
          <cell r="S115" t="str">
            <v>Non</v>
          </cell>
          <cell r="T115" t="str">
            <v>non</v>
          </cell>
          <cell r="U115" t="str">
            <v>non</v>
          </cell>
        </row>
        <row r="116">
          <cell r="B116" t="str">
            <v>OD_CRYSTALCO32</v>
          </cell>
          <cell r="C116">
            <v>0</v>
          </cell>
          <cell r="D116" t="str">
            <v>Moyenne</v>
          </cell>
          <cell r="E116">
            <v>43143</v>
          </cell>
          <cell r="F116" t="str">
            <v>Matin</v>
          </cell>
          <cell r="G116" t="str">
            <v>CRYSTAL COLOR</v>
          </cell>
          <cell r="H116" t="str">
            <v>BIJOUX</v>
          </cell>
          <cell r="I116" t="str">
            <v>Livr. 30/01 !</v>
          </cell>
          <cell r="J116" t="str">
            <v>Bijoux fantaisie</v>
          </cell>
          <cell r="K116">
            <v>43139</v>
          </cell>
          <cell r="L116">
            <v>50</v>
          </cell>
          <cell r="M116" t="str">
            <v>Fr</v>
          </cell>
          <cell r="N116" t="str">
            <v>Pôle ABE</v>
          </cell>
          <cell r="O116" t="str">
            <v>EQUIPE FR_LCS</v>
          </cell>
          <cell r="P116" t="str">
            <v>Louisa VETU</v>
          </cell>
          <cell r="Q116" t="str">
            <v>Tessa</v>
          </cell>
          <cell r="R116" t="str">
            <v>Oui</v>
          </cell>
          <cell r="S116" t="str">
            <v>Oui</v>
          </cell>
          <cell r="T116" t="str">
            <v>Non</v>
          </cell>
          <cell r="U116" t="str">
            <v>Non</v>
          </cell>
        </row>
        <row r="117">
          <cell r="B117" t="str">
            <v>OD_AKG15</v>
          </cell>
          <cell r="C117">
            <v>0</v>
          </cell>
          <cell r="D117" t="str">
            <v>Haute</v>
          </cell>
          <cell r="E117">
            <v>43143</v>
          </cell>
          <cell r="F117" t="str">
            <v>Soir</v>
          </cell>
          <cell r="G117" t="str">
            <v>AKG</v>
          </cell>
          <cell r="H117" t="str">
            <v>HIGH TECH</v>
          </cell>
          <cell r="I117">
            <v>0</v>
          </cell>
          <cell r="J117" t="str">
            <v>Casque bluetooth K845BT</v>
          </cell>
          <cell r="K117">
            <v>43133</v>
          </cell>
          <cell r="L117">
            <v>4</v>
          </cell>
          <cell r="M117" t="str">
            <v>Fr</v>
          </cell>
          <cell r="N117" t="str">
            <v>Pôle ABE</v>
          </cell>
          <cell r="O117" t="str">
            <v>EQUIPE FR_CHU</v>
          </cell>
          <cell r="P117" t="str">
            <v>Mohamed BENNOUNA</v>
          </cell>
          <cell r="Q117" t="str">
            <v>Anthony</v>
          </cell>
          <cell r="R117" t="str">
            <v>Non</v>
          </cell>
          <cell r="S117" t="str">
            <v>Non</v>
          </cell>
          <cell r="T117" t="str">
            <v>Non</v>
          </cell>
          <cell r="U117" t="str">
            <v>Non</v>
          </cell>
        </row>
        <row r="118">
          <cell r="B118" t="str">
            <v>OD_DARPEJE9</v>
          </cell>
          <cell r="C118">
            <v>0</v>
          </cell>
          <cell r="D118" t="str">
            <v>Haute</v>
          </cell>
          <cell r="E118">
            <v>43144</v>
          </cell>
          <cell r="F118" t="str">
            <v>Matin</v>
          </cell>
          <cell r="G118" t="str">
            <v>D'ARPEJE</v>
          </cell>
          <cell r="H118" t="str">
            <v>JEUX / JOUET</v>
          </cell>
          <cell r="I118">
            <v>0</v>
          </cell>
          <cell r="J118" t="str">
            <v>Bureau Reine Neiges / Cars</v>
          </cell>
          <cell r="K118">
            <v>43139</v>
          </cell>
          <cell r="L118">
            <v>4</v>
          </cell>
          <cell r="M118" t="str">
            <v>Fr</v>
          </cell>
          <cell r="N118" t="str">
            <v>Pôle XQU</v>
          </cell>
          <cell r="O118" t="str">
            <v>EQUIPE FR_NBL</v>
          </cell>
          <cell r="P118" t="str">
            <v>Alexie MOINE</v>
          </cell>
          <cell r="Q118" t="str">
            <v>Anthony</v>
          </cell>
          <cell r="R118" t="str">
            <v>Non</v>
          </cell>
          <cell r="S118" t="str">
            <v>Non</v>
          </cell>
          <cell r="T118" t="str">
            <v>Non</v>
          </cell>
          <cell r="U118" t="str">
            <v>Non</v>
          </cell>
        </row>
        <row r="119">
          <cell r="B119" t="str">
            <v>OD_WITHINGS20</v>
          </cell>
          <cell r="C119">
            <v>0</v>
          </cell>
          <cell r="D119" t="str">
            <v>Haute</v>
          </cell>
          <cell r="E119">
            <v>43144</v>
          </cell>
          <cell r="F119" t="str">
            <v>Soir</v>
          </cell>
          <cell r="G119" t="str">
            <v>WITHINGS</v>
          </cell>
          <cell r="H119" t="str">
            <v>HIGH TECH</v>
          </cell>
          <cell r="I119" t="str">
            <v>Reprise OD_WITHINGS19</v>
          </cell>
          <cell r="J119" t="str">
            <v>Système de sommeil</v>
          </cell>
          <cell r="K119">
            <v>43145</v>
          </cell>
          <cell r="L119">
            <v>5</v>
          </cell>
          <cell r="M119" t="str">
            <v>Fr</v>
          </cell>
          <cell r="N119" t="str">
            <v>Pôle ABE</v>
          </cell>
          <cell r="O119" t="str">
            <v>EQUIPE FR_CHU</v>
          </cell>
          <cell r="P119" t="str">
            <v>Adrien PREVOST</v>
          </cell>
          <cell r="Q119" t="str">
            <v>Anthony</v>
          </cell>
          <cell r="R119" t="str">
            <v>Oui</v>
          </cell>
          <cell r="S119" t="str">
            <v>Non</v>
          </cell>
          <cell r="T119" t="str">
            <v>Non</v>
          </cell>
          <cell r="U119" t="str">
            <v>Non</v>
          </cell>
        </row>
        <row r="120">
          <cell r="B120" t="str">
            <v>OD_AEG76</v>
          </cell>
          <cell r="C120">
            <v>0</v>
          </cell>
          <cell r="D120" t="str">
            <v>Moyenne</v>
          </cell>
          <cell r="E120">
            <v>43145</v>
          </cell>
          <cell r="F120" t="str">
            <v>Matin</v>
          </cell>
          <cell r="G120" t="str">
            <v>AEG</v>
          </cell>
          <cell r="H120" t="str">
            <v>PEM</v>
          </cell>
          <cell r="I120" t="str">
            <v>Mise a jour OD_AEG71</v>
          </cell>
          <cell r="J120" t="str">
            <v>Brosse à dents</v>
          </cell>
          <cell r="K120">
            <v>43145</v>
          </cell>
          <cell r="L120">
            <v>4</v>
          </cell>
          <cell r="M120" t="str">
            <v>Fr</v>
          </cell>
          <cell r="N120" t="str">
            <v>Pôle ABE</v>
          </cell>
          <cell r="O120" t="str">
            <v>EQUIPE FR_ACA</v>
          </cell>
          <cell r="P120" t="str">
            <v>Jennifer SALIBA</v>
          </cell>
          <cell r="Q120" t="str">
            <v>Clément</v>
          </cell>
          <cell r="R120" t="str">
            <v>Oui</v>
          </cell>
          <cell r="S120" t="str">
            <v>Oui</v>
          </cell>
          <cell r="T120" t="str">
            <v>Non</v>
          </cell>
          <cell r="U120" t="str">
            <v>Non</v>
          </cell>
        </row>
        <row r="121">
          <cell r="B121" t="str">
            <v>OD_CADDIE10</v>
          </cell>
          <cell r="C121">
            <v>0</v>
          </cell>
          <cell r="D121" t="str">
            <v>Moyenne</v>
          </cell>
          <cell r="E121">
            <v>43145</v>
          </cell>
          <cell r="F121" t="str">
            <v>Matin</v>
          </cell>
          <cell r="G121" t="str">
            <v>CADDIE</v>
          </cell>
          <cell r="H121" t="str">
            <v>BAGAGE</v>
          </cell>
          <cell r="I121">
            <v>0</v>
          </cell>
          <cell r="J121" t="str">
            <v>Poussettes de marché</v>
          </cell>
          <cell r="K121">
            <v>43144</v>
          </cell>
          <cell r="L121">
            <v>4</v>
          </cell>
          <cell r="M121" t="str">
            <v>Fr</v>
          </cell>
          <cell r="N121" t="str">
            <v>Pôle ABE</v>
          </cell>
          <cell r="O121" t="str">
            <v>EQUIPE FR_STF</v>
          </cell>
          <cell r="P121" t="str">
            <v>Marie d'OIRON</v>
          </cell>
          <cell r="Q121" t="str">
            <v>Clément</v>
          </cell>
          <cell r="R121" t="str">
            <v>Non</v>
          </cell>
          <cell r="S121" t="str">
            <v>Non</v>
          </cell>
          <cell r="T121" t="str">
            <v>Non</v>
          </cell>
          <cell r="U121" t="str">
            <v>Non</v>
          </cell>
        </row>
        <row r="122">
          <cell r="B122" t="str">
            <v>OD_APPLE61</v>
          </cell>
          <cell r="C122">
            <v>0</v>
          </cell>
          <cell r="D122" t="str">
            <v>Haute</v>
          </cell>
          <cell r="E122">
            <v>43145</v>
          </cell>
          <cell r="F122" t="str">
            <v>Soir</v>
          </cell>
          <cell r="G122" t="str">
            <v>APPLE Potentiel Two Days</v>
          </cell>
          <cell r="H122" t="str">
            <v>HIGH TECH</v>
          </cell>
          <cell r="I122" t="str">
            <v>A partir du 15/02</v>
          </cell>
          <cell r="J122" t="str">
            <v>IPAD</v>
          </cell>
          <cell r="K122">
            <v>43146</v>
          </cell>
          <cell r="L122">
            <v>5</v>
          </cell>
          <cell r="M122" t="str">
            <v>Fr</v>
          </cell>
          <cell r="N122" t="str">
            <v>Pôle ABE</v>
          </cell>
          <cell r="O122" t="str">
            <v>EQUIPE FR_1DAY</v>
          </cell>
          <cell r="P122" t="str">
            <v>Mohamed BENNOUNA</v>
          </cell>
          <cell r="Q122" t="str">
            <v>Clément</v>
          </cell>
          <cell r="R122" t="str">
            <v>Non</v>
          </cell>
          <cell r="S122" t="str">
            <v>Non</v>
          </cell>
          <cell r="T122" t="str">
            <v>Non</v>
          </cell>
          <cell r="U122" t="str">
            <v>Non</v>
          </cell>
        </row>
        <row r="123">
          <cell r="B123" t="str">
            <v>OD_SCHOTT16</v>
          </cell>
          <cell r="C123">
            <v>0</v>
          </cell>
          <cell r="D123" t="str">
            <v>Haute</v>
          </cell>
          <cell r="E123">
            <v>43146</v>
          </cell>
          <cell r="F123" t="str">
            <v>Matin</v>
          </cell>
          <cell r="G123" t="str">
            <v>SCHOTT</v>
          </cell>
          <cell r="H123" t="str">
            <v>PAP HOMME</v>
          </cell>
          <cell r="I123" t="str">
            <v>PR2 OK</v>
          </cell>
          <cell r="J123" t="str">
            <v>Parkas et Manteaux</v>
          </cell>
          <cell r="K123">
            <v>43111</v>
          </cell>
          <cell r="L123">
            <v>1</v>
          </cell>
          <cell r="M123" t="str">
            <v>Fr</v>
          </cell>
          <cell r="N123" t="str">
            <v>Pôle DA</v>
          </cell>
          <cell r="O123" t="str">
            <v>EQUIPE FR_JHD</v>
          </cell>
          <cell r="P123" t="str">
            <v>Dany ALLAL</v>
          </cell>
          <cell r="Q123" t="str">
            <v>Tessa</v>
          </cell>
          <cell r="R123" t="str">
            <v>Oui</v>
          </cell>
          <cell r="S123" t="str">
            <v>Oui</v>
          </cell>
          <cell r="T123" t="str">
            <v>Non</v>
          </cell>
          <cell r="U123" t="str">
            <v>Oui</v>
          </cell>
        </row>
        <row r="124">
          <cell r="B124" t="str">
            <v>OD_SCHOLL56</v>
          </cell>
          <cell r="C124" t="str">
            <v>.</v>
          </cell>
          <cell r="D124" t="str">
            <v>Haute</v>
          </cell>
          <cell r="E124">
            <v>43146</v>
          </cell>
          <cell r="F124" t="str">
            <v>Matin</v>
          </cell>
          <cell r="G124" t="str">
            <v>SCHOLL</v>
          </cell>
          <cell r="H124" t="str">
            <v>GRANDE CONSOMMATION</v>
          </cell>
          <cell r="I124" t="str">
            <v>Décale pour livraison tardive</v>
          </cell>
          <cell r="J124" t="str">
            <v>Soin des pieds</v>
          </cell>
          <cell r="K124">
            <v>43134</v>
          </cell>
          <cell r="L124">
            <v>3</v>
          </cell>
          <cell r="M124" t="str">
            <v>Fr</v>
          </cell>
          <cell r="N124" t="str">
            <v>Pôle ABE</v>
          </cell>
          <cell r="O124" t="str">
            <v>EQUIPE FR_ACA</v>
          </cell>
          <cell r="P124" t="str">
            <v xml:space="preserve">Stéphanie BERNIER
</v>
          </cell>
          <cell r="Q124" t="str">
            <v>Tessa</v>
          </cell>
          <cell r="R124" t="str">
            <v>Non</v>
          </cell>
          <cell r="S124" t="str">
            <v>Non</v>
          </cell>
          <cell r="T124" t="str">
            <v>Non</v>
          </cell>
          <cell r="U124" t="str">
            <v>Non</v>
          </cell>
        </row>
        <row r="125">
          <cell r="B125" t="str">
            <v>OD_BUNKER2</v>
          </cell>
          <cell r="C125">
            <v>0</v>
          </cell>
          <cell r="D125" t="str">
            <v>Haute</v>
          </cell>
          <cell r="E125">
            <v>43147</v>
          </cell>
          <cell r="F125" t="str">
            <v>Matin</v>
          </cell>
          <cell r="G125" t="str">
            <v>BUNKER</v>
          </cell>
          <cell r="H125" t="str">
            <v>CHAUSSURES</v>
          </cell>
          <cell r="I125" t="str">
            <v>Le stock part d'Espagne à la fin de janvier</v>
          </cell>
          <cell r="J125" t="str">
            <v>boots homme</v>
          </cell>
          <cell r="K125">
            <v>43125</v>
          </cell>
          <cell r="L125">
            <v>45</v>
          </cell>
          <cell r="M125" t="str">
            <v>Fr</v>
          </cell>
          <cell r="N125" t="str">
            <v>Pôle ABE</v>
          </cell>
          <cell r="O125" t="str">
            <v>EQUIPE FR_STF</v>
          </cell>
          <cell r="P125" t="str">
            <v>Dominique DESGRANGES</v>
          </cell>
          <cell r="Q125" t="str">
            <v>Thomas</v>
          </cell>
          <cell r="R125" t="str">
            <v>Oui</v>
          </cell>
          <cell r="S125" t="str">
            <v>Oui</v>
          </cell>
          <cell r="T125" t="str">
            <v>Non</v>
          </cell>
          <cell r="U125" t="str">
            <v>Non</v>
          </cell>
        </row>
        <row r="126">
          <cell r="B126" t="str">
            <v>OD_EUROFLEX28</v>
          </cell>
          <cell r="C126">
            <v>0</v>
          </cell>
          <cell r="D126" t="str">
            <v>Moyenne</v>
          </cell>
          <cell r="E126">
            <v>43147</v>
          </cell>
          <cell r="F126" t="str">
            <v>matin</v>
          </cell>
          <cell r="G126" t="str">
            <v>EUROFLEX</v>
          </cell>
          <cell r="H126" t="str">
            <v>PEM</v>
          </cell>
          <cell r="I126">
            <v>0</v>
          </cell>
          <cell r="J126" t="str">
            <v>Centrale Vapeur</v>
          </cell>
          <cell r="K126">
            <v>43138</v>
          </cell>
          <cell r="L126">
            <v>2</v>
          </cell>
          <cell r="M126" t="str">
            <v>Fr</v>
          </cell>
          <cell r="N126" t="str">
            <v>Pôle ABE</v>
          </cell>
          <cell r="O126" t="str">
            <v>EQUIPE FR_ACA</v>
          </cell>
          <cell r="P126" t="str">
            <v>Angélique BRAISE</v>
          </cell>
          <cell r="Q126" t="str">
            <v>Thomas</v>
          </cell>
          <cell r="R126" t="str">
            <v>Non</v>
          </cell>
          <cell r="S126" t="str">
            <v>Non</v>
          </cell>
          <cell r="T126" t="str">
            <v>Non</v>
          </cell>
          <cell r="U126" t="str">
            <v>Non</v>
          </cell>
        </row>
        <row r="127">
          <cell r="B127" t="str">
            <v>OD_VALEO3</v>
          </cell>
          <cell r="C127" t="str">
            <v>Alerte contrat</v>
          </cell>
          <cell r="D127" t="str">
            <v>Haute</v>
          </cell>
          <cell r="E127">
            <v>43147</v>
          </cell>
          <cell r="F127" t="str">
            <v>matin</v>
          </cell>
          <cell r="G127" t="str">
            <v>VALEO Potentiel Two Days</v>
          </cell>
          <cell r="H127" t="str">
            <v>BRICOLAGE</v>
          </cell>
          <cell r="I127" t="str">
            <v>Deuxième quinzaine de février</v>
          </cell>
          <cell r="J127" t="str">
            <v>Ampoules et essuie glaces</v>
          </cell>
          <cell r="K127">
            <v>43147</v>
          </cell>
          <cell r="L127">
            <v>4</v>
          </cell>
          <cell r="M127" t="str">
            <v>Fr</v>
          </cell>
          <cell r="N127" t="str">
            <v>Pôle XQU</v>
          </cell>
          <cell r="O127" t="str">
            <v>EQUIPE FR_JFB</v>
          </cell>
          <cell r="P127" t="str">
            <v xml:space="preserve">Raphael GARCIA </v>
          </cell>
          <cell r="Q127" t="str">
            <v>Thomas</v>
          </cell>
          <cell r="R127" t="str">
            <v>Non</v>
          </cell>
          <cell r="S127" t="str">
            <v>Non</v>
          </cell>
          <cell r="T127" t="str">
            <v>Non</v>
          </cell>
          <cell r="U127" t="str">
            <v>Non</v>
          </cell>
        </row>
        <row r="128">
          <cell r="B128" t="str">
            <v>OD_SAMSUNG75</v>
          </cell>
          <cell r="C128" t="str">
            <v>Mettre au 18/02 matin</v>
          </cell>
          <cell r="D128" t="str">
            <v>Haute</v>
          </cell>
          <cell r="E128">
            <v>43147</v>
          </cell>
          <cell r="F128" t="str">
            <v>Soir</v>
          </cell>
          <cell r="G128" t="str">
            <v>SAMSUNG</v>
          </cell>
          <cell r="H128" t="str">
            <v>HIGH TECH</v>
          </cell>
          <cell r="I128">
            <v>0</v>
          </cell>
          <cell r="J128" t="str">
            <v>Montres connectées</v>
          </cell>
          <cell r="K128">
            <v>43151</v>
          </cell>
          <cell r="L128">
            <v>5</v>
          </cell>
          <cell r="M128" t="str">
            <v>Fr</v>
          </cell>
          <cell r="N128" t="str">
            <v>Pôle ABE</v>
          </cell>
          <cell r="O128" t="str">
            <v>EQUIPE FR_1DAY</v>
          </cell>
          <cell r="P128" t="str">
            <v>Mohamed BENNOUNA</v>
          </cell>
          <cell r="Q128" t="str">
            <v>Clément</v>
          </cell>
          <cell r="R128" t="str">
            <v>Non</v>
          </cell>
          <cell r="S128" t="str">
            <v>Non</v>
          </cell>
          <cell r="T128" t="str">
            <v>Non</v>
          </cell>
          <cell r="U128" t="str">
            <v>Non</v>
          </cell>
        </row>
        <row r="129">
          <cell r="B129" t="str">
            <v>OD_SKATUS9</v>
          </cell>
          <cell r="C129">
            <v>0</v>
          </cell>
          <cell r="D129" t="str">
            <v>Moyenne</v>
          </cell>
          <cell r="E129">
            <v>43148</v>
          </cell>
          <cell r="F129" t="str">
            <v>matin</v>
          </cell>
          <cell r="G129" t="str">
            <v>SKATUS</v>
          </cell>
          <cell r="H129" t="str">
            <v>CHAUSSURES</v>
          </cell>
          <cell r="I129" t="str">
            <v>Livraison tardive / possible 18 ?</v>
          </cell>
          <cell r="J129" t="str">
            <v>Chaussures skate enfants</v>
          </cell>
          <cell r="K129">
            <v>43130</v>
          </cell>
          <cell r="L129">
            <v>46</v>
          </cell>
          <cell r="M129" t="str">
            <v>Fr</v>
          </cell>
          <cell r="N129" t="str">
            <v>Pôle DA</v>
          </cell>
          <cell r="O129" t="str">
            <v>EQUIPE FR_STF</v>
          </cell>
          <cell r="P129" t="str">
            <v>Dominique DESGRANGES</v>
          </cell>
          <cell r="Q129" t="str">
            <v>Anthony</v>
          </cell>
          <cell r="R129" t="str">
            <v>Oui</v>
          </cell>
          <cell r="S129" t="str">
            <v>Oui</v>
          </cell>
          <cell r="T129" t="str">
            <v>Oui</v>
          </cell>
          <cell r="U129" t="str">
            <v>Non</v>
          </cell>
        </row>
        <row r="130">
          <cell r="B130" t="str">
            <v>OD_80DB1</v>
          </cell>
          <cell r="C130">
            <v>0</v>
          </cell>
          <cell r="D130" t="str">
            <v>Haute</v>
          </cell>
          <cell r="E130">
            <v>43148</v>
          </cell>
          <cell r="F130" t="str">
            <v>matin</v>
          </cell>
          <cell r="G130" t="str">
            <v>80 DB</v>
          </cell>
          <cell r="H130" t="str">
            <v>PAP HOMME</v>
          </cell>
          <cell r="I130" t="str">
            <v>Max 20/01</v>
          </cell>
          <cell r="J130" t="str">
            <v xml:space="preserve">Blouson connecté </v>
          </cell>
          <cell r="K130">
            <v>43155</v>
          </cell>
          <cell r="L130">
            <v>4</v>
          </cell>
          <cell r="M130" t="str">
            <v>Fr</v>
          </cell>
          <cell r="N130" t="str">
            <v>Pôle ABE</v>
          </cell>
          <cell r="O130" t="str">
            <v>EQUIPE FR_STF</v>
          </cell>
          <cell r="P130" t="str">
            <v>Dany ALLAL</v>
          </cell>
          <cell r="Q130" t="str">
            <v>Clément</v>
          </cell>
          <cell r="R130" t="str">
            <v>Oui</v>
          </cell>
          <cell r="S130" t="str">
            <v>Oui</v>
          </cell>
          <cell r="T130" t="str">
            <v>Oui</v>
          </cell>
          <cell r="U130" t="str">
            <v>Oui</v>
          </cell>
        </row>
        <row r="131">
          <cell r="B131" t="str">
            <v>OD_SAUTER14</v>
          </cell>
          <cell r="C131">
            <v>0</v>
          </cell>
          <cell r="D131" t="str">
            <v>Haute</v>
          </cell>
          <cell r="E131">
            <v>43148</v>
          </cell>
          <cell r="F131" t="str">
            <v>Soir</v>
          </cell>
          <cell r="G131" t="str">
            <v xml:space="preserve">SAUTER </v>
          </cell>
          <cell r="H131" t="str">
            <v>GEM</v>
          </cell>
          <cell r="I131">
            <v>0</v>
          </cell>
          <cell r="J131" t="str">
            <v>Table induction noir innovante avec Duozone</v>
          </cell>
          <cell r="K131">
            <v>43141</v>
          </cell>
          <cell r="L131">
            <v>5</v>
          </cell>
          <cell r="M131" t="str">
            <v>Fr</v>
          </cell>
          <cell r="N131" t="str">
            <v>Pôle ABE</v>
          </cell>
          <cell r="O131" t="str">
            <v>EQUIPE FR_ACA</v>
          </cell>
          <cell r="P131" t="str">
            <v>Jennifer SALIBA</v>
          </cell>
          <cell r="Q131" t="str">
            <v>Thomas</v>
          </cell>
          <cell r="R131" t="str">
            <v>Non</v>
          </cell>
          <cell r="S131" t="str">
            <v>Non</v>
          </cell>
          <cell r="T131" t="str">
            <v>Non</v>
          </cell>
          <cell r="U131" t="str">
            <v>Non</v>
          </cell>
        </row>
        <row r="132">
          <cell r="B132" t="str">
            <v>OD_CGARDEN4</v>
          </cell>
          <cell r="C132" t="str">
            <v>Alerte stock</v>
          </cell>
          <cell r="D132" t="str">
            <v>Haute</v>
          </cell>
          <cell r="E132">
            <v>43148</v>
          </cell>
          <cell r="F132" t="str">
            <v>Soir</v>
          </cell>
          <cell r="G132" t="str">
            <v>COOKING GARDEN</v>
          </cell>
          <cell r="H132" t="str">
            <v>BRICOLAGE</v>
          </cell>
          <cell r="I132" t="str">
            <v>Reprise totale de OD_CGARDEN3</v>
          </cell>
          <cell r="J132" t="str">
            <v>Barbecue</v>
          </cell>
          <cell r="K132">
            <v>43145</v>
          </cell>
          <cell r="L132">
            <v>4</v>
          </cell>
          <cell r="M132" t="str">
            <v>Fr</v>
          </cell>
          <cell r="N132" t="str">
            <v>Pôle ABE</v>
          </cell>
          <cell r="O132" t="str">
            <v>EQUIPE FR_JFB</v>
          </cell>
          <cell r="P132" t="str">
            <v xml:space="preserve">Ulrich LABBE </v>
          </cell>
          <cell r="Q132" t="str">
            <v>Anthony</v>
          </cell>
          <cell r="R132" t="str">
            <v>Oui</v>
          </cell>
          <cell r="S132" t="str">
            <v>Non</v>
          </cell>
          <cell r="T132" t="str">
            <v>Non</v>
          </cell>
          <cell r="U132" t="str">
            <v>Non</v>
          </cell>
        </row>
        <row r="133">
          <cell r="B133" t="str">
            <v>OD_DEWALT2</v>
          </cell>
          <cell r="C133">
            <v>0</v>
          </cell>
          <cell r="D133" t="str">
            <v>Moyenne</v>
          </cell>
          <cell r="E133">
            <v>43149</v>
          </cell>
          <cell r="F133">
            <v>0</v>
          </cell>
          <cell r="G133" t="str">
            <v>DEWALT</v>
          </cell>
          <cell r="H133" t="str">
            <v>BRICOLAGE</v>
          </cell>
          <cell r="I133">
            <v>0</v>
          </cell>
          <cell r="J133" t="str">
            <v>Perceuse</v>
          </cell>
          <cell r="K133">
            <v>43124</v>
          </cell>
          <cell r="L133">
            <v>47</v>
          </cell>
          <cell r="M133" t="str">
            <v>Fr</v>
          </cell>
          <cell r="N133" t="str">
            <v>Pôle XQU</v>
          </cell>
          <cell r="O133" t="str">
            <v>EQUIPE FR_JFB</v>
          </cell>
          <cell r="P133" t="str">
            <v xml:space="preserve">Raphael GARCIA </v>
          </cell>
          <cell r="Q133" t="str">
            <v>Anthony</v>
          </cell>
          <cell r="R133" t="str">
            <v>Non</v>
          </cell>
          <cell r="S133" t="str">
            <v>Non</v>
          </cell>
          <cell r="T133" t="str">
            <v>Non</v>
          </cell>
          <cell r="U133" t="str">
            <v>Non</v>
          </cell>
        </row>
        <row r="134">
          <cell r="B134" t="str">
            <v>OD_EZILIGHT1</v>
          </cell>
          <cell r="C134">
            <v>0</v>
          </cell>
          <cell r="D134" t="str">
            <v>Haute</v>
          </cell>
          <cell r="E134">
            <v>43149</v>
          </cell>
          <cell r="F134">
            <v>0</v>
          </cell>
          <cell r="G134" t="str">
            <v>EZLIGHT</v>
          </cell>
          <cell r="H134" t="str">
            <v>PEM</v>
          </cell>
          <cell r="I134">
            <v>0</v>
          </cell>
          <cell r="J134" t="str">
            <v>Lampes</v>
          </cell>
          <cell r="K134">
            <v>43149</v>
          </cell>
          <cell r="L134">
            <v>5</v>
          </cell>
          <cell r="M134" t="str">
            <v>Fr</v>
          </cell>
          <cell r="N134" t="str">
            <v>Pôle ABE</v>
          </cell>
          <cell r="O134" t="str">
            <v>EQUIPE FR_ACA</v>
          </cell>
          <cell r="P134" t="str">
            <v>Andrea MORA</v>
          </cell>
          <cell r="Q134" t="str">
            <v>Thomas</v>
          </cell>
          <cell r="R134" t="str">
            <v>Non</v>
          </cell>
          <cell r="S134" t="str">
            <v>Non</v>
          </cell>
          <cell r="T134" t="str">
            <v>Non</v>
          </cell>
          <cell r="U134" t="str">
            <v>Non</v>
          </cell>
        </row>
        <row r="135">
          <cell r="B135" t="str">
            <v>OD_SUPERDRY32</v>
          </cell>
          <cell r="C135">
            <v>0</v>
          </cell>
          <cell r="D135" t="str">
            <v>Moyenne</v>
          </cell>
          <cell r="E135">
            <v>43149</v>
          </cell>
          <cell r="F135">
            <v>0</v>
          </cell>
          <cell r="G135" t="str">
            <v>SUPERDRY</v>
          </cell>
          <cell r="H135" t="str">
            <v>MONTRES</v>
          </cell>
          <cell r="I135">
            <v>0</v>
          </cell>
          <cell r="J135" t="str">
            <v>Montres</v>
          </cell>
          <cell r="K135">
            <v>43145</v>
          </cell>
          <cell r="L135">
            <v>3</v>
          </cell>
          <cell r="M135" t="str">
            <v>Fr</v>
          </cell>
          <cell r="N135" t="str">
            <v>Pôle DA</v>
          </cell>
          <cell r="O135" t="str">
            <v>EQUIPE FR_LCS</v>
          </cell>
          <cell r="P135" t="str">
            <v>Luc MALLINGER</v>
          </cell>
          <cell r="Q135" t="str">
            <v>Thomas</v>
          </cell>
          <cell r="R135" t="str">
            <v>Oui</v>
          </cell>
          <cell r="S135" t="str">
            <v>Oui</v>
          </cell>
          <cell r="T135" t="str">
            <v>Non</v>
          </cell>
          <cell r="U135" t="str">
            <v>Non</v>
          </cell>
        </row>
        <row r="136">
          <cell r="B136" t="str">
            <v>OD_SCLOTHING23</v>
          </cell>
          <cell r="C136">
            <v>0</v>
          </cell>
          <cell r="D136" t="str">
            <v>Faible</v>
          </cell>
          <cell r="E136">
            <v>43149</v>
          </cell>
          <cell r="F136" t="str">
            <v>matin</v>
          </cell>
          <cell r="G136" t="str">
            <v>SCOTT CLOTHING</v>
          </cell>
          <cell r="H136" t="str">
            <v>PAP HOMME</v>
          </cell>
          <cell r="I136" t="str">
            <v xml:space="preserve">Décale pour réinjection </v>
          </cell>
          <cell r="J136" t="str">
            <v>Parkas</v>
          </cell>
          <cell r="K136">
            <v>43127</v>
          </cell>
          <cell r="L136">
            <v>51</v>
          </cell>
          <cell r="M136" t="str">
            <v>Fr</v>
          </cell>
          <cell r="N136" t="str">
            <v>Pôle ABE</v>
          </cell>
          <cell r="O136" t="str">
            <v>EQUIPE FR_STF</v>
          </cell>
          <cell r="P136" t="str">
            <v>Dany ALLAL</v>
          </cell>
          <cell r="Q136" t="str">
            <v>Thomas</v>
          </cell>
          <cell r="R136" t="str">
            <v>Oui</v>
          </cell>
          <cell r="S136" t="str">
            <v>Oui</v>
          </cell>
          <cell r="T136" t="str">
            <v>Oui</v>
          </cell>
          <cell r="U136" t="str">
            <v>Non</v>
          </cell>
        </row>
        <row r="137">
          <cell r="B137" t="str">
            <v>OD_STANLEY9</v>
          </cell>
          <cell r="C137" t="str">
            <v>Alerte PROD</v>
          </cell>
          <cell r="D137" t="str">
            <v>Moyenne</v>
          </cell>
          <cell r="E137">
            <v>43150</v>
          </cell>
          <cell r="F137">
            <v>0</v>
          </cell>
          <cell r="G137" t="str">
            <v>STANLEY</v>
          </cell>
          <cell r="H137" t="str">
            <v>HIGH TECH</v>
          </cell>
          <cell r="I137">
            <v>0</v>
          </cell>
          <cell r="J137" t="str">
            <v>Téléphone</v>
          </cell>
          <cell r="K137">
            <v>43152</v>
          </cell>
          <cell r="L137">
            <v>6</v>
          </cell>
          <cell r="M137" t="str">
            <v>Fr</v>
          </cell>
          <cell r="N137" t="str">
            <v>Pôle ABE</v>
          </cell>
          <cell r="O137" t="str">
            <v>EQUIPE FR_CHU</v>
          </cell>
          <cell r="P137" t="str">
            <v>Mohamed BENNOUNA</v>
          </cell>
          <cell r="Q137" t="str">
            <v>Anthony</v>
          </cell>
          <cell r="R137" t="str">
            <v>Non</v>
          </cell>
          <cell r="S137" t="str">
            <v>Non</v>
          </cell>
          <cell r="T137" t="str">
            <v>Non</v>
          </cell>
          <cell r="U137" t="str">
            <v>Non</v>
          </cell>
        </row>
        <row r="138">
          <cell r="B138" t="str">
            <v>OD_PASSIONDE6</v>
          </cell>
          <cell r="C138">
            <v>0</v>
          </cell>
          <cell r="D138" t="str">
            <v>Moyenne</v>
          </cell>
          <cell r="E138">
            <v>43150</v>
          </cell>
          <cell r="F138">
            <v>0</v>
          </cell>
          <cell r="G138" t="str">
            <v>PASSION D ELLY</v>
          </cell>
          <cell r="H138" t="str">
            <v>LINGE DE MAISON</v>
          </cell>
          <cell r="I138">
            <v>0</v>
          </cell>
          <cell r="J138" t="str">
            <v>Linge de maison</v>
          </cell>
          <cell r="K138">
            <v>43154</v>
          </cell>
          <cell r="L138">
            <v>4</v>
          </cell>
          <cell r="M138" t="str">
            <v>Fr</v>
          </cell>
          <cell r="N138" t="str">
            <v>Pôle XQU</v>
          </cell>
          <cell r="O138" t="str">
            <v>EQUIPE FR_PDE</v>
          </cell>
          <cell r="P138" t="str">
            <v>Julie PAGES</v>
          </cell>
          <cell r="Q138" t="str">
            <v>Tessa</v>
          </cell>
          <cell r="R138" t="str">
            <v>Oui</v>
          </cell>
          <cell r="S138" t="str">
            <v>Oui</v>
          </cell>
          <cell r="T138" t="str">
            <v>Non</v>
          </cell>
          <cell r="U138" t="str">
            <v>Non</v>
          </cell>
        </row>
        <row r="139">
          <cell r="B139" t="str">
            <v>OD_PASSENGER4</v>
          </cell>
          <cell r="C139" t="str">
            <v>Alerte LOG</v>
          </cell>
          <cell r="D139" t="str">
            <v>Faible</v>
          </cell>
          <cell r="E139">
            <v>43150</v>
          </cell>
          <cell r="F139" t="str">
            <v>Soir</v>
          </cell>
          <cell r="G139" t="str">
            <v>PASSENGER</v>
          </cell>
          <cell r="H139" t="str">
            <v>SPORT VETEMENT</v>
          </cell>
          <cell r="I139" t="str">
            <v>Reprise OD_PASSENGER3</v>
          </cell>
          <cell r="J139" t="str">
            <v>Parka</v>
          </cell>
          <cell r="K139">
            <v>43127</v>
          </cell>
          <cell r="L139">
            <v>3</v>
          </cell>
          <cell r="M139" t="str">
            <v>Fr</v>
          </cell>
          <cell r="N139" t="str">
            <v>Pôle DA</v>
          </cell>
          <cell r="O139" t="str">
            <v>EQUIPE FR_JHD</v>
          </cell>
          <cell r="P139" t="str">
            <v xml:space="preserve">Dany ALLAL
</v>
          </cell>
          <cell r="Q139" t="str">
            <v>Tessa</v>
          </cell>
          <cell r="R139" t="str">
            <v>Oui</v>
          </cell>
          <cell r="S139" t="str">
            <v>Oui</v>
          </cell>
          <cell r="T139" t="str">
            <v>Oui</v>
          </cell>
          <cell r="U139" t="str">
            <v>Oui</v>
          </cell>
        </row>
        <row r="140">
          <cell r="B140" t="str">
            <v>OD_DIM55</v>
          </cell>
          <cell r="C140">
            <v>0</v>
          </cell>
          <cell r="D140" t="str">
            <v>Super OD</v>
          </cell>
          <cell r="E140">
            <v>43151</v>
          </cell>
          <cell r="F140" t="str">
            <v>Matin</v>
          </cell>
          <cell r="G140" t="str">
            <v>DIM</v>
          </cell>
          <cell r="H140" t="str">
            <v>LINGERIE</v>
          </cell>
          <cell r="I140" t="str">
            <v>ACHAT FERME</v>
          </cell>
          <cell r="J140" t="str">
            <v>Boxer</v>
          </cell>
          <cell r="K140">
            <v>43153</v>
          </cell>
          <cell r="L140">
            <v>36</v>
          </cell>
          <cell r="M140" t="str">
            <v>Fr</v>
          </cell>
          <cell r="N140" t="str">
            <v>EKAT</v>
          </cell>
          <cell r="O140" t="str">
            <v>EKAT FRANCE</v>
          </cell>
          <cell r="P140" t="str">
            <v>Julie CHASTENET</v>
          </cell>
          <cell r="Q140" t="str">
            <v>Clément</v>
          </cell>
          <cell r="R140" t="str">
            <v>Oui</v>
          </cell>
          <cell r="S140" t="str">
            <v>Oui</v>
          </cell>
          <cell r="T140" t="str">
            <v>Non</v>
          </cell>
          <cell r="U140">
            <v>0</v>
          </cell>
        </row>
        <row r="141">
          <cell r="B141" t="str">
            <v>OD_ORPHEA8</v>
          </cell>
          <cell r="C141" t="str">
            <v>20 au soir</v>
          </cell>
          <cell r="D141" t="str">
            <v>Super OD</v>
          </cell>
          <cell r="E141">
            <v>43151</v>
          </cell>
          <cell r="F141" t="str">
            <v>Soir</v>
          </cell>
          <cell r="G141" t="str">
            <v>ORPHEA</v>
          </cell>
          <cell r="H141" t="str">
            <v>DECO / MEUBLE</v>
          </cell>
          <cell r="I141">
            <v>0</v>
          </cell>
          <cell r="J141" t="str">
            <v>Lit Coffre + Matelas</v>
          </cell>
          <cell r="K141">
            <v>0</v>
          </cell>
          <cell r="L141">
            <v>6</v>
          </cell>
          <cell r="M141" t="str">
            <v>Fr</v>
          </cell>
          <cell r="N141" t="str">
            <v>Pôle XQU</v>
          </cell>
          <cell r="O141" t="str">
            <v>EQUIPE FR_PDE</v>
          </cell>
          <cell r="P141" t="str">
            <v>Edmond PHELIP</v>
          </cell>
          <cell r="Q141" t="str">
            <v>Tessa</v>
          </cell>
          <cell r="R141" t="str">
            <v>Non</v>
          </cell>
          <cell r="S141" t="str">
            <v>Non</v>
          </cell>
          <cell r="T141" t="str">
            <v>Non</v>
          </cell>
          <cell r="U141" t="str">
            <v>Non</v>
          </cell>
        </row>
        <row r="142">
          <cell r="B142" t="str">
            <v>OD_LEGENDER13</v>
          </cell>
          <cell r="C142">
            <v>0</v>
          </cell>
          <cell r="D142" t="str">
            <v>Faible</v>
          </cell>
          <cell r="E142">
            <v>43151</v>
          </cell>
          <cell r="F142">
            <v>0</v>
          </cell>
          <cell r="G142" t="str">
            <v>LEGENDER</v>
          </cell>
          <cell r="H142" t="str">
            <v>SPORT VETEMENT</v>
          </cell>
          <cell r="I142" t="str">
            <v>reprise partielle OD_legender9</v>
          </cell>
          <cell r="J142" t="str">
            <v>doudounes femmes</v>
          </cell>
          <cell r="K142">
            <v>0</v>
          </cell>
          <cell r="L142">
            <v>6</v>
          </cell>
          <cell r="M142" t="str">
            <v>Fr</v>
          </cell>
          <cell r="N142" t="str">
            <v>Pôle DA</v>
          </cell>
          <cell r="O142" t="str">
            <v>EQUIPE FR_JHD</v>
          </cell>
          <cell r="P142" t="str">
            <v xml:space="preserve">Dany ALLAL_x000D_
</v>
          </cell>
          <cell r="Q142" t="str">
            <v>Clément</v>
          </cell>
          <cell r="R142" t="str">
            <v>Oui</v>
          </cell>
          <cell r="S142" t="str">
            <v>Oui</v>
          </cell>
          <cell r="T142">
            <v>0</v>
          </cell>
          <cell r="U142">
            <v>0</v>
          </cell>
        </row>
        <row r="143">
          <cell r="B143" t="str">
            <v>OD_BEABA13</v>
          </cell>
          <cell r="C143" t="str">
            <v xml:space="preserve">Décaler de 2-3 jours si possible pour prix </v>
          </cell>
          <cell r="D143" t="str">
            <v>Haute</v>
          </cell>
          <cell r="E143">
            <v>43152</v>
          </cell>
          <cell r="F143">
            <v>0</v>
          </cell>
          <cell r="G143" t="str">
            <v xml:space="preserve">BEABA </v>
          </cell>
          <cell r="H143" t="str">
            <v>PUERICULTURE</v>
          </cell>
          <cell r="I143">
            <v>0</v>
          </cell>
          <cell r="J143" t="str">
            <v>Babycook</v>
          </cell>
          <cell r="K143">
            <v>0</v>
          </cell>
          <cell r="L143">
            <v>51</v>
          </cell>
          <cell r="M143" t="str">
            <v>Fr</v>
          </cell>
          <cell r="N143" t="str">
            <v>Pôle XQU</v>
          </cell>
          <cell r="O143" t="str">
            <v>EQUIPE FR_NBL</v>
          </cell>
          <cell r="P143" t="str">
            <v xml:space="preserve">Chloé CAILLON </v>
          </cell>
          <cell r="Q143" t="str">
            <v>Tessa</v>
          </cell>
          <cell r="R143" t="str">
            <v>Non</v>
          </cell>
          <cell r="S143" t="str">
            <v>Non</v>
          </cell>
          <cell r="T143" t="str">
            <v>Non</v>
          </cell>
          <cell r="U143" t="str">
            <v>Non</v>
          </cell>
        </row>
        <row r="144">
          <cell r="B144" t="str">
            <v>OD_DDEVIL39</v>
          </cell>
          <cell r="C144">
            <v>0</v>
          </cell>
          <cell r="D144" t="str">
            <v>Moyenne</v>
          </cell>
          <cell r="E144">
            <v>43152</v>
          </cell>
          <cell r="F144">
            <v>0</v>
          </cell>
          <cell r="G144" t="str">
            <v>DIRT DEVIL</v>
          </cell>
          <cell r="H144" t="str">
            <v>PEM</v>
          </cell>
          <cell r="I144" t="str">
            <v>Reprise de OD_ddevil34</v>
          </cell>
          <cell r="J144" t="str">
            <v>aspi balai</v>
          </cell>
          <cell r="K144">
            <v>43146</v>
          </cell>
          <cell r="L144">
            <v>4</v>
          </cell>
          <cell r="M144" t="str">
            <v>Fr</v>
          </cell>
          <cell r="N144" t="str">
            <v>Pôle ABE</v>
          </cell>
          <cell r="O144" t="str">
            <v>EQUIPE FR_ACA</v>
          </cell>
          <cell r="P144" t="str">
            <v>Jennifer SALIBA</v>
          </cell>
          <cell r="Q144" t="str">
            <v>Clément</v>
          </cell>
          <cell r="R144" t="str">
            <v>Non</v>
          </cell>
          <cell r="S144" t="str">
            <v>Non</v>
          </cell>
          <cell r="T144" t="str">
            <v>Non</v>
          </cell>
          <cell r="U144" t="str">
            <v>Non</v>
          </cell>
        </row>
        <row r="145">
          <cell r="B145" t="str">
            <v>OD_PENTAX47</v>
          </cell>
          <cell r="C145">
            <v>0</v>
          </cell>
          <cell r="D145" t="str">
            <v>Haute</v>
          </cell>
          <cell r="E145">
            <v>43152</v>
          </cell>
          <cell r="F145" t="str">
            <v>Matin</v>
          </cell>
          <cell r="G145" t="str">
            <v>PENTAX Two Days potentiel</v>
          </cell>
          <cell r="H145" t="str">
            <v>HIGH TECH</v>
          </cell>
          <cell r="I145" t="str">
            <v>MATIN impératif - Pdts dispo 19/02 - Reprise Totale OD_pentax46</v>
          </cell>
          <cell r="J145" t="str">
            <v>Appareil Photos reflex</v>
          </cell>
          <cell r="K145">
            <v>43138</v>
          </cell>
          <cell r="L145">
            <v>4</v>
          </cell>
          <cell r="M145" t="str">
            <v>Fr</v>
          </cell>
          <cell r="N145" t="str">
            <v>Pôle ABE</v>
          </cell>
          <cell r="O145" t="str">
            <v>EQUIPE FR_CHU</v>
          </cell>
          <cell r="P145" t="str">
            <v>Julie PALKOWSKI</v>
          </cell>
          <cell r="Q145" t="str">
            <v>Clément</v>
          </cell>
          <cell r="R145" t="str">
            <v>Non</v>
          </cell>
          <cell r="S145" t="str">
            <v>Non</v>
          </cell>
          <cell r="T145" t="str">
            <v>Non</v>
          </cell>
          <cell r="U145" t="str">
            <v>Non</v>
          </cell>
        </row>
        <row r="146">
          <cell r="B146" t="str">
            <v>OD_COMPACTOR46</v>
          </cell>
          <cell r="C146" t="str">
            <v>La marque veut être jeudi 22</v>
          </cell>
          <cell r="D146" t="str">
            <v>Haute</v>
          </cell>
          <cell r="E146">
            <v>43153</v>
          </cell>
          <cell r="F146" t="str">
            <v>Matin</v>
          </cell>
          <cell r="G146" t="str">
            <v>COMPACTOR</v>
          </cell>
          <cell r="H146" t="str">
            <v>DECO / MEUBLE</v>
          </cell>
          <cell r="I146" t="str">
            <v>Dropshipment (DI)</v>
          </cell>
          <cell r="J146" t="str">
            <v>Boites de rangement</v>
          </cell>
          <cell r="K146">
            <v>43138</v>
          </cell>
          <cell r="L146">
            <v>3</v>
          </cell>
          <cell r="M146" t="str">
            <v>Fr</v>
          </cell>
          <cell r="N146" t="str">
            <v>Pôle XQU</v>
          </cell>
          <cell r="O146" t="str">
            <v>EQUIPE FR_JFB</v>
          </cell>
          <cell r="P146" t="str">
            <v>Juliette VIGAND</v>
          </cell>
          <cell r="Q146" t="str">
            <v>Clément</v>
          </cell>
          <cell r="R146" t="str">
            <v>Non</v>
          </cell>
          <cell r="S146" t="str">
            <v>Non</v>
          </cell>
          <cell r="T146" t="str">
            <v>Non</v>
          </cell>
          <cell r="U146" t="str">
            <v>Non</v>
          </cell>
        </row>
        <row r="147">
          <cell r="B147" t="str">
            <v>OD_UNECK6</v>
          </cell>
          <cell r="C147">
            <v>0</v>
          </cell>
          <cell r="D147" t="str">
            <v>Faible</v>
          </cell>
          <cell r="E147">
            <v>43153</v>
          </cell>
          <cell r="F147">
            <v>0</v>
          </cell>
          <cell r="G147" t="str">
            <v>U-NECK</v>
          </cell>
          <cell r="H147" t="str">
            <v>CHAUSSURES</v>
          </cell>
          <cell r="I147">
            <v>0</v>
          </cell>
          <cell r="J147" t="str">
            <v>Chaussures homme</v>
          </cell>
          <cell r="K147">
            <v>43110</v>
          </cell>
          <cell r="L147">
            <v>2</v>
          </cell>
          <cell r="M147" t="str">
            <v>Esp</v>
          </cell>
          <cell r="N147" t="str">
            <v>Esp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</row>
        <row r="148">
          <cell r="B148" t="str">
            <v>OD_MCCULLOCH7</v>
          </cell>
          <cell r="C148">
            <v>0</v>
          </cell>
          <cell r="D148" t="str">
            <v>Moyenne</v>
          </cell>
          <cell r="E148">
            <v>43153</v>
          </cell>
          <cell r="F148">
            <v>0</v>
          </cell>
          <cell r="G148" t="str">
            <v>MC CULLOCH</v>
          </cell>
          <cell r="H148" t="str">
            <v>BRICOLAGE</v>
          </cell>
          <cell r="I148">
            <v>0</v>
          </cell>
          <cell r="J148" t="str">
            <v>Tronçonneuse</v>
          </cell>
          <cell r="K148">
            <v>43151</v>
          </cell>
          <cell r="L148">
            <v>5</v>
          </cell>
          <cell r="M148" t="str">
            <v>Fr</v>
          </cell>
          <cell r="N148" t="str">
            <v>Pôle XQU</v>
          </cell>
          <cell r="O148" t="str">
            <v>EQUIPE FR_JFB</v>
          </cell>
          <cell r="P148" t="str">
            <v xml:space="preserve">Raphael GARCIA </v>
          </cell>
          <cell r="Q148" t="str">
            <v>Clément</v>
          </cell>
          <cell r="R148" t="str">
            <v>Non</v>
          </cell>
          <cell r="S148" t="str">
            <v>Non</v>
          </cell>
          <cell r="T148" t="str">
            <v>Non</v>
          </cell>
          <cell r="U148" t="str">
            <v>Non</v>
          </cell>
        </row>
        <row r="149">
          <cell r="B149" t="str">
            <v>OD_SALOMON35</v>
          </cell>
          <cell r="C149">
            <v>0</v>
          </cell>
          <cell r="D149" t="str">
            <v>Moyenne</v>
          </cell>
          <cell r="E149">
            <v>43153</v>
          </cell>
          <cell r="F149" t="str">
            <v>Matin</v>
          </cell>
          <cell r="G149" t="str">
            <v>SALOMON</v>
          </cell>
          <cell r="H149" t="str">
            <v>SPORT VETEMENT</v>
          </cell>
          <cell r="I149" t="str">
            <v>Two Days potentiel</v>
          </cell>
          <cell r="J149" t="str">
            <v>Chaussures</v>
          </cell>
          <cell r="K149">
            <v>43153</v>
          </cell>
          <cell r="L149">
            <v>4</v>
          </cell>
          <cell r="M149" t="str">
            <v>Fr</v>
          </cell>
          <cell r="N149" t="str">
            <v>Pôle DA</v>
          </cell>
          <cell r="O149" t="str">
            <v>EQUIPE FR_JHD</v>
          </cell>
          <cell r="P149" t="str">
            <v xml:space="preserve">Amy WORKMAN
</v>
          </cell>
          <cell r="Q149" t="str">
            <v>Anthony</v>
          </cell>
          <cell r="R149" t="str">
            <v>Oui</v>
          </cell>
          <cell r="S149" t="str">
            <v>Oui</v>
          </cell>
          <cell r="T149" t="str">
            <v>Oui</v>
          </cell>
          <cell r="U149" t="str">
            <v>Oui</v>
          </cell>
        </row>
        <row r="150">
          <cell r="B150" t="str">
            <v>OD_SLOGGI35</v>
          </cell>
          <cell r="C150" t="str">
            <v>KO REINJ</v>
          </cell>
          <cell r="D150" t="str">
            <v>Haute</v>
          </cell>
          <cell r="E150">
            <v>43153</v>
          </cell>
          <cell r="F150">
            <v>0</v>
          </cell>
          <cell r="G150" t="str">
            <v>SLOGGI</v>
          </cell>
          <cell r="H150" t="str">
            <v>LINGERIE</v>
          </cell>
          <cell r="I150" t="str">
            <v>livraison 25/02 mais KO FINANCE réinj</v>
          </cell>
          <cell r="J150" t="str">
            <v>Slip femme</v>
          </cell>
          <cell r="K150">
            <v>43124</v>
          </cell>
          <cell r="L150">
            <v>2</v>
          </cell>
          <cell r="M150" t="str">
            <v>Fr</v>
          </cell>
          <cell r="N150" t="str">
            <v>EKAT</v>
          </cell>
          <cell r="O150" t="str">
            <v>EKAT FRANCE</v>
          </cell>
          <cell r="P150" t="str">
            <v>Luis Arias</v>
          </cell>
          <cell r="Q150" t="str">
            <v>Tessa</v>
          </cell>
          <cell r="R150" t="str">
            <v>Oui</v>
          </cell>
          <cell r="S150" t="str">
            <v>Oui</v>
          </cell>
          <cell r="T150" t="str">
            <v>Non</v>
          </cell>
          <cell r="U150" t="str">
            <v>Non</v>
          </cell>
        </row>
        <row r="151">
          <cell r="B151" t="str">
            <v>OD_LTROPEZ14</v>
          </cell>
          <cell r="C151" t="str">
            <v>KO REINJ</v>
          </cell>
          <cell r="D151" t="str">
            <v>Haute</v>
          </cell>
          <cell r="E151">
            <v>43154</v>
          </cell>
          <cell r="F151">
            <v>0</v>
          </cell>
          <cell r="G151" t="str">
            <v>LES TROPEZIENNES</v>
          </cell>
          <cell r="H151" t="str">
            <v>CHAUSSURES</v>
          </cell>
          <cell r="I151" t="str">
            <v>REINJECTION VC LTROPEZIEN12</v>
          </cell>
          <cell r="J151" t="str">
            <v>Bottines</v>
          </cell>
          <cell r="K151">
            <v>43119</v>
          </cell>
          <cell r="L151">
            <v>51</v>
          </cell>
          <cell r="M151" t="str">
            <v>Fr</v>
          </cell>
          <cell r="N151" t="str">
            <v>Pôle ABE</v>
          </cell>
          <cell r="O151" t="str">
            <v>EQUIPE FR_STF</v>
          </cell>
          <cell r="P151" t="str">
            <v>Anne-Laurence MESNARD</v>
          </cell>
          <cell r="Q151" t="str">
            <v>Clément</v>
          </cell>
          <cell r="R151" t="str">
            <v>Oui</v>
          </cell>
          <cell r="S151" t="str">
            <v>Oui</v>
          </cell>
          <cell r="T151" t="str">
            <v>Non</v>
          </cell>
          <cell r="U151" t="str">
            <v>Non</v>
          </cell>
        </row>
        <row r="152">
          <cell r="B152" t="str">
            <v>OD_KCOOK46</v>
          </cell>
          <cell r="C152">
            <v>0</v>
          </cell>
          <cell r="D152" t="str">
            <v>Faible</v>
          </cell>
          <cell r="E152">
            <v>43154</v>
          </cell>
          <cell r="F152">
            <v>0</v>
          </cell>
          <cell r="G152" t="str">
            <v>KITCHENCOOK</v>
          </cell>
          <cell r="H152" t="str">
            <v>PEM</v>
          </cell>
          <cell r="I152">
            <v>0</v>
          </cell>
          <cell r="J152" t="str">
            <v>Robot petrin</v>
          </cell>
          <cell r="K152">
            <v>0</v>
          </cell>
          <cell r="L152">
            <v>6</v>
          </cell>
          <cell r="M152" t="str">
            <v>Fr</v>
          </cell>
          <cell r="N152" t="str">
            <v>Pôle ABE</v>
          </cell>
          <cell r="O152" t="str">
            <v>EQUIPE FR_CHU</v>
          </cell>
          <cell r="P152" t="str">
            <v>Andrea MORA</v>
          </cell>
          <cell r="Q152" t="str">
            <v>Thomas</v>
          </cell>
          <cell r="R152" t="str">
            <v>Non</v>
          </cell>
          <cell r="S152" t="str">
            <v>Non</v>
          </cell>
          <cell r="T152" t="str">
            <v>Non</v>
          </cell>
          <cell r="U152" t="str">
            <v>Non</v>
          </cell>
        </row>
        <row r="153">
          <cell r="B153" t="str">
            <v>OD_COMPEX56</v>
          </cell>
          <cell r="C153">
            <v>0</v>
          </cell>
          <cell r="D153" t="str">
            <v>Haute</v>
          </cell>
          <cell r="E153">
            <v>43154</v>
          </cell>
          <cell r="F153">
            <v>0</v>
          </cell>
          <cell r="G153" t="str">
            <v>SLIMFORM / COMPEX</v>
          </cell>
          <cell r="H153" t="str">
            <v>MATERIEL SPORT</v>
          </cell>
          <cell r="I153">
            <v>0</v>
          </cell>
          <cell r="J153" t="str">
            <v>ceintures d’electrostimulation</v>
          </cell>
          <cell r="K153">
            <v>43141</v>
          </cell>
          <cell r="L153">
            <v>4</v>
          </cell>
          <cell r="M153" t="str">
            <v>Fr</v>
          </cell>
          <cell r="N153" t="str">
            <v>Pôle DA</v>
          </cell>
          <cell r="O153" t="str">
            <v>EQUIPE FR_JHD</v>
          </cell>
          <cell r="P153" t="str">
            <v>Millan HERCE</v>
          </cell>
          <cell r="Q153" t="str">
            <v>Tessa</v>
          </cell>
          <cell r="R153" t="str">
            <v>Non</v>
          </cell>
          <cell r="S153" t="str">
            <v>Non</v>
          </cell>
          <cell r="T153" t="str">
            <v>Non</v>
          </cell>
          <cell r="U153" t="str">
            <v>Non</v>
          </cell>
        </row>
        <row r="154">
          <cell r="B154" t="str">
            <v>OD_HERZBERG9</v>
          </cell>
          <cell r="C154">
            <v>0</v>
          </cell>
          <cell r="D154" t="str">
            <v>Faible</v>
          </cell>
          <cell r="E154">
            <v>43154</v>
          </cell>
          <cell r="F154">
            <v>0</v>
          </cell>
          <cell r="G154" t="str">
            <v>HERZBERG</v>
          </cell>
          <cell r="H154" t="str">
            <v>ART DE LA TABLE</v>
          </cell>
          <cell r="I154" t="str">
            <v>Reprise OD HERZBERG8</v>
          </cell>
          <cell r="J154" t="str">
            <v>Casseroles</v>
          </cell>
          <cell r="K154">
            <v>0</v>
          </cell>
          <cell r="L154">
            <v>5</v>
          </cell>
          <cell r="M154" t="str">
            <v>Fr</v>
          </cell>
          <cell r="N154" t="str">
            <v>Pôle XQU</v>
          </cell>
          <cell r="O154" t="str">
            <v>EQUIPE FR_PDE</v>
          </cell>
          <cell r="P154" t="str">
            <v>Sandra DAHAN</v>
          </cell>
          <cell r="Q154" t="str">
            <v>Anthony</v>
          </cell>
          <cell r="R154" t="str">
            <v>Non</v>
          </cell>
          <cell r="S154" t="str">
            <v>Non</v>
          </cell>
          <cell r="T154" t="str">
            <v>Non</v>
          </cell>
          <cell r="U154" t="str">
            <v>Non</v>
          </cell>
        </row>
        <row r="155">
          <cell r="B155" t="str">
            <v>OD_GSTAR18</v>
          </cell>
          <cell r="C155">
            <v>0</v>
          </cell>
          <cell r="D155" t="str">
            <v>Haute</v>
          </cell>
          <cell r="E155">
            <v>43154</v>
          </cell>
          <cell r="F155" t="str">
            <v>Matin</v>
          </cell>
          <cell r="G155" t="str">
            <v>G-STAR</v>
          </cell>
          <cell r="H155" t="str">
            <v>JEANSWEAR</v>
          </cell>
          <cell r="I155" t="str">
            <v>Fin mois</v>
          </cell>
          <cell r="J155" t="str">
            <v>Jeans</v>
          </cell>
          <cell r="K155">
            <v>43147</v>
          </cell>
          <cell r="L155">
            <v>4</v>
          </cell>
          <cell r="M155" t="str">
            <v>Fr</v>
          </cell>
          <cell r="N155" t="str">
            <v>EKAT</v>
          </cell>
          <cell r="O155" t="str">
            <v>EKAT FRANCE</v>
          </cell>
          <cell r="P155" t="str">
            <v>Victor RICHAUD</v>
          </cell>
          <cell r="Q155" t="str">
            <v>Clément</v>
          </cell>
          <cell r="R155" t="str">
            <v>Oui</v>
          </cell>
          <cell r="S155" t="str">
            <v>Oui</v>
          </cell>
          <cell r="T155" t="str">
            <v>Oui</v>
          </cell>
          <cell r="U155" t="str">
            <v>Oui</v>
          </cell>
        </row>
        <row r="156">
          <cell r="B156" t="str">
            <v>OD_SUUNTO17</v>
          </cell>
          <cell r="C156" t="str">
            <v>KO REINJ</v>
          </cell>
          <cell r="D156" t="str">
            <v>Haute</v>
          </cell>
          <cell r="E156">
            <v>43154</v>
          </cell>
          <cell r="F156">
            <v>0</v>
          </cell>
          <cell r="G156" t="str">
            <v>SUUNTO</v>
          </cell>
          <cell r="H156" t="str">
            <v>MATERIEL SPORT</v>
          </cell>
          <cell r="I156" t="str">
            <v>Samedi ou dimanche / prob livraison</v>
          </cell>
          <cell r="J156" t="str">
            <v>Montres GPS</v>
          </cell>
          <cell r="K156">
            <v>43132</v>
          </cell>
          <cell r="L156">
            <v>2</v>
          </cell>
          <cell r="M156" t="str">
            <v>Fr</v>
          </cell>
          <cell r="N156" t="str">
            <v>Pôle DA</v>
          </cell>
          <cell r="O156" t="str">
            <v>EQUIPE FR_JHD</v>
          </cell>
          <cell r="P156" t="str">
            <v>Millan HERCE</v>
          </cell>
          <cell r="Q156" t="str">
            <v>Thomas</v>
          </cell>
          <cell r="R156" t="str">
            <v>Non</v>
          </cell>
          <cell r="S156" t="str">
            <v>Non</v>
          </cell>
          <cell r="T156" t="str">
            <v>Non</v>
          </cell>
          <cell r="U156" t="str">
            <v>Non</v>
          </cell>
        </row>
        <row r="157">
          <cell r="B157" t="str">
            <v>OD_ACOVA37</v>
          </cell>
          <cell r="C157">
            <v>0</v>
          </cell>
          <cell r="D157" t="str">
            <v>Haute</v>
          </cell>
          <cell r="E157">
            <v>43155</v>
          </cell>
          <cell r="F157">
            <v>0</v>
          </cell>
          <cell r="G157" t="str">
            <v>ACOVA TWO DAYS</v>
          </cell>
          <cell r="H157" t="str">
            <v>BRICOLAGE</v>
          </cell>
          <cell r="I157">
            <v>0</v>
          </cell>
          <cell r="J157" t="str">
            <v>Radiateurs</v>
          </cell>
          <cell r="K157">
            <v>43154</v>
          </cell>
          <cell r="L157">
            <v>3</v>
          </cell>
          <cell r="M157" t="str">
            <v>Fr</v>
          </cell>
          <cell r="N157" t="str">
            <v>Pôle XQU</v>
          </cell>
          <cell r="O157" t="str">
            <v>EQUIPE FR_JFB</v>
          </cell>
          <cell r="P157">
            <v>0</v>
          </cell>
          <cell r="Q157" t="str">
            <v>Tessa</v>
          </cell>
          <cell r="R157" t="str">
            <v>Non</v>
          </cell>
          <cell r="S157" t="str">
            <v>Non</v>
          </cell>
          <cell r="T157" t="str">
            <v>Non</v>
          </cell>
          <cell r="U157" t="str">
            <v>Non</v>
          </cell>
        </row>
        <row r="158">
          <cell r="B158" t="str">
            <v>OD_TREVENEZIE4</v>
          </cell>
          <cell r="C158">
            <v>0</v>
          </cell>
          <cell r="D158" t="str">
            <v>Haute</v>
          </cell>
          <cell r="E158">
            <v>43155</v>
          </cell>
          <cell r="F158">
            <v>0</v>
          </cell>
          <cell r="G158" t="str">
            <v>TRE VENEZIE</v>
          </cell>
          <cell r="H158" t="str">
            <v>GASTRONOMIE</v>
          </cell>
          <cell r="I158">
            <v>0</v>
          </cell>
          <cell r="J158" t="str">
            <v xml:space="preserve">Capsules de café </v>
          </cell>
          <cell r="K158">
            <v>43145</v>
          </cell>
          <cell r="L158">
            <v>51</v>
          </cell>
          <cell r="M158" t="str">
            <v>Fr</v>
          </cell>
          <cell r="N158" t="str">
            <v>Pôle EIM</v>
          </cell>
          <cell r="O158" t="str">
            <v>EQUIPE FR_1DAY</v>
          </cell>
          <cell r="P158" t="str">
            <v>Francisco-Javier LERAILLER</v>
          </cell>
          <cell r="Q158" t="str">
            <v>Anthony</v>
          </cell>
          <cell r="R158" t="str">
            <v>Non</v>
          </cell>
          <cell r="S158" t="str">
            <v>Non</v>
          </cell>
          <cell r="T158" t="str">
            <v>Non</v>
          </cell>
          <cell r="U158" t="str">
            <v>Non</v>
          </cell>
        </row>
        <row r="159">
          <cell r="B159" t="str">
            <v>OD_LUMISKY22</v>
          </cell>
          <cell r="C159">
            <v>0</v>
          </cell>
          <cell r="D159" t="str">
            <v>Haute</v>
          </cell>
          <cell r="E159">
            <v>43155</v>
          </cell>
          <cell r="F159" t="str">
            <v>Matin</v>
          </cell>
          <cell r="G159" t="str">
            <v>LUMISKY D.I  Two Days</v>
          </cell>
          <cell r="H159" t="str">
            <v>DECO / MEUBLE</v>
          </cell>
          <cell r="I159" t="str">
            <v xml:space="preserve">Fin Février le week-end </v>
          </cell>
          <cell r="J159" t="str">
            <v>Lampes exterieures</v>
          </cell>
          <cell r="K159">
            <v>43147</v>
          </cell>
          <cell r="L159">
            <v>51</v>
          </cell>
          <cell r="M159" t="str">
            <v>Fr</v>
          </cell>
          <cell r="N159" t="str">
            <v>Pôle XQU</v>
          </cell>
          <cell r="O159" t="str">
            <v>EQUIPE FR_JFB</v>
          </cell>
          <cell r="P159" t="str">
            <v xml:space="preserve">Martin LESIEUR </v>
          </cell>
          <cell r="Q159" t="str">
            <v>Anthony</v>
          </cell>
          <cell r="R159" t="str">
            <v>Oui</v>
          </cell>
          <cell r="S159" t="str">
            <v>Oui</v>
          </cell>
          <cell r="T159" t="str">
            <v>Non</v>
          </cell>
          <cell r="U159" t="str">
            <v>Non</v>
          </cell>
        </row>
        <row r="160">
          <cell r="B160" t="str">
            <v>OD_PUMA149</v>
          </cell>
          <cell r="C160">
            <v>0</v>
          </cell>
          <cell r="D160" t="str">
            <v>Moyenne</v>
          </cell>
          <cell r="E160">
            <v>43155</v>
          </cell>
          <cell r="F160">
            <v>0</v>
          </cell>
          <cell r="G160" t="str">
            <v>PUMA Potentiel Two Days</v>
          </cell>
          <cell r="H160" t="str">
            <v>LINGERIE</v>
          </cell>
          <cell r="I160">
            <v>0</v>
          </cell>
          <cell r="J160" t="str">
            <v>Shorty et soutine gorge</v>
          </cell>
          <cell r="K160">
            <v>43140</v>
          </cell>
          <cell r="L160">
            <v>4</v>
          </cell>
          <cell r="M160" t="str">
            <v>Fr</v>
          </cell>
          <cell r="N160" t="str">
            <v>Pôle DA</v>
          </cell>
          <cell r="O160" t="str">
            <v>EQUIPE FR_SBR</v>
          </cell>
          <cell r="P160" t="str">
            <v xml:space="preserve">Maguelonne DE FONT REAULX
</v>
          </cell>
          <cell r="Q160" t="str">
            <v>Anthony</v>
          </cell>
          <cell r="R160" t="str">
            <v>Oui</v>
          </cell>
          <cell r="S160" t="str">
            <v>Oui</v>
          </cell>
          <cell r="T160" t="str">
            <v>Oui</v>
          </cell>
          <cell r="U160" t="str">
            <v>Non</v>
          </cell>
        </row>
        <row r="161">
          <cell r="B161" t="str">
            <v>OD_EARDEN47</v>
          </cell>
          <cell r="C161">
            <v>0</v>
          </cell>
          <cell r="D161" t="str">
            <v>Faible</v>
          </cell>
          <cell r="E161">
            <v>43155</v>
          </cell>
          <cell r="F161">
            <v>0</v>
          </cell>
          <cell r="G161" t="str">
            <v>ELIZABETH ARDEN</v>
          </cell>
          <cell r="H161" t="str">
            <v>COSMETIQUE</v>
          </cell>
          <cell r="I161">
            <v>0</v>
          </cell>
          <cell r="J161" t="str">
            <v>Soins Corps de la gamme</v>
          </cell>
          <cell r="K161">
            <v>43148</v>
          </cell>
          <cell r="L161">
            <v>4</v>
          </cell>
          <cell r="M161" t="str">
            <v>Fr</v>
          </cell>
          <cell r="N161" t="str">
            <v>Pôle ABE</v>
          </cell>
          <cell r="O161" t="str">
            <v>EQUIPE FR_ACA</v>
          </cell>
          <cell r="P161" t="str">
            <v xml:space="preserve">Jihane DAHMANE
</v>
          </cell>
          <cell r="Q161" t="str">
            <v>Clément</v>
          </cell>
          <cell r="R161" t="str">
            <v>Non</v>
          </cell>
          <cell r="S161" t="str">
            <v>Non</v>
          </cell>
          <cell r="T161" t="str">
            <v>Non</v>
          </cell>
          <cell r="U161" t="str">
            <v>Non</v>
          </cell>
        </row>
        <row r="162">
          <cell r="B162" t="str">
            <v>OD_NSHY7</v>
          </cell>
          <cell r="C162" t="str">
            <v>KO REINJ</v>
          </cell>
          <cell r="D162" t="str">
            <v>Super OD</v>
          </cell>
          <cell r="E162">
            <v>43155</v>
          </cell>
          <cell r="F162">
            <v>0</v>
          </cell>
          <cell r="G162" t="str">
            <v>NOT SHY</v>
          </cell>
          <cell r="H162" t="str">
            <v>PAP FEMME</v>
          </cell>
          <cell r="I162" t="str">
            <v>Début Février</v>
          </cell>
          <cell r="J162" t="str">
            <v>Pull FEMME</v>
          </cell>
          <cell r="K162">
            <v>43132</v>
          </cell>
          <cell r="L162">
            <v>3</v>
          </cell>
          <cell r="M162" t="str">
            <v>Fr</v>
          </cell>
          <cell r="N162" t="str">
            <v>Pôle DA</v>
          </cell>
          <cell r="O162" t="str">
            <v>EQUIPE FR_RLE</v>
          </cell>
          <cell r="P162" t="str">
            <v>Géraldine HOUZE RIEDI</v>
          </cell>
          <cell r="Q162" t="str">
            <v>Tessa</v>
          </cell>
          <cell r="R162" t="str">
            <v>Oui</v>
          </cell>
          <cell r="S162" t="str">
            <v>Oui</v>
          </cell>
          <cell r="T162" t="str">
            <v>Non</v>
          </cell>
          <cell r="U162" t="str">
            <v>Non</v>
          </cell>
        </row>
        <row r="163">
          <cell r="B163" t="str">
            <v>OD_ROBUSTA27</v>
          </cell>
          <cell r="C163">
            <v>0</v>
          </cell>
          <cell r="D163" t="str">
            <v>Haute</v>
          </cell>
          <cell r="E163">
            <v>43155</v>
          </cell>
          <cell r="F163">
            <v>0</v>
          </cell>
          <cell r="G163" t="str">
            <v>ROBUSTA</v>
          </cell>
          <cell r="H163" t="str">
            <v>PEM</v>
          </cell>
          <cell r="I163">
            <v>0</v>
          </cell>
          <cell r="J163" t="str">
            <v>Aspirateur balais + nettoyeur</v>
          </cell>
          <cell r="K163">
            <v>0</v>
          </cell>
          <cell r="L163">
            <v>4</v>
          </cell>
          <cell r="M163" t="str">
            <v>Fr</v>
          </cell>
          <cell r="N163" t="str">
            <v>Pôle ABE</v>
          </cell>
          <cell r="O163" t="str">
            <v>EQUIPE FR_ACA</v>
          </cell>
          <cell r="P163" t="str">
            <v>Andrea MORA</v>
          </cell>
          <cell r="Q163" t="str">
            <v>Anthony</v>
          </cell>
          <cell r="R163" t="str">
            <v>Non</v>
          </cell>
          <cell r="S163" t="str">
            <v>Non</v>
          </cell>
          <cell r="T163" t="str">
            <v>Non</v>
          </cell>
          <cell r="U163" t="str">
            <v>Non</v>
          </cell>
        </row>
        <row r="164">
          <cell r="B164" t="str">
            <v>OD_WATERCLIP21</v>
          </cell>
          <cell r="C164">
            <v>0</v>
          </cell>
          <cell r="D164" t="str">
            <v>Haute</v>
          </cell>
          <cell r="E164">
            <v>43156</v>
          </cell>
          <cell r="F164">
            <v>0</v>
          </cell>
          <cell r="G164" t="str">
            <v>WATERCLIP</v>
          </cell>
          <cell r="H164" t="str">
            <v>BRICOLAGE</v>
          </cell>
          <cell r="I164">
            <v>0</v>
          </cell>
          <cell r="J164" t="str">
            <v>Spa</v>
          </cell>
          <cell r="K164">
            <v>0</v>
          </cell>
          <cell r="L164">
            <v>5</v>
          </cell>
          <cell r="M164" t="str">
            <v>Fr</v>
          </cell>
          <cell r="N164" t="str">
            <v>Pôle XQU</v>
          </cell>
          <cell r="O164" t="str">
            <v>EQUIPE FR_JFB</v>
          </cell>
          <cell r="P164" t="str">
            <v xml:space="preserve">Ulrich LABBE </v>
          </cell>
          <cell r="Q164" t="str">
            <v>Clément</v>
          </cell>
          <cell r="R164" t="str">
            <v>Non</v>
          </cell>
          <cell r="S164" t="str">
            <v>Non</v>
          </cell>
          <cell r="T164" t="str">
            <v>Non</v>
          </cell>
          <cell r="U164" t="str">
            <v>Non</v>
          </cell>
        </row>
        <row r="165">
          <cell r="B165" t="str">
            <v>OD_SILKN39</v>
          </cell>
          <cell r="C165">
            <v>0</v>
          </cell>
          <cell r="D165" t="str">
            <v>Super OD</v>
          </cell>
          <cell r="E165">
            <v>43156</v>
          </cell>
          <cell r="F165">
            <v>0</v>
          </cell>
          <cell r="G165" t="str">
            <v>SILKN</v>
          </cell>
          <cell r="H165" t="str">
            <v>PEM</v>
          </cell>
          <cell r="I165">
            <v>0</v>
          </cell>
          <cell r="J165" t="str">
            <v>Epilateur lumière pulsé</v>
          </cell>
          <cell r="K165">
            <v>43153</v>
          </cell>
          <cell r="L165">
            <v>5</v>
          </cell>
          <cell r="M165" t="str">
            <v>Fr</v>
          </cell>
          <cell r="N165" t="str">
            <v>Pôle ABE</v>
          </cell>
          <cell r="O165" t="str">
            <v>EQUIPE FR_ACA</v>
          </cell>
          <cell r="P165" t="str">
            <v xml:space="preserve">Angélique BRAISE
</v>
          </cell>
          <cell r="Q165" t="str">
            <v>Clément</v>
          </cell>
          <cell r="R165" t="str">
            <v>Non</v>
          </cell>
          <cell r="S165" t="str">
            <v>Non</v>
          </cell>
          <cell r="T165" t="str">
            <v>Non</v>
          </cell>
          <cell r="U165" t="str">
            <v>Non</v>
          </cell>
        </row>
        <row r="166">
          <cell r="B166" t="str">
            <v>OD_FAFIL33</v>
          </cell>
          <cell r="C166" t="str">
            <v>Possible au 20-21 / oK  PROD</v>
          </cell>
          <cell r="D166" t="str">
            <v>Haute</v>
          </cell>
          <cell r="E166">
            <v>43156</v>
          </cell>
          <cell r="F166">
            <v>0</v>
          </cell>
          <cell r="G166" t="str">
            <v>FIL A FIL</v>
          </cell>
          <cell r="H166" t="str">
            <v>PAP HOMME</v>
          </cell>
          <cell r="I166" t="str">
            <v>Première quinzaine</v>
          </cell>
          <cell r="J166" t="str">
            <v>Chemises Hommes</v>
          </cell>
          <cell r="K166">
            <v>43151</v>
          </cell>
          <cell r="L166">
            <v>5</v>
          </cell>
          <cell r="M166" t="str">
            <v>Fr</v>
          </cell>
          <cell r="N166" t="str">
            <v>Pôle DA</v>
          </cell>
          <cell r="O166" t="str">
            <v>EQUIPE FR_RLE</v>
          </cell>
          <cell r="P166" t="str">
            <v>Julie Simon</v>
          </cell>
          <cell r="Q166" t="str">
            <v>Thomas</v>
          </cell>
          <cell r="R166" t="str">
            <v>Non</v>
          </cell>
          <cell r="S166" t="str">
            <v>Oui</v>
          </cell>
          <cell r="T166" t="str">
            <v>Non</v>
          </cell>
          <cell r="U166" t="str">
            <v>Non</v>
          </cell>
        </row>
        <row r="167">
          <cell r="B167" t="str">
            <v>OD_LASSON28</v>
          </cell>
          <cell r="C167">
            <v>0</v>
          </cell>
          <cell r="D167" t="str">
            <v>Moyenne</v>
          </cell>
          <cell r="E167">
            <v>43156</v>
          </cell>
          <cell r="F167">
            <v>0</v>
          </cell>
          <cell r="G167" t="str">
            <v>LASSON DI</v>
          </cell>
          <cell r="H167" t="str">
            <v>LINGE DE MAISON</v>
          </cell>
          <cell r="I167" t="str">
            <v>Reprise de OD_LASSON27</v>
          </cell>
          <cell r="J167" t="str">
            <v xml:space="preserve">PROTECTION LITERIE – </v>
          </cell>
          <cell r="K167">
            <v>43146</v>
          </cell>
          <cell r="L167">
            <v>5</v>
          </cell>
          <cell r="M167" t="str">
            <v>Fr</v>
          </cell>
          <cell r="N167" t="str">
            <v>Pôle XQU</v>
          </cell>
          <cell r="O167" t="str">
            <v>EQUIPE FR_PDE</v>
          </cell>
          <cell r="P167" t="str">
            <v>Julie PAGES</v>
          </cell>
          <cell r="Q167" t="str">
            <v>Thomas</v>
          </cell>
          <cell r="R167" t="str">
            <v>Non</v>
          </cell>
          <cell r="S167" t="str">
            <v>Non</v>
          </cell>
          <cell r="T167" t="str">
            <v>Non</v>
          </cell>
          <cell r="U167" t="str">
            <v>Non</v>
          </cell>
        </row>
        <row r="168">
          <cell r="B168" t="str">
            <v>OD_BOLUFSEN11</v>
          </cell>
          <cell r="C168">
            <v>0</v>
          </cell>
          <cell r="D168" t="str">
            <v>Haute</v>
          </cell>
          <cell r="E168">
            <v>43157</v>
          </cell>
          <cell r="F168">
            <v>0</v>
          </cell>
          <cell r="G168" t="str">
            <v>BO PLAY</v>
          </cell>
          <cell r="H168" t="str">
            <v>HIGH TECH</v>
          </cell>
          <cell r="I168">
            <v>0</v>
          </cell>
          <cell r="J168" t="str">
            <v>Casque Audio</v>
          </cell>
          <cell r="K168">
            <v>43153</v>
          </cell>
          <cell r="L168">
            <v>6</v>
          </cell>
          <cell r="M168" t="str">
            <v>Fr</v>
          </cell>
          <cell r="N168" t="str">
            <v>Pôle ABE</v>
          </cell>
          <cell r="O168" t="str">
            <v>EQUIPE FR_1DAY</v>
          </cell>
          <cell r="P168" t="str">
            <v>Mohamed BENNOUNA</v>
          </cell>
          <cell r="Q168" t="str">
            <v>Tessa</v>
          </cell>
          <cell r="R168" t="str">
            <v>Non</v>
          </cell>
          <cell r="S168" t="str">
            <v>Non</v>
          </cell>
          <cell r="T168" t="str">
            <v>Non</v>
          </cell>
          <cell r="U168" t="str">
            <v>Non</v>
          </cell>
        </row>
        <row r="169">
          <cell r="B169" t="str">
            <v>OD_GARNIERBIS5</v>
          </cell>
          <cell r="C169" t="str">
            <v>Passe en PV</v>
          </cell>
          <cell r="D169" t="str">
            <v>Faible</v>
          </cell>
          <cell r="E169">
            <v>43157</v>
          </cell>
          <cell r="F169">
            <v>0</v>
          </cell>
          <cell r="G169" t="str">
            <v>GARNIER</v>
          </cell>
          <cell r="H169" t="str">
            <v>DECO / MEUBLE</v>
          </cell>
          <cell r="I169" t="str">
            <v>Reprise OD_Garnier12 / Fin Février</v>
          </cell>
          <cell r="J169" t="str">
            <v>Etendoir</v>
          </cell>
          <cell r="K169">
            <v>43126</v>
          </cell>
          <cell r="L169">
            <v>3</v>
          </cell>
          <cell r="M169" t="str">
            <v>Fr</v>
          </cell>
          <cell r="N169" t="str">
            <v>Pôle XQU</v>
          </cell>
          <cell r="O169" t="str">
            <v>EQUIPE FR_JFB</v>
          </cell>
          <cell r="P169" t="str">
            <v>Adeline KHUN</v>
          </cell>
          <cell r="Q169" t="str">
            <v>Clément</v>
          </cell>
          <cell r="R169" t="str">
            <v>Non</v>
          </cell>
          <cell r="S169" t="str">
            <v>Non</v>
          </cell>
          <cell r="T169" t="str">
            <v>Non</v>
          </cell>
          <cell r="U169" t="str">
            <v>Non</v>
          </cell>
        </row>
        <row r="170">
          <cell r="B170" t="str">
            <v>OD_PCOTON16</v>
          </cell>
          <cell r="C170">
            <v>0</v>
          </cell>
          <cell r="D170" t="str">
            <v>Moyenne</v>
          </cell>
          <cell r="E170">
            <v>43157</v>
          </cell>
          <cell r="F170" t="str">
            <v>Matin</v>
          </cell>
          <cell r="G170" t="str">
            <v>PERLE DE COTON</v>
          </cell>
          <cell r="H170" t="str">
            <v>LINGE DE MAISON</v>
          </cell>
          <cell r="I170">
            <v>0</v>
          </cell>
          <cell r="J170" t="str">
            <v>linge de lit</v>
          </cell>
          <cell r="K170">
            <v>0</v>
          </cell>
          <cell r="L170">
            <v>4</v>
          </cell>
          <cell r="M170" t="str">
            <v>Fr</v>
          </cell>
          <cell r="N170" t="str">
            <v>Pôle XQU</v>
          </cell>
          <cell r="O170" t="str">
            <v>EQUIPE FR_PDE</v>
          </cell>
          <cell r="P170" t="str">
            <v>Julie PAGES</v>
          </cell>
          <cell r="Q170" t="str">
            <v>Thomas</v>
          </cell>
          <cell r="R170" t="str">
            <v>Oui</v>
          </cell>
          <cell r="S170" t="str">
            <v>Oui</v>
          </cell>
          <cell r="T170" t="str">
            <v>Non</v>
          </cell>
          <cell r="U170" t="str">
            <v>Non</v>
          </cell>
        </row>
        <row r="171">
          <cell r="B171" t="str">
            <v>OD_BARBECOOK6</v>
          </cell>
          <cell r="C171">
            <v>0</v>
          </cell>
          <cell r="D171" t="str">
            <v>Haute</v>
          </cell>
          <cell r="E171">
            <v>43157</v>
          </cell>
          <cell r="F171">
            <v>0</v>
          </cell>
          <cell r="G171" t="str">
            <v>BARBECOOK</v>
          </cell>
          <cell r="H171" t="str">
            <v>BRICOLAGE</v>
          </cell>
          <cell r="I171">
            <v>0</v>
          </cell>
          <cell r="J171" t="str">
            <v>Barbecue</v>
          </cell>
          <cell r="K171">
            <v>43153</v>
          </cell>
          <cell r="L171">
            <v>6</v>
          </cell>
          <cell r="M171" t="str">
            <v>Fr</v>
          </cell>
          <cell r="N171" t="str">
            <v>Pôle XQU</v>
          </cell>
          <cell r="O171" t="str">
            <v>EQUIPE FR_JFB</v>
          </cell>
          <cell r="P171" t="str">
            <v xml:space="preserve">Ulrich LABBE </v>
          </cell>
          <cell r="Q171" t="str">
            <v>Anthony</v>
          </cell>
          <cell r="R171" t="str">
            <v>Oui</v>
          </cell>
          <cell r="S171" t="str">
            <v>Non</v>
          </cell>
          <cell r="T171">
            <v>0</v>
          </cell>
          <cell r="U171" t="str">
            <v>Non</v>
          </cell>
        </row>
        <row r="172">
          <cell r="B172" t="str">
            <v>OD_SAUTER15</v>
          </cell>
          <cell r="C172" t="str">
            <v>FEVR oblig</v>
          </cell>
          <cell r="D172" t="str">
            <v>Haute</v>
          </cell>
          <cell r="E172">
            <v>43157</v>
          </cell>
          <cell r="F172">
            <v>0</v>
          </cell>
          <cell r="G172" t="str">
            <v xml:space="preserve">SAUTER </v>
          </cell>
          <cell r="H172" t="str">
            <v>GEM</v>
          </cell>
          <cell r="I172">
            <v>0</v>
          </cell>
          <cell r="J172" t="str">
            <v>Four haut de gamme</v>
          </cell>
          <cell r="K172">
            <v>0</v>
          </cell>
          <cell r="L172">
            <v>7</v>
          </cell>
          <cell r="M172" t="str">
            <v>Fr</v>
          </cell>
          <cell r="N172" t="str">
            <v>Pôle ABE</v>
          </cell>
          <cell r="O172" t="str">
            <v>EQUIPE FR_ACA</v>
          </cell>
          <cell r="P172" t="str">
            <v>Jennifer SALIBA</v>
          </cell>
          <cell r="Q172" t="str">
            <v>Tessa</v>
          </cell>
          <cell r="R172" t="str">
            <v>Non</v>
          </cell>
          <cell r="S172" t="str">
            <v>Non</v>
          </cell>
          <cell r="T172" t="str">
            <v>Non</v>
          </cell>
          <cell r="U172" t="str">
            <v>Non</v>
          </cell>
        </row>
        <row r="173">
          <cell r="B173" t="str">
            <v>OD_CAVICCHIO8</v>
          </cell>
          <cell r="C173">
            <v>0</v>
          </cell>
          <cell r="D173" t="str">
            <v>Moyenne</v>
          </cell>
          <cell r="E173">
            <v>43158</v>
          </cell>
          <cell r="F173">
            <v>0</v>
          </cell>
          <cell r="G173" t="str">
            <v>CAVICCHI</v>
          </cell>
          <cell r="H173" t="str">
            <v>VINS</v>
          </cell>
          <cell r="I173" t="str">
            <v>REprise de OD_CAICCHI7</v>
          </cell>
          <cell r="J173" t="str">
            <v>Proseco</v>
          </cell>
          <cell r="K173">
            <v>43153</v>
          </cell>
          <cell r="L173">
            <v>6</v>
          </cell>
          <cell r="M173" t="str">
            <v>Fr</v>
          </cell>
          <cell r="N173" t="str">
            <v>Pôle EIM</v>
          </cell>
          <cell r="O173" t="str">
            <v>EQUIPE FR_ARA</v>
          </cell>
          <cell r="P173" t="str">
            <v>Thibault MICHEL</v>
          </cell>
          <cell r="Q173" t="str">
            <v>Tessa</v>
          </cell>
          <cell r="R173" t="str">
            <v>Non</v>
          </cell>
          <cell r="S173" t="str">
            <v>Non</v>
          </cell>
          <cell r="T173" t="str">
            <v>Non</v>
          </cell>
          <cell r="U173" t="str">
            <v>Non</v>
          </cell>
        </row>
        <row r="174">
          <cell r="B174" t="str">
            <v>OD_SLOGGI36</v>
          </cell>
          <cell r="C174" t="str">
            <v>KO REINJ</v>
          </cell>
          <cell r="D174" t="str">
            <v>Haute</v>
          </cell>
          <cell r="E174">
            <v>43158</v>
          </cell>
          <cell r="F174">
            <v>0</v>
          </cell>
          <cell r="G174" t="str">
            <v>SLOGGI</v>
          </cell>
          <cell r="H174" t="str">
            <v>LINGERIE</v>
          </cell>
          <cell r="I174">
            <v>0</v>
          </cell>
          <cell r="J174" t="str">
            <v>Slip femme</v>
          </cell>
          <cell r="K174">
            <v>43145</v>
          </cell>
          <cell r="L174">
            <v>4</v>
          </cell>
          <cell r="M174" t="str">
            <v>Fr</v>
          </cell>
          <cell r="N174" t="str">
            <v>EKAT</v>
          </cell>
          <cell r="O174" t="str">
            <v>EKAT FRANCE</v>
          </cell>
          <cell r="P174" t="str">
            <v>Luis Arias</v>
          </cell>
          <cell r="Q174" t="str">
            <v>Tessa</v>
          </cell>
          <cell r="R174" t="str">
            <v>Oui</v>
          </cell>
          <cell r="S174" t="str">
            <v>Oui</v>
          </cell>
          <cell r="T174" t="str">
            <v>Non</v>
          </cell>
          <cell r="U174" t="str">
            <v>Non</v>
          </cell>
        </row>
        <row r="175">
          <cell r="B175" t="str">
            <v>OD_PULLMANM8</v>
          </cell>
          <cell r="C175">
            <v>0</v>
          </cell>
          <cell r="D175" t="str">
            <v>Haute</v>
          </cell>
          <cell r="E175">
            <v>43158</v>
          </cell>
          <cell r="F175">
            <v>0</v>
          </cell>
          <cell r="G175" t="str">
            <v>PULLMAN</v>
          </cell>
          <cell r="H175" t="str">
            <v>BRICOLAGE</v>
          </cell>
          <cell r="I175" t="str">
            <v xml:space="preserve">Mi Février Reprise partielle OD_PULLMAN7 </v>
          </cell>
          <cell r="J175" t="str">
            <v>Parasol chauffant</v>
          </cell>
          <cell r="K175">
            <v>0</v>
          </cell>
          <cell r="L175">
            <v>2</v>
          </cell>
          <cell r="M175" t="str">
            <v>Fr</v>
          </cell>
          <cell r="N175" t="str">
            <v>Pôle XQU</v>
          </cell>
          <cell r="O175" t="str">
            <v>EQUIPE FR_JFB</v>
          </cell>
          <cell r="P175" t="str">
            <v xml:space="preserve">Ulrich LABBE </v>
          </cell>
          <cell r="Q175" t="str">
            <v>Clément</v>
          </cell>
          <cell r="R175" t="str">
            <v>Non</v>
          </cell>
          <cell r="S175" t="str">
            <v>Non</v>
          </cell>
          <cell r="T175" t="str">
            <v>Non</v>
          </cell>
          <cell r="U175" t="str">
            <v>Non</v>
          </cell>
        </row>
        <row r="176">
          <cell r="B176" t="str">
            <v>OD_BDECKER100</v>
          </cell>
          <cell r="C176">
            <v>0</v>
          </cell>
          <cell r="D176" t="str">
            <v>Moyenne</v>
          </cell>
          <cell r="E176">
            <v>43158</v>
          </cell>
          <cell r="F176">
            <v>0</v>
          </cell>
          <cell r="G176" t="str">
            <v>BLACK &amp; DECKER</v>
          </cell>
          <cell r="H176" t="str">
            <v>BRICOLAGE</v>
          </cell>
          <cell r="I176" t="str">
            <v>Reprise de OD_BDECKER97</v>
          </cell>
          <cell r="J176" t="str">
            <v>Aspirateur Robot</v>
          </cell>
          <cell r="K176">
            <v>43145</v>
          </cell>
          <cell r="L176">
            <v>5</v>
          </cell>
          <cell r="M176" t="str">
            <v>Fr</v>
          </cell>
          <cell r="N176" t="str">
            <v>Pôle XQU</v>
          </cell>
          <cell r="O176" t="str">
            <v>EQUIPE FR_JFB</v>
          </cell>
          <cell r="P176" t="str">
            <v xml:space="preserve">Raphael GARCIA </v>
          </cell>
          <cell r="Q176" t="str">
            <v>Yann</v>
          </cell>
          <cell r="R176" t="str">
            <v>Non</v>
          </cell>
          <cell r="S176" t="str">
            <v>Non</v>
          </cell>
          <cell r="T176" t="str">
            <v>Non</v>
          </cell>
          <cell r="U176" t="str">
            <v>Non</v>
          </cell>
        </row>
        <row r="177">
          <cell r="B177" t="str">
            <v>OD_SLGIRAFE3</v>
          </cell>
          <cell r="C177">
            <v>0</v>
          </cell>
          <cell r="D177" t="str">
            <v>Moyenne</v>
          </cell>
          <cell r="E177">
            <v>43158</v>
          </cell>
          <cell r="F177">
            <v>0</v>
          </cell>
          <cell r="G177" t="str">
            <v>SOPHIE LA GIRAPHE</v>
          </cell>
          <cell r="H177" t="str">
            <v>PUERICULTURE</v>
          </cell>
          <cell r="I177">
            <v>0</v>
          </cell>
          <cell r="J177" t="str">
            <v>Sophie la giraphe</v>
          </cell>
          <cell r="K177">
            <v>0</v>
          </cell>
          <cell r="L177">
            <v>6</v>
          </cell>
          <cell r="M177" t="str">
            <v>Fr</v>
          </cell>
          <cell r="N177" t="str">
            <v>Pôle XQU</v>
          </cell>
          <cell r="O177" t="str">
            <v>EQUIPE FR_NBL</v>
          </cell>
          <cell r="P177" t="str">
            <v xml:space="preserve">Chloé CAILLON </v>
          </cell>
          <cell r="Q177" t="str">
            <v>Tessa</v>
          </cell>
          <cell r="R177" t="str">
            <v>Non</v>
          </cell>
          <cell r="S177" t="str">
            <v>Non</v>
          </cell>
          <cell r="T177" t="str">
            <v>Non</v>
          </cell>
          <cell r="U177" t="str">
            <v>Non</v>
          </cell>
        </row>
        <row r="178">
          <cell r="B178" t="str">
            <v>OD_LAGOSTINA29</v>
          </cell>
          <cell r="C178">
            <v>0</v>
          </cell>
          <cell r="D178" t="str">
            <v>Haute</v>
          </cell>
          <cell r="E178">
            <v>43159</v>
          </cell>
          <cell r="F178">
            <v>0</v>
          </cell>
          <cell r="G178" t="str">
            <v>LAGOSTINA</v>
          </cell>
          <cell r="H178" t="str">
            <v>ART DE LA TABLE</v>
          </cell>
          <cell r="I178">
            <v>0</v>
          </cell>
          <cell r="J178" t="str">
            <v>Casseroles</v>
          </cell>
          <cell r="K178">
            <v>0</v>
          </cell>
          <cell r="L178">
            <v>5</v>
          </cell>
          <cell r="M178" t="str">
            <v>Fr</v>
          </cell>
          <cell r="N178" t="str">
            <v>Pôle ESA</v>
          </cell>
          <cell r="O178" t="str">
            <v>PÔLE FR_ESA</v>
          </cell>
          <cell r="P178" t="str">
            <v>Noémie LETESSIER</v>
          </cell>
          <cell r="Q178" t="str">
            <v>Anthony</v>
          </cell>
          <cell r="R178" t="str">
            <v>Non</v>
          </cell>
          <cell r="S178" t="str">
            <v>Non</v>
          </cell>
          <cell r="T178" t="str">
            <v>Non</v>
          </cell>
          <cell r="U178" t="str">
            <v>Non</v>
          </cell>
        </row>
        <row r="179">
          <cell r="B179" t="str">
            <v>OD_BHPCLUB19</v>
          </cell>
          <cell r="C179">
            <v>0</v>
          </cell>
          <cell r="D179" t="str">
            <v>Faible</v>
          </cell>
          <cell r="E179">
            <v>43159</v>
          </cell>
          <cell r="F179">
            <v>0</v>
          </cell>
          <cell r="G179" t="str">
            <v xml:space="preserve">BEVERLY HILLS </v>
          </cell>
          <cell r="H179" t="str">
            <v>BAGAGE</v>
          </cell>
          <cell r="I179">
            <v>0</v>
          </cell>
          <cell r="J179" t="str">
            <v>BAGAGE - Entrée de gamme/moyen</v>
          </cell>
          <cell r="K179">
            <v>43146</v>
          </cell>
          <cell r="L179">
            <v>3</v>
          </cell>
          <cell r="M179" t="str">
            <v>Esp</v>
          </cell>
          <cell r="N179" t="str">
            <v>Esp</v>
          </cell>
          <cell r="O179">
            <v>0</v>
          </cell>
          <cell r="P179">
            <v>0</v>
          </cell>
          <cell r="Q179">
            <v>0</v>
          </cell>
          <cell r="R179" t="str">
            <v>Oui</v>
          </cell>
          <cell r="S179" t="str">
            <v>Oui</v>
          </cell>
          <cell r="T179" t="str">
            <v>Oui</v>
          </cell>
          <cell r="U179" t="str">
            <v>Oui</v>
          </cell>
        </row>
        <row r="180">
          <cell r="B180" t="str">
            <v>OD_SCHEMIST</v>
          </cell>
          <cell r="C180">
            <v>0</v>
          </cell>
          <cell r="D180" t="str">
            <v>Moyenne</v>
          </cell>
          <cell r="E180">
            <v>43159</v>
          </cell>
          <cell r="F180">
            <v>0</v>
          </cell>
          <cell r="G180" t="str">
            <v>SKINCHEMISTS</v>
          </cell>
          <cell r="H180" t="str">
            <v>COSMETIQUE</v>
          </cell>
          <cell r="I180">
            <v>0</v>
          </cell>
          <cell r="J180" t="str">
            <v xml:space="preserve">Cosmetique </v>
          </cell>
          <cell r="K180">
            <v>0</v>
          </cell>
          <cell r="L180">
            <v>2</v>
          </cell>
          <cell r="M180" t="str">
            <v>Esp</v>
          </cell>
          <cell r="N180" t="str">
            <v>Esp</v>
          </cell>
          <cell r="O180">
            <v>0</v>
          </cell>
          <cell r="P180" t="str">
            <v>Es.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</row>
        <row r="181">
          <cell r="B181" t="str">
            <v>OD_LANEROSSI29</v>
          </cell>
          <cell r="C181">
            <v>0</v>
          </cell>
          <cell r="D181" t="str">
            <v>Haute</v>
          </cell>
          <cell r="E181">
            <v>43159</v>
          </cell>
          <cell r="F181">
            <v>0</v>
          </cell>
          <cell r="G181" t="str">
            <v>LANEROSSI</v>
          </cell>
          <cell r="H181" t="str">
            <v>LINGE DE MAISON</v>
          </cell>
          <cell r="I181" t="str">
            <v>Décale pour retard stock</v>
          </cell>
          <cell r="J181" t="str">
            <v xml:space="preserve">Plaids en cachemire </v>
          </cell>
          <cell r="K181">
            <v>43148</v>
          </cell>
          <cell r="L181">
            <v>4</v>
          </cell>
          <cell r="M181" t="str">
            <v>it</v>
          </cell>
          <cell r="N181">
            <v>0</v>
          </cell>
          <cell r="O181">
            <v>0</v>
          </cell>
          <cell r="P181">
            <v>0</v>
          </cell>
          <cell r="Q181" t="str">
            <v>Anthony</v>
          </cell>
          <cell r="R181" t="str">
            <v>Non</v>
          </cell>
          <cell r="S181" t="str">
            <v>Oui</v>
          </cell>
          <cell r="T181" t="str">
            <v>Non</v>
          </cell>
          <cell r="U181" t="str">
            <v>Oui</v>
          </cell>
        </row>
        <row r="182">
          <cell r="B182" t="str">
            <v>OD_URBANGLIDE9</v>
          </cell>
          <cell r="C182">
            <v>0</v>
          </cell>
          <cell r="D182" t="str">
            <v>Moyenne</v>
          </cell>
          <cell r="E182">
            <v>43159</v>
          </cell>
          <cell r="F182">
            <v>0</v>
          </cell>
          <cell r="G182" t="str">
            <v>URBAN GLIDE</v>
          </cell>
          <cell r="H182" t="str">
            <v>HIGH TECH</v>
          </cell>
          <cell r="I182">
            <v>0</v>
          </cell>
          <cell r="J182" t="str">
            <v>Trotinnettes electriques</v>
          </cell>
          <cell r="K182">
            <v>0</v>
          </cell>
          <cell r="L182">
            <v>5</v>
          </cell>
          <cell r="M182" t="str">
            <v>Fr</v>
          </cell>
          <cell r="N182" t="str">
            <v>Pôle ABE</v>
          </cell>
          <cell r="O182" t="str">
            <v>EQUIPE FR_CHU</v>
          </cell>
          <cell r="P182" t="str">
            <v>Adrien PREVOST</v>
          </cell>
          <cell r="Q182" t="str">
            <v>Clément</v>
          </cell>
          <cell r="R182" t="str">
            <v>Oui</v>
          </cell>
          <cell r="S182" t="str">
            <v>Oui</v>
          </cell>
          <cell r="T182" t="str">
            <v>Non</v>
          </cell>
          <cell r="U182" t="str">
            <v>Oui</v>
          </cell>
        </row>
        <row r="183">
          <cell r="B183" t="str">
            <v>OD_PUMA150</v>
          </cell>
          <cell r="C183">
            <v>0</v>
          </cell>
          <cell r="D183" t="str">
            <v>Moyenne</v>
          </cell>
          <cell r="E183">
            <v>43160</v>
          </cell>
          <cell r="F183">
            <v>0</v>
          </cell>
          <cell r="G183" t="str">
            <v>PUMA Potentiel Two Days</v>
          </cell>
          <cell r="H183" t="str">
            <v>LINGERIE</v>
          </cell>
          <cell r="I183">
            <v>0</v>
          </cell>
          <cell r="J183" t="str">
            <v>Calecon Homme</v>
          </cell>
          <cell r="K183">
            <v>0</v>
          </cell>
          <cell r="L183">
            <v>4</v>
          </cell>
          <cell r="M183" t="str">
            <v>Fr</v>
          </cell>
          <cell r="N183" t="str">
            <v>Pôle DA</v>
          </cell>
          <cell r="O183" t="str">
            <v>EQUIPE FR_SBR</v>
          </cell>
          <cell r="P183" t="str">
            <v xml:space="preserve">Maguelonne DE FONT REAULX
</v>
          </cell>
          <cell r="Q183" t="str">
            <v>Anthony</v>
          </cell>
          <cell r="R183" t="str">
            <v>Oui</v>
          </cell>
          <cell r="S183" t="str">
            <v>Oui</v>
          </cell>
          <cell r="T183" t="str">
            <v>Oui</v>
          </cell>
          <cell r="U183" t="str">
            <v>Non</v>
          </cell>
        </row>
        <row r="184">
          <cell r="B184" t="str">
            <v>OD_NRDCHIC20</v>
          </cell>
          <cell r="C184" t="str">
            <v xml:space="preserve">Décaler mi-mars </v>
          </cell>
          <cell r="D184" t="str">
            <v>Moyenne</v>
          </cell>
          <cell r="E184">
            <v>43160</v>
          </cell>
          <cell r="F184" t="str">
            <v>matin</v>
          </cell>
          <cell r="G184" t="str">
            <v>NORDIC CHIC / CMP</v>
          </cell>
          <cell r="H184" t="str">
            <v>DECO / MEUBLE</v>
          </cell>
          <cell r="I184" t="str">
            <v>Fin Mars</v>
          </cell>
          <cell r="J184" t="str">
            <v>Fauteuil papillon</v>
          </cell>
          <cell r="K184">
            <v>43117</v>
          </cell>
          <cell r="L184">
            <v>51</v>
          </cell>
          <cell r="M184" t="str">
            <v>Fr</v>
          </cell>
          <cell r="N184" t="str">
            <v>Pôle XQU</v>
          </cell>
          <cell r="O184" t="str">
            <v>EQUIPE FR_PDE</v>
          </cell>
          <cell r="P184" t="str">
            <v>Joanna FRONT</v>
          </cell>
          <cell r="Q184" t="str">
            <v>Anthony</v>
          </cell>
          <cell r="R184" t="str">
            <v>Oui</v>
          </cell>
          <cell r="S184" t="str">
            <v>Oui</v>
          </cell>
          <cell r="T184" t="str">
            <v>Oui</v>
          </cell>
          <cell r="U184" t="str">
            <v>Non</v>
          </cell>
        </row>
        <row r="185">
          <cell r="B185" t="str">
            <v>OD_ARDTIME12</v>
          </cell>
          <cell r="C185">
            <v>0</v>
          </cell>
          <cell r="D185" t="str">
            <v>Moyenne</v>
          </cell>
          <cell r="E185">
            <v>43160</v>
          </cell>
          <cell r="F185">
            <v>0</v>
          </cell>
          <cell r="G185" t="str">
            <v>ARDTIME</v>
          </cell>
          <cell r="H185" t="str">
            <v>ART DE LA TABLE</v>
          </cell>
          <cell r="I185">
            <v>0</v>
          </cell>
          <cell r="J185" t="str">
            <v>Vaisselle fantaisie</v>
          </cell>
          <cell r="K185">
            <v>0</v>
          </cell>
          <cell r="L185">
            <v>51</v>
          </cell>
          <cell r="M185" t="str">
            <v>Fr</v>
          </cell>
          <cell r="N185" t="str">
            <v>Pôle XQU</v>
          </cell>
          <cell r="O185" t="str">
            <v>EQUIPE FR_NBL</v>
          </cell>
          <cell r="P185" t="str">
            <v>Justine ROY</v>
          </cell>
          <cell r="Q185" t="str">
            <v>Thomas</v>
          </cell>
          <cell r="R185" t="str">
            <v>Oui</v>
          </cell>
          <cell r="S185" t="str">
            <v>Oui</v>
          </cell>
          <cell r="T185" t="str">
            <v>Non</v>
          </cell>
          <cell r="U185" t="str">
            <v>Non</v>
          </cell>
        </row>
        <row r="186">
          <cell r="B186" t="str">
            <v>OD_STOOLY1</v>
          </cell>
          <cell r="C186">
            <v>0</v>
          </cell>
          <cell r="D186" t="str">
            <v>Haute</v>
          </cell>
          <cell r="E186">
            <v>43160</v>
          </cell>
          <cell r="F186" t="str">
            <v>Matin</v>
          </cell>
          <cell r="G186" t="str">
            <v>STOOLY</v>
          </cell>
          <cell r="H186" t="str">
            <v>DECO / MEUBLE</v>
          </cell>
          <cell r="I186">
            <v>0</v>
          </cell>
          <cell r="J186" t="str">
            <v>Tabouret pliable</v>
          </cell>
          <cell r="K186">
            <v>43124</v>
          </cell>
          <cell r="L186">
            <v>51</v>
          </cell>
          <cell r="M186" t="str">
            <v>Fr</v>
          </cell>
          <cell r="N186" t="str">
            <v>Pôle XQU</v>
          </cell>
          <cell r="O186" t="str">
            <v>EQUIPE FR_JFB</v>
          </cell>
          <cell r="P186" t="str">
            <v xml:space="preserve">Martin LESIEUR </v>
          </cell>
          <cell r="Q186" t="str">
            <v>Thomas</v>
          </cell>
          <cell r="R186" t="str">
            <v>Oui</v>
          </cell>
          <cell r="S186" t="str">
            <v>Oui</v>
          </cell>
          <cell r="T186" t="str">
            <v>Non</v>
          </cell>
          <cell r="U186" t="str">
            <v>Non</v>
          </cell>
        </row>
        <row r="187">
          <cell r="B187" t="str">
            <v>OD_BONCOURT8</v>
          </cell>
          <cell r="C187">
            <v>0</v>
          </cell>
          <cell r="D187" t="str">
            <v>Moyenne</v>
          </cell>
          <cell r="E187">
            <v>43160</v>
          </cell>
          <cell r="F187">
            <v>0</v>
          </cell>
          <cell r="G187" t="str">
            <v>BONCOURT</v>
          </cell>
          <cell r="H187" t="str">
            <v>CHAUSSURES</v>
          </cell>
          <cell r="I187">
            <v>0</v>
          </cell>
          <cell r="J187" t="str">
            <v>Chaussures Homme</v>
          </cell>
          <cell r="K187">
            <v>0</v>
          </cell>
          <cell r="L187">
            <v>41</v>
          </cell>
          <cell r="M187" t="str">
            <v>Fr</v>
          </cell>
          <cell r="N187" t="str">
            <v>Pôle ABE</v>
          </cell>
          <cell r="O187" t="str">
            <v>EQUIPE FR_STF</v>
          </cell>
          <cell r="P187" t="str">
            <v xml:space="preserve">Guillaume GOUBLE
</v>
          </cell>
          <cell r="Q187" t="str">
            <v>Anthony</v>
          </cell>
          <cell r="R187" t="str">
            <v>Oui</v>
          </cell>
          <cell r="S187" t="str">
            <v>Oui</v>
          </cell>
          <cell r="T187">
            <v>0</v>
          </cell>
          <cell r="U187">
            <v>0</v>
          </cell>
        </row>
        <row r="188">
          <cell r="B188" t="str">
            <v>OD_SCLOTHING24</v>
          </cell>
          <cell r="C188" t="str">
            <v>Piste à décaler</v>
          </cell>
          <cell r="D188" t="str">
            <v>Faible</v>
          </cell>
          <cell r="E188">
            <v>43160</v>
          </cell>
          <cell r="F188">
            <v>0</v>
          </cell>
          <cell r="G188" t="str">
            <v xml:space="preserve">SCOTT </v>
          </cell>
          <cell r="H188" t="str">
            <v>PAP HOMME</v>
          </cell>
          <cell r="I188" t="str">
            <v>Reprise de OD_SCLOTHING21</v>
          </cell>
          <cell r="J188" t="str">
            <v>Doudounes lègères</v>
          </cell>
          <cell r="K188">
            <v>0</v>
          </cell>
          <cell r="L188">
            <v>6</v>
          </cell>
          <cell r="M188" t="str">
            <v>Fr</v>
          </cell>
          <cell r="N188" t="str">
            <v>Pôle ABE</v>
          </cell>
          <cell r="O188" t="str">
            <v>EQUIPE FR_STF</v>
          </cell>
          <cell r="P188" t="str">
            <v>Dany ALLAL</v>
          </cell>
          <cell r="Q188" t="str">
            <v>Clément</v>
          </cell>
          <cell r="R188" t="str">
            <v>Oui</v>
          </cell>
          <cell r="S188" t="str">
            <v>Oui</v>
          </cell>
          <cell r="T188">
            <v>0</v>
          </cell>
          <cell r="U188" t="str">
            <v>Non</v>
          </cell>
        </row>
        <row r="189">
          <cell r="B189" t="str">
            <v>OD_SUN2</v>
          </cell>
          <cell r="C189">
            <v>0</v>
          </cell>
          <cell r="D189" t="str">
            <v>Haute</v>
          </cell>
          <cell r="E189">
            <v>43161</v>
          </cell>
          <cell r="F189">
            <v>0</v>
          </cell>
          <cell r="G189" t="str">
            <v>SUN</v>
          </cell>
          <cell r="H189" t="str">
            <v>GRANDE CONSOMMATION</v>
          </cell>
          <cell r="I189" t="str">
            <v>Décale pour livraison tardive</v>
          </cell>
          <cell r="J189" t="str">
            <v>Pastille de lavage</v>
          </cell>
          <cell r="K189">
            <v>43148</v>
          </cell>
          <cell r="L189">
            <v>5</v>
          </cell>
          <cell r="M189" t="str">
            <v>Fr</v>
          </cell>
          <cell r="N189" t="str">
            <v>Pôle ABE</v>
          </cell>
          <cell r="O189" t="str">
            <v>EQUIPE FR_ACA</v>
          </cell>
          <cell r="P189" t="str">
            <v xml:space="preserve">Stéphanie BERNIER
</v>
          </cell>
          <cell r="Q189" t="str">
            <v>Anthony</v>
          </cell>
          <cell r="R189" t="str">
            <v>Non</v>
          </cell>
          <cell r="S189" t="str">
            <v>Non</v>
          </cell>
          <cell r="T189" t="str">
            <v>Non</v>
          </cell>
          <cell r="U189" t="str">
            <v>Non</v>
          </cell>
        </row>
        <row r="190">
          <cell r="B190" t="str">
            <v>OD_THERMOSTAT1</v>
          </cell>
          <cell r="C190">
            <v>0</v>
          </cell>
          <cell r="D190" t="str">
            <v>Faible</v>
          </cell>
          <cell r="E190">
            <v>43161</v>
          </cell>
          <cell r="F190">
            <v>0</v>
          </cell>
          <cell r="G190" t="str">
            <v>THERMOSTAT</v>
          </cell>
          <cell r="H190" t="str">
            <v>PEM</v>
          </cell>
          <cell r="I190">
            <v>0</v>
          </cell>
          <cell r="J190" t="str">
            <v>Balais vapeur</v>
          </cell>
          <cell r="K190">
            <v>0</v>
          </cell>
          <cell r="L190">
            <v>5</v>
          </cell>
          <cell r="M190" t="str">
            <v>Fr</v>
          </cell>
          <cell r="N190" t="str">
            <v>Pôle ABE</v>
          </cell>
          <cell r="O190" t="str">
            <v>EQUIPE FR_ACA</v>
          </cell>
          <cell r="P190" t="str">
            <v>Andrea MORA</v>
          </cell>
          <cell r="Q190" t="str">
            <v>Clément</v>
          </cell>
          <cell r="R190" t="str">
            <v>Non</v>
          </cell>
          <cell r="S190" t="str">
            <v>Non</v>
          </cell>
          <cell r="T190" t="str">
            <v>Non</v>
          </cell>
          <cell r="U190" t="str">
            <v>Non</v>
          </cell>
        </row>
        <row r="191">
          <cell r="B191" t="str">
            <v>OD_ERINLY53</v>
          </cell>
          <cell r="C191">
            <v>0</v>
          </cell>
          <cell r="D191" t="str">
            <v>Haute</v>
          </cell>
          <cell r="E191">
            <v>43161</v>
          </cell>
          <cell r="F191">
            <v>0</v>
          </cell>
          <cell r="G191" t="str">
            <v>ERINLY</v>
          </cell>
          <cell r="H191" t="str">
            <v>PAP FEMME</v>
          </cell>
          <cell r="I191">
            <v>0</v>
          </cell>
          <cell r="J191" t="str">
            <v>Bottines RITA et ROSA</v>
          </cell>
          <cell r="K191">
            <v>0</v>
          </cell>
          <cell r="L191">
            <v>49</v>
          </cell>
          <cell r="M191" t="str">
            <v>Fr</v>
          </cell>
          <cell r="N191" t="str">
            <v>Pôle CM</v>
          </cell>
          <cell r="O191" t="str">
            <v>EQUIPE FR_PB</v>
          </cell>
          <cell r="P191" t="str">
            <v xml:space="preserve">Caroline MAUNOURY </v>
          </cell>
          <cell r="Q191" t="str">
            <v>Thomas</v>
          </cell>
          <cell r="R191" t="str">
            <v>Non</v>
          </cell>
          <cell r="S191" t="str">
            <v>Non</v>
          </cell>
          <cell r="T191" t="str">
            <v>Non</v>
          </cell>
          <cell r="U191" t="str">
            <v>Non</v>
          </cell>
        </row>
        <row r="192">
          <cell r="B192" t="str">
            <v>OD_NOONE18</v>
          </cell>
          <cell r="C192">
            <v>0</v>
          </cell>
          <cell r="D192">
            <v>0</v>
          </cell>
          <cell r="E192">
            <v>43161</v>
          </cell>
          <cell r="F192">
            <v>0</v>
          </cell>
          <cell r="G192" t="str">
            <v>NOONE</v>
          </cell>
          <cell r="H192" t="str">
            <v>PAP FEMME</v>
          </cell>
          <cell r="I192" t="str">
            <v>Achat ferme C.MANOURY / Réinjection OD_NOONE15</v>
          </cell>
          <cell r="J192" t="str">
            <v>Doudoune légère femme et homme</v>
          </cell>
          <cell r="K192">
            <v>43138</v>
          </cell>
          <cell r="L192">
            <v>4</v>
          </cell>
          <cell r="M192" t="str">
            <v>Fr</v>
          </cell>
          <cell r="N192" t="str">
            <v>Pôle CM</v>
          </cell>
          <cell r="O192" t="str">
            <v>EQUIPE FR_PB</v>
          </cell>
          <cell r="P192" t="str">
            <v xml:space="preserve">Caroline MAUNOURY </v>
          </cell>
          <cell r="Q192" t="str">
            <v>Tessa</v>
          </cell>
          <cell r="R192" t="str">
            <v>Non</v>
          </cell>
          <cell r="S192" t="str">
            <v>Non</v>
          </cell>
          <cell r="T192" t="str">
            <v>Non</v>
          </cell>
          <cell r="U192" t="str">
            <v>Non</v>
          </cell>
        </row>
        <row r="193">
          <cell r="B193" t="str">
            <v>OD_BATHROOM9</v>
          </cell>
          <cell r="C193">
            <v>0</v>
          </cell>
          <cell r="D193" t="str">
            <v>Haute</v>
          </cell>
          <cell r="E193">
            <v>43161</v>
          </cell>
          <cell r="F193">
            <v>0</v>
          </cell>
          <cell r="G193" t="str">
            <v>BATHROOM Potentiel Two Days</v>
          </cell>
          <cell r="H193" t="str">
            <v>LINGE DE MAISON</v>
          </cell>
          <cell r="I193" t="str">
            <v>stock  dispo 7 février / Two Days?</v>
          </cell>
          <cell r="J193" t="str">
            <v>Serviettes</v>
          </cell>
          <cell r="K193">
            <v>43147</v>
          </cell>
          <cell r="L193">
            <v>5</v>
          </cell>
          <cell r="M193" t="str">
            <v>Fr</v>
          </cell>
          <cell r="N193" t="str">
            <v>Pôle XQU</v>
          </cell>
          <cell r="O193" t="str">
            <v>EQUIPE FR_PDE</v>
          </cell>
          <cell r="P193" t="str">
            <v>Julie PAGES</v>
          </cell>
          <cell r="Q193" t="str">
            <v>Thomas</v>
          </cell>
          <cell r="R193" t="str">
            <v>Oui</v>
          </cell>
          <cell r="S193" t="str">
            <v>Oui</v>
          </cell>
          <cell r="T193" t="str">
            <v>Non</v>
          </cell>
          <cell r="U193" t="str">
            <v>Oui</v>
          </cell>
        </row>
        <row r="194">
          <cell r="B194" t="str">
            <v>OD_BEKO4</v>
          </cell>
          <cell r="C194">
            <v>0</v>
          </cell>
          <cell r="D194" t="str">
            <v>Haute</v>
          </cell>
          <cell r="E194">
            <v>43162</v>
          </cell>
          <cell r="F194">
            <v>0</v>
          </cell>
          <cell r="G194" t="str">
            <v>BEKO</v>
          </cell>
          <cell r="H194" t="str">
            <v>GEM</v>
          </cell>
          <cell r="I194" t="str">
            <v>Décale pour demande marque</v>
          </cell>
          <cell r="J194" t="str">
            <v>Machine à café</v>
          </cell>
          <cell r="K194">
            <v>43117</v>
          </cell>
          <cell r="L194">
            <v>41</v>
          </cell>
          <cell r="M194" t="str">
            <v>Fr</v>
          </cell>
          <cell r="N194" t="str">
            <v>Pôle ABE</v>
          </cell>
          <cell r="O194" t="str">
            <v>EQUIPE FR_ACA</v>
          </cell>
          <cell r="P194" t="str">
            <v>Jennifer SALIBA</v>
          </cell>
          <cell r="Q194" t="str">
            <v>Thomas</v>
          </cell>
          <cell r="R194" t="str">
            <v>Non</v>
          </cell>
          <cell r="S194" t="str">
            <v>Non</v>
          </cell>
          <cell r="T194" t="str">
            <v>Non</v>
          </cell>
          <cell r="U194" t="str">
            <v>Non</v>
          </cell>
        </row>
        <row r="195">
          <cell r="B195" t="str">
            <v>OD_BAGHERA10</v>
          </cell>
          <cell r="C195" t="str">
            <v>A remonter en février si possible</v>
          </cell>
          <cell r="D195" t="str">
            <v>Moyenne</v>
          </cell>
          <cell r="E195">
            <v>43162</v>
          </cell>
          <cell r="F195">
            <v>0</v>
          </cell>
          <cell r="G195" t="str">
            <v>BAGHERA</v>
          </cell>
          <cell r="H195" t="str">
            <v>JEUX / JOUET</v>
          </cell>
          <cell r="I195">
            <v>0</v>
          </cell>
          <cell r="J195" t="str">
            <v>voitures à pédales</v>
          </cell>
          <cell r="K195">
            <v>0</v>
          </cell>
          <cell r="L195">
            <v>4</v>
          </cell>
          <cell r="M195" t="str">
            <v>Fr</v>
          </cell>
          <cell r="N195" t="str">
            <v>Pôle XQU</v>
          </cell>
          <cell r="O195" t="str">
            <v>EQUIPE FR_NBL</v>
          </cell>
          <cell r="P195" t="str">
            <v>Alexie MOINE</v>
          </cell>
          <cell r="Q195" t="str">
            <v>Thomas</v>
          </cell>
          <cell r="R195" t="str">
            <v>Non</v>
          </cell>
          <cell r="S195" t="str">
            <v>Non</v>
          </cell>
          <cell r="T195" t="str">
            <v>Non</v>
          </cell>
          <cell r="U195" t="str">
            <v>Non</v>
          </cell>
        </row>
        <row r="196">
          <cell r="B196" t="str">
            <v>OD_NSHY8</v>
          </cell>
          <cell r="C196" t="str">
            <v>KO REINJ</v>
          </cell>
          <cell r="D196" t="str">
            <v>Super OD</v>
          </cell>
          <cell r="E196">
            <v>43162</v>
          </cell>
          <cell r="F196">
            <v>0</v>
          </cell>
          <cell r="G196" t="str">
            <v>NOT SHY</v>
          </cell>
          <cell r="H196" t="str">
            <v>PAP HOMME</v>
          </cell>
          <cell r="I196">
            <v>0</v>
          </cell>
          <cell r="J196" t="str">
            <v>Pull col rond HOMME</v>
          </cell>
          <cell r="K196">
            <v>43134</v>
          </cell>
          <cell r="L196">
            <v>3</v>
          </cell>
          <cell r="M196" t="str">
            <v>Fr</v>
          </cell>
          <cell r="N196" t="str">
            <v>Pôle DA</v>
          </cell>
          <cell r="O196" t="str">
            <v>EQUIPE FR_RLE</v>
          </cell>
          <cell r="P196" t="str">
            <v>Géraldine HOUZE RIEDI</v>
          </cell>
          <cell r="Q196" t="str">
            <v>Thomas</v>
          </cell>
          <cell r="R196" t="str">
            <v>Oui</v>
          </cell>
          <cell r="S196" t="str">
            <v>Oui</v>
          </cell>
          <cell r="T196" t="str">
            <v>Non</v>
          </cell>
          <cell r="U196" t="str">
            <v>Non</v>
          </cell>
        </row>
        <row r="197">
          <cell r="B197" t="str">
            <v>OD_SHARP3</v>
          </cell>
          <cell r="C197">
            <v>0</v>
          </cell>
          <cell r="D197" t="str">
            <v>Haute</v>
          </cell>
          <cell r="E197">
            <v>43163</v>
          </cell>
          <cell r="F197">
            <v>0</v>
          </cell>
          <cell r="G197" t="str">
            <v>SHARP</v>
          </cell>
          <cell r="H197" t="str">
            <v>HIGH TECH</v>
          </cell>
          <cell r="I197">
            <v>0</v>
          </cell>
          <cell r="J197" t="str">
            <v>TV</v>
          </cell>
          <cell r="K197">
            <v>0</v>
          </cell>
          <cell r="L197">
            <v>6</v>
          </cell>
          <cell r="M197" t="str">
            <v>Fr</v>
          </cell>
          <cell r="N197" t="str">
            <v>Pôle ABE</v>
          </cell>
          <cell r="O197" t="str">
            <v>EQUIPE FR_CHU</v>
          </cell>
          <cell r="P197" t="str">
            <v>Mohamed BENNOUNA</v>
          </cell>
          <cell r="Q197" t="str">
            <v>Clément</v>
          </cell>
          <cell r="R197" t="str">
            <v>Non</v>
          </cell>
          <cell r="S197" t="str">
            <v>Non</v>
          </cell>
          <cell r="T197" t="str">
            <v>Non</v>
          </cell>
          <cell r="U197" t="str">
            <v>Non</v>
          </cell>
        </row>
        <row r="198">
          <cell r="B198" t="str">
            <v>OD_SAMSONITE63</v>
          </cell>
          <cell r="C198">
            <v>0</v>
          </cell>
          <cell r="D198" t="str">
            <v>Haute</v>
          </cell>
          <cell r="E198">
            <v>43163</v>
          </cell>
          <cell r="F198">
            <v>0</v>
          </cell>
          <cell r="G198" t="str">
            <v>SAMSONITE</v>
          </cell>
          <cell r="H198" t="str">
            <v>BAGAGE</v>
          </cell>
          <cell r="I198">
            <v>0</v>
          </cell>
          <cell r="J198" t="str">
            <v>Valise</v>
          </cell>
          <cell r="K198">
            <v>43147</v>
          </cell>
          <cell r="L198">
            <v>47</v>
          </cell>
          <cell r="M198" t="str">
            <v>Fr</v>
          </cell>
          <cell r="N198" t="str">
            <v>EKAT</v>
          </cell>
          <cell r="O198" t="str">
            <v>EQUIPE FR_EKAT</v>
          </cell>
          <cell r="P198" t="str">
            <v>Christine EVAIN</v>
          </cell>
          <cell r="Q198" t="str">
            <v>Anthony</v>
          </cell>
          <cell r="R198" t="str">
            <v>Oui</v>
          </cell>
          <cell r="S198" t="str">
            <v>Oui</v>
          </cell>
          <cell r="T198">
            <v>0</v>
          </cell>
          <cell r="U198">
            <v>0</v>
          </cell>
        </row>
        <row r="199">
          <cell r="B199" t="str">
            <v>OD_PULLMANM9</v>
          </cell>
          <cell r="C199">
            <v>0</v>
          </cell>
          <cell r="D199" t="str">
            <v>Haute</v>
          </cell>
          <cell r="E199">
            <v>43163</v>
          </cell>
          <cell r="F199">
            <v>0</v>
          </cell>
          <cell r="G199" t="str">
            <v>PULLMAN</v>
          </cell>
          <cell r="H199" t="str">
            <v>BRICOLAGE</v>
          </cell>
          <cell r="I199">
            <v>0</v>
          </cell>
          <cell r="J199" t="str">
            <v>Parasol chauffant</v>
          </cell>
          <cell r="K199">
            <v>0</v>
          </cell>
          <cell r="L199">
            <v>3</v>
          </cell>
          <cell r="M199" t="str">
            <v>Fr</v>
          </cell>
          <cell r="N199" t="str">
            <v>Pôle XQU</v>
          </cell>
          <cell r="O199" t="str">
            <v>EQUIPE FR_JFB</v>
          </cell>
          <cell r="P199" t="str">
            <v xml:space="preserve">Ulrich LABBE </v>
          </cell>
          <cell r="Q199" t="str">
            <v>Clément</v>
          </cell>
          <cell r="R199" t="str">
            <v>Oui</v>
          </cell>
          <cell r="S199" t="str">
            <v>Oui</v>
          </cell>
          <cell r="T199" t="str">
            <v>Non</v>
          </cell>
          <cell r="U199" t="str">
            <v>Non</v>
          </cell>
        </row>
        <row r="200">
          <cell r="B200" t="str">
            <v>OD_HOOVER22</v>
          </cell>
          <cell r="C200">
            <v>0</v>
          </cell>
          <cell r="D200" t="str">
            <v>Haute</v>
          </cell>
          <cell r="E200">
            <v>43163</v>
          </cell>
          <cell r="F200">
            <v>0</v>
          </cell>
          <cell r="G200" t="str">
            <v>HOOVER</v>
          </cell>
          <cell r="H200" t="str">
            <v>PEM</v>
          </cell>
          <cell r="I200" t="str">
            <v>Contrat difficile</v>
          </cell>
          <cell r="J200" t="str">
            <v>aspi balai</v>
          </cell>
          <cell r="K200">
            <v>0</v>
          </cell>
          <cell r="L200">
            <v>6</v>
          </cell>
          <cell r="M200" t="str">
            <v>Fr</v>
          </cell>
          <cell r="N200" t="str">
            <v>Pôle ABE</v>
          </cell>
          <cell r="O200" t="str">
            <v>EQUIPE FR_ACA</v>
          </cell>
          <cell r="P200" t="str">
            <v>Jennifer SALIBA</v>
          </cell>
          <cell r="Q200" t="str">
            <v>Clément</v>
          </cell>
          <cell r="R200" t="str">
            <v>Non</v>
          </cell>
          <cell r="S200" t="str">
            <v>Non</v>
          </cell>
          <cell r="T200" t="str">
            <v>Non</v>
          </cell>
          <cell r="U200" t="str">
            <v>Non</v>
          </cell>
        </row>
        <row r="201">
          <cell r="B201" t="str">
            <v>OD_PHOTOWEB21</v>
          </cell>
          <cell r="C201" t="str">
            <v>Prio haute pour carrousel</v>
          </cell>
          <cell r="D201" t="str">
            <v>Haute</v>
          </cell>
          <cell r="E201">
            <v>43163</v>
          </cell>
          <cell r="F201">
            <v>0</v>
          </cell>
          <cell r="G201" t="str">
            <v>PHOTOWEB Two Days</v>
          </cell>
          <cell r="H201" t="str">
            <v>VBI</v>
          </cell>
          <cell r="I201" t="str">
            <v>Twos days possible</v>
          </cell>
          <cell r="J201" t="str">
            <v xml:space="preserve">Mix produit classique </v>
          </cell>
          <cell r="K201">
            <v>0</v>
          </cell>
          <cell r="L201">
            <v>0</v>
          </cell>
          <cell r="M201" t="str">
            <v>Fr</v>
          </cell>
          <cell r="N201">
            <v>0</v>
          </cell>
          <cell r="O201" t="str">
            <v>EQUIPE FR_JPF</v>
          </cell>
          <cell r="P201" t="str">
            <v xml:space="preserve">Clarisse AUBRY </v>
          </cell>
          <cell r="Q201" t="str">
            <v>Anthony</v>
          </cell>
          <cell r="R201" t="str">
            <v>Non</v>
          </cell>
          <cell r="S201" t="str">
            <v>Non</v>
          </cell>
          <cell r="T201" t="str">
            <v>Non</v>
          </cell>
          <cell r="U201" t="str">
            <v>Non</v>
          </cell>
        </row>
        <row r="202">
          <cell r="B202" t="str">
            <v>OD_ESTUART36</v>
          </cell>
          <cell r="C202">
            <v>0</v>
          </cell>
          <cell r="D202" t="str">
            <v>Haute</v>
          </cell>
          <cell r="E202">
            <v>43163</v>
          </cell>
          <cell r="F202">
            <v>0</v>
          </cell>
          <cell r="G202" t="str">
            <v>ELISABETH STUART</v>
          </cell>
          <cell r="H202" t="str">
            <v>CHAUSSURES</v>
          </cell>
          <cell r="I202" t="str">
            <v>Décalé pour VC</v>
          </cell>
          <cell r="J202" t="str">
            <v xml:space="preserve">Chaussures </v>
          </cell>
          <cell r="K202">
            <v>43165</v>
          </cell>
          <cell r="L202">
            <v>2</v>
          </cell>
          <cell r="M202" t="str">
            <v>Fr</v>
          </cell>
          <cell r="N202" t="str">
            <v>Pôle ABE</v>
          </cell>
          <cell r="O202" t="str">
            <v>EQUIPE FR_STF</v>
          </cell>
          <cell r="P202" t="str">
            <v>Anne-Laurence MESNARD</v>
          </cell>
          <cell r="Q202" t="str">
            <v>Clément</v>
          </cell>
          <cell r="R202" t="str">
            <v>Oui</v>
          </cell>
          <cell r="S202" t="str">
            <v>Oui</v>
          </cell>
          <cell r="T202" t="str">
            <v>Non</v>
          </cell>
          <cell r="U202" t="str">
            <v>Non</v>
          </cell>
        </row>
        <row r="203">
          <cell r="B203" t="str">
            <v>A traiter</v>
          </cell>
          <cell r="C203">
            <v>0</v>
          </cell>
          <cell r="D203" t="str">
            <v>Haute</v>
          </cell>
          <cell r="E203">
            <v>43164</v>
          </cell>
          <cell r="F203">
            <v>0</v>
          </cell>
          <cell r="G203" t="str">
            <v>NENUFAR</v>
          </cell>
          <cell r="H203" t="str">
            <v>CHAUSSURES</v>
          </cell>
          <cell r="I203">
            <v>0</v>
          </cell>
          <cell r="J203" t="str">
            <v>Chaussons d'intérieur</v>
          </cell>
          <cell r="K203">
            <v>0</v>
          </cell>
          <cell r="L203">
            <v>6</v>
          </cell>
          <cell r="M203" t="str">
            <v>Fr</v>
          </cell>
          <cell r="N203" t="str">
            <v>Pôle ABE</v>
          </cell>
          <cell r="O203" t="str">
            <v>EQUIPE FR_STF</v>
          </cell>
          <cell r="P203" t="str">
            <v>Laurence GIAMARCHI</v>
          </cell>
          <cell r="Q203" t="str">
            <v>Tessa</v>
          </cell>
          <cell r="R203" t="str">
            <v>Oui</v>
          </cell>
          <cell r="S203" t="str">
            <v>Oui</v>
          </cell>
          <cell r="T203">
            <v>0</v>
          </cell>
          <cell r="U203">
            <v>0</v>
          </cell>
        </row>
        <row r="204">
          <cell r="B204" t="str">
            <v>OD_ERAM21</v>
          </cell>
          <cell r="C204">
            <v>0</v>
          </cell>
          <cell r="D204" t="str">
            <v>Haute</v>
          </cell>
          <cell r="E204">
            <v>43164</v>
          </cell>
          <cell r="F204">
            <v>0</v>
          </cell>
          <cell r="G204" t="str">
            <v>ERAM</v>
          </cell>
          <cell r="H204" t="str">
            <v>CHAUSSURES</v>
          </cell>
          <cell r="I204">
            <v>0</v>
          </cell>
          <cell r="J204" t="str">
            <v>Chaussures femme</v>
          </cell>
          <cell r="K204">
            <v>0</v>
          </cell>
          <cell r="L204">
            <v>6</v>
          </cell>
          <cell r="M204" t="str">
            <v>Fr</v>
          </cell>
          <cell r="N204" t="str">
            <v>Pôle DA</v>
          </cell>
          <cell r="O204" t="str">
            <v>EQUIPE FR_STF</v>
          </cell>
          <cell r="P204" t="str">
            <v>Anne-Laurence MESNARD</v>
          </cell>
          <cell r="Q204" t="str">
            <v>Clément</v>
          </cell>
          <cell r="R204" t="str">
            <v>Oui</v>
          </cell>
          <cell r="S204" t="str">
            <v>Oui</v>
          </cell>
          <cell r="T204">
            <v>0</v>
          </cell>
          <cell r="U204">
            <v>0</v>
          </cell>
        </row>
        <row r="205">
          <cell r="B205" t="str">
            <v>OD_ZAPA48</v>
          </cell>
          <cell r="C205" t="str">
            <v>KO REINJ</v>
          </cell>
          <cell r="D205" t="str">
            <v>Haute</v>
          </cell>
          <cell r="E205">
            <v>43164</v>
          </cell>
          <cell r="F205">
            <v>0</v>
          </cell>
          <cell r="G205" t="str">
            <v>ZAPA</v>
          </cell>
          <cell r="H205" t="str">
            <v>PAP HOMME</v>
          </cell>
          <cell r="I205" t="str">
            <v xml:space="preserve"> reprise OD_ZAPA41</v>
          </cell>
          <cell r="J205" t="str">
            <v>Parka Homme</v>
          </cell>
          <cell r="K205">
            <v>43145</v>
          </cell>
          <cell r="L205">
            <v>4</v>
          </cell>
          <cell r="M205" t="str">
            <v>Fr</v>
          </cell>
          <cell r="N205" t="str">
            <v>Pôle DA</v>
          </cell>
          <cell r="O205" t="str">
            <v>EQUIPE FR_RLE</v>
          </cell>
          <cell r="P205" t="str">
            <v xml:space="preserve">Cécile LEBAZ
</v>
          </cell>
          <cell r="Q205" t="str">
            <v>Tessa</v>
          </cell>
          <cell r="R205" t="str">
            <v>Non</v>
          </cell>
          <cell r="S205" t="str">
            <v>Non</v>
          </cell>
          <cell r="T205" t="str">
            <v>Non</v>
          </cell>
          <cell r="U205" t="str">
            <v>Non</v>
          </cell>
        </row>
        <row r="206">
          <cell r="B206" t="str">
            <v>OD_JBL21</v>
          </cell>
          <cell r="C206" t="str">
            <v>Après B&amp;O</v>
          </cell>
          <cell r="D206" t="str">
            <v>Haute</v>
          </cell>
          <cell r="E206">
            <v>43164</v>
          </cell>
          <cell r="F206" t="str">
            <v>Matin</v>
          </cell>
          <cell r="G206" t="str">
            <v>JBL Two days</v>
          </cell>
          <cell r="H206" t="str">
            <v>HIGH TECH</v>
          </cell>
          <cell r="I206" t="str">
            <v>Two Days</v>
          </cell>
          <cell r="J206" t="str">
            <v>Casque Audio</v>
          </cell>
          <cell r="K206">
            <v>0</v>
          </cell>
          <cell r="L206">
            <v>3</v>
          </cell>
          <cell r="M206" t="str">
            <v>Fr</v>
          </cell>
          <cell r="N206" t="str">
            <v>Pôle ABE</v>
          </cell>
          <cell r="O206" t="str">
            <v>EQUIPE FR_CHU</v>
          </cell>
          <cell r="P206" t="str">
            <v>Mohamed BENNOUNA</v>
          </cell>
          <cell r="Q206" t="str">
            <v>Clément</v>
          </cell>
          <cell r="R206" t="str">
            <v>Oui</v>
          </cell>
          <cell r="S206" t="str">
            <v>Oui</v>
          </cell>
          <cell r="T206" t="str">
            <v>Non</v>
          </cell>
          <cell r="U206" t="str">
            <v>Non</v>
          </cell>
        </row>
        <row r="207">
          <cell r="B207" t="str">
            <v>A traiter</v>
          </cell>
          <cell r="C207">
            <v>0</v>
          </cell>
          <cell r="D207" t="str">
            <v>Moyenne</v>
          </cell>
          <cell r="E207">
            <v>43165</v>
          </cell>
          <cell r="F207">
            <v>0</v>
          </cell>
          <cell r="G207" t="str">
            <v>POLAR</v>
          </cell>
          <cell r="H207" t="str">
            <v>MATERIEL SPORT</v>
          </cell>
          <cell r="I207">
            <v>0</v>
          </cell>
          <cell r="J207" t="str">
            <v>Trackers d'activité</v>
          </cell>
          <cell r="K207">
            <v>0</v>
          </cell>
          <cell r="L207">
            <v>7</v>
          </cell>
          <cell r="M207" t="str">
            <v>FR</v>
          </cell>
          <cell r="N207" t="str">
            <v>Pôle DA</v>
          </cell>
          <cell r="O207" t="str">
            <v>EQUIPE FR_JHD</v>
          </cell>
          <cell r="P207" t="str">
            <v>Millan HERCE</v>
          </cell>
          <cell r="Q207" t="str">
            <v>Tessa</v>
          </cell>
          <cell r="R207" t="str">
            <v>Non</v>
          </cell>
          <cell r="S207" t="str">
            <v>Non</v>
          </cell>
          <cell r="T207" t="str">
            <v>Non</v>
          </cell>
          <cell r="U207" t="str">
            <v>Non</v>
          </cell>
        </row>
        <row r="208">
          <cell r="B208" t="str">
            <v>OD_TRAVELONE38</v>
          </cell>
          <cell r="C208">
            <v>0</v>
          </cell>
          <cell r="D208" t="str">
            <v>Moyenne</v>
          </cell>
          <cell r="E208">
            <v>43165</v>
          </cell>
          <cell r="F208">
            <v>0</v>
          </cell>
          <cell r="G208" t="str">
            <v>TRAVEL ONE</v>
          </cell>
          <cell r="H208" t="str">
            <v>BAGAGE</v>
          </cell>
          <cell r="I208">
            <v>0</v>
          </cell>
          <cell r="J208" t="str">
            <v>Valises</v>
          </cell>
          <cell r="K208">
            <v>0</v>
          </cell>
          <cell r="L208">
            <v>7</v>
          </cell>
          <cell r="M208" t="str">
            <v>FR</v>
          </cell>
          <cell r="N208" t="str">
            <v>Pôle ABE</v>
          </cell>
          <cell r="O208" t="str">
            <v>EQUIPE FR_STF</v>
          </cell>
          <cell r="P208" t="str">
            <v>Marie d'ORION</v>
          </cell>
          <cell r="Q208" t="str">
            <v>Tessa</v>
          </cell>
          <cell r="R208" t="str">
            <v>Oui</v>
          </cell>
          <cell r="S208" t="str">
            <v>Oui</v>
          </cell>
          <cell r="T208" t="str">
            <v>Non</v>
          </cell>
          <cell r="U208" t="str">
            <v>Non</v>
          </cell>
        </row>
        <row r="209">
          <cell r="B209" t="str">
            <v>A traiter</v>
          </cell>
          <cell r="C209">
            <v>0</v>
          </cell>
          <cell r="D209" t="str">
            <v>Haute</v>
          </cell>
          <cell r="E209">
            <v>43166</v>
          </cell>
          <cell r="F209">
            <v>0</v>
          </cell>
          <cell r="G209" t="str">
            <v>STAR WARS</v>
          </cell>
          <cell r="H209" t="str">
            <v>JEUX / JOUET</v>
          </cell>
          <cell r="I209">
            <v>0</v>
          </cell>
          <cell r="J209" t="str">
            <v>Sabres laser, radiotalking, figurines</v>
          </cell>
          <cell r="K209">
            <v>0</v>
          </cell>
          <cell r="L209">
            <v>7</v>
          </cell>
          <cell r="M209" t="str">
            <v>FR</v>
          </cell>
          <cell r="N209" t="str">
            <v>Pôle XQU</v>
          </cell>
          <cell r="O209" t="str">
            <v>EQUIPE FR_NBL</v>
          </cell>
          <cell r="P209">
            <v>0</v>
          </cell>
          <cell r="Q209" t="str">
            <v>Anthony</v>
          </cell>
          <cell r="R209" t="str">
            <v>Non</v>
          </cell>
          <cell r="S209" t="str">
            <v>Non</v>
          </cell>
          <cell r="T209" t="str">
            <v>Non</v>
          </cell>
          <cell r="U209" t="str">
            <v>Non</v>
          </cell>
        </row>
        <row r="210">
          <cell r="B210" t="str">
            <v>OD_POETIC5</v>
          </cell>
          <cell r="C210">
            <v>0</v>
          </cell>
          <cell r="D210" t="str">
            <v>Moyenne</v>
          </cell>
          <cell r="E210">
            <v>43166</v>
          </cell>
          <cell r="F210">
            <v>0</v>
          </cell>
          <cell r="G210" t="str">
            <v>POETIC</v>
          </cell>
          <cell r="H210" t="str">
            <v>JARDINAGE</v>
          </cell>
          <cell r="I210">
            <v>0</v>
          </cell>
          <cell r="J210" t="str">
            <v>Pots pour les fleurs</v>
          </cell>
          <cell r="K210">
            <v>0</v>
          </cell>
          <cell r="L210">
            <v>7</v>
          </cell>
          <cell r="M210" t="str">
            <v>FR</v>
          </cell>
          <cell r="N210" t="str">
            <v>Pôle XQU</v>
          </cell>
          <cell r="O210" t="str">
            <v>EQUIPE FR_JFB</v>
          </cell>
          <cell r="P210" t="str">
            <v xml:space="preserve">Ulrich LABBE </v>
          </cell>
          <cell r="Q210" t="str">
            <v>Anthony</v>
          </cell>
          <cell r="R210" t="str">
            <v>Oui</v>
          </cell>
          <cell r="S210" t="str">
            <v>Oui</v>
          </cell>
          <cell r="T210" t="str">
            <v>Non</v>
          </cell>
          <cell r="U210">
            <v>0</v>
          </cell>
        </row>
        <row r="211">
          <cell r="B211" t="str">
            <v>OD_DENON13</v>
          </cell>
          <cell r="C211">
            <v>0</v>
          </cell>
          <cell r="D211" t="str">
            <v>Haute</v>
          </cell>
          <cell r="E211">
            <v>43167</v>
          </cell>
          <cell r="F211">
            <v>0</v>
          </cell>
          <cell r="G211" t="str">
            <v>DENON</v>
          </cell>
          <cell r="H211" t="str">
            <v>HIGH TECH</v>
          </cell>
          <cell r="I211" t="str">
            <v>Février</v>
          </cell>
          <cell r="J211" t="str">
            <v xml:space="preserve">Barre de son </v>
          </cell>
          <cell r="K211">
            <v>0</v>
          </cell>
          <cell r="L211">
            <v>7</v>
          </cell>
          <cell r="M211" t="str">
            <v>FR</v>
          </cell>
          <cell r="N211" t="str">
            <v>Pôle ABE</v>
          </cell>
          <cell r="O211" t="str">
            <v>EQUIPE FR_1DAY</v>
          </cell>
          <cell r="P211" t="str">
            <v>Mohamed BENNOUNA</v>
          </cell>
          <cell r="Q211" t="str">
            <v>Clément</v>
          </cell>
          <cell r="R211" t="str">
            <v>Non</v>
          </cell>
          <cell r="S211" t="str">
            <v>Non</v>
          </cell>
          <cell r="T211" t="str">
            <v>Non</v>
          </cell>
          <cell r="U211" t="str">
            <v>Non</v>
          </cell>
        </row>
        <row r="212">
          <cell r="B212" t="str">
            <v>A traiter</v>
          </cell>
          <cell r="C212">
            <v>0</v>
          </cell>
          <cell r="D212" t="str">
            <v>Moyenne</v>
          </cell>
          <cell r="E212">
            <v>43167</v>
          </cell>
          <cell r="F212">
            <v>0</v>
          </cell>
          <cell r="G212" t="str">
            <v>THERMOS</v>
          </cell>
          <cell r="H212" t="str">
            <v>ART DE LA TABLE</v>
          </cell>
          <cell r="I212">
            <v>0</v>
          </cell>
          <cell r="J212" t="str">
            <v xml:space="preserve">Mugs / Bouteilles / Boîtes repas </v>
          </cell>
          <cell r="K212">
            <v>0</v>
          </cell>
          <cell r="L212">
            <v>7</v>
          </cell>
          <cell r="M212" t="str">
            <v>FR</v>
          </cell>
          <cell r="N212" t="str">
            <v>Pôle XQU</v>
          </cell>
          <cell r="O212" t="str">
            <v>EQUIPE FR_PDE</v>
          </cell>
          <cell r="P212" t="str">
            <v>Sandra DAHAN</v>
          </cell>
          <cell r="Q212">
            <v>0</v>
          </cell>
          <cell r="R212" t="str">
            <v>Non</v>
          </cell>
          <cell r="S212" t="str">
            <v>Non</v>
          </cell>
          <cell r="T212" t="str">
            <v>Non</v>
          </cell>
          <cell r="U212" t="str">
            <v>Non</v>
          </cell>
        </row>
        <row r="213">
          <cell r="B213" t="str">
            <v>OD_ERINLY48</v>
          </cell>
          <cell r="C213">
            <v>0</v>
          </cell>
          <cell r="D213" t="str">
            <v>Moyenne</v>
          </cell>
          <cell r="E213">
            <v>43168</v>
          </cell>
          <cell r="F213">
            <v>0</v>
          </cell>
          <cell r="G213" t="str">
            <v>ERINLY</v>
          </cell>
          <cell r="H213" t="str">
            <v>PAP FEMME</v>
          </cell>
          <cell r="I213" t="str">
            <v xml:space="preserve">Achat ferme C.MANOURY </v>
          </cell>
          <cell r="J213" t="str">
            <v xml:space="preserve">Trench </v>
          </cell>
          <cell r="K213">
            <v>43134</v>
          </cell>
          <cell r="L213">
            <v>38</v>
          </cell>
          <cell r="M213" t="str">
            <v>Fr</v>
          </cell>
          <cell r="N213" t="str">
            <v>Pôle CM</v>
          </cell>
          <cell r="O213" t="str">
            <v>EQUIPE FR_PB</v>
          </cell>
          <cell r="P213" t="str">
            <v xml:space="preserve">Caroline MAUNOURY </v>
          </cell>
          <cell r="Q213" t="str">
            <v>Anne</v>
          </cell>
          <cell r="R213" t="str">
            <v>Oui</v>
          </cell>
          <cell r="S213" t="str">
            <v>Oui</v>
          </cell>
          <cell r="T213" t="str">
            <v>Non</v>
          </cell>
          <cell r="U213" t="str">
            <v>Non</v>
          </cell>
        </row>
        <row r="214">
          <cell r="B214" t="str">
            <v>OD_XO47</v>
          </cell>
          <cell r="C214">
            <v>0</v>
          </cell>
          <cell r="D214" t="str">
            <v>Moyenne</v>
          </cell>
          <cell r="E214">
            <v>43168</v>
          </cell>
          <cell r="F214">
            <v>0</v>
          </cell>
          <cell r="G214" t="str">
            <v>XO Two Days</v>
          </cell>
          <cell r="H214" t="str">
            <v>DECO / MEUBLE</v>
          </cell>
          <cell r="I214" t="str">
            <v>PR à partir de semaine 9</v>
          </cell>
          <cell r="J214" t="str">
            <v xml:space="preserve">Fauteuil </v>
          </cell>
          <cell r="K214">
            <v>0</v>
          </cell>
          <cell r="L214">
            <v>5</v>
          </cell>
          <cell r="M214" t="str">
            <v>Fr</v>
          </cell>
          <cell r="N214" t="str">
            <v>Pôle XQU</v>
          </cell>
          <cell r="O214" t="str">
            <v>EQUIPE FR_JFB</v>
          </cell>
          <cell r="P214" t="str">
            <v xml:space="preserve">Martin LESIEUR </v>
          </cell>
          <cell r="Q214" t="str">
            <v>Thomas</v>
          </cell>
          <cell r="R214" t="str">
            <v>Non</v>
          </cell>
          <cell r="S214" t="str">
            <v>Oui</v>
          </cell>
          <cell r="T214" t="str">
            <v>Non</v>
          </cell>
          <cell r="U214" t="str">
            <v>Non</v>
          </cell>
        </row>
        <row r="215">
          <cell r="B215" t="str">
            <v>OD_HITACHI6</v>
          </cell>
          <cell r="C215">
            <v>0</v>
          </cell>
          <cell r="D215" t="str">
            <v>Moyenne</v>
          </cell>
          <cell r="E215">
            <v>43168</v>
          </cell>
          <cell r="F215">
            <v>0</v>
          </cell>
          <cell r="G215" t="str">
            <v>HITACHI</v>
          </cell>
          <cell r="H215" t="str">
            <v>HIGH TECH</v>
          </cell>
          <cell r="I215">
            <v>0</v>
          </cell>
          <cell r="J215" t="str">
            <v>TV</v>
          </cell>
          <cell r="K215">
            <v>0</v>
          </cell>
          <cell r="L215">
            <v>6</v>
          </cell>
          <cell r="M215" t="str">
            <v>Fr</v>
          </cell>
          <cell r="N215" t="str">
            <v>Pôle ABE</v>
          </cell>
          <cell r="O215" t="str">
            <v>EQUIPE FR_CHU</v>
          </cell>
          <cell r="P215" t="str">
            <v>Mohamed BENNOUNA</v>
          </cell>
          <cell r="Q215" t="str">
            <v>Clément</v>
          </cell>
          <cell r="R215" t="str">
            <v>Non</v>
          </cell>
          <cell r="S215" t="str">
            <v>Non</v>
          </cell>
          <cell r="T215" t="str">
            <v>Non</v>
          </cell>
          <cell r="U215" t="str">
            <v>Non</v>
          </cell>
        </row>
        <row r="216">
          <cell r="B216" t="str">
            <v>OD_PHILIPS143</v>
          </cell>
          <cell r="C216">
            <v>0</v>
          </cell>
          <cell r="D216" t="str">
            <v>Haute</v>
          </cell>
          <cell r="E216">
            <v>43169</v>
          </cell>
          <cell r="F216">
            <v>0</v>
          </cell>
          <cell r="G216" t="str">
            <v>PHILIPS</v>
          </cell>
          <cell r="H216" t="str">
            <v>PEM</v>
          </cell>
          <cell r="I216">
            <v>0</v>
          </cell>
          <cell r="J216" t="str">
            <v>Rasoirs</v>
          </cell>
          <cell r="K216">
            <v>0</v>
          </cell>
          <cell r="L216">
            <v>7</v>
          </cell>
          <cell r="M216" t="str">
            <v>FR</v>
          </cell>
          <cell r="N216" t="str">
            <v>Pôle ABE</v>
          </cell>
          <cell r="O216" t="str">
            <v>EQUIPE FR_CHU</v>
          </cell>
          <cell r="P216" t="str">
            <v>Andrea MORA</v>
          </cell>
          <cell r="Q216" t="str">
            <v>Anthony</v>
          </cell>
          <cell r="R216" t="str">
            <v>Non</v>
          </cell>
          <cell r="S216" t="str">
            <v>Non</v>
          </cell>
          <cell r="T216" t="str">
            <v>Non</v>
          </cell>
          <cell r="U216" t="str">
            <v>Non</v>
          </cell>
        </row>
        <row r="217">
          <cell r="B217" t="str">
            <v>OD_KTCHMV5</v>
          </cell>
          <cell r="C217">
            <v>0</v>
          </cell>
          <cell r="D217" t="str">
            <v>Moyenne</v>
          </cell>
          <cell r="E217">
            <v>43169</v>
          </cell>
          <cell r="F217">
            <v>0</v>
          </cell>
          <cell r="G217" t="str">
            <v>KITCHEN MOVE</v>
          </cell>
          <cell r="H217" t="str">
            <v>DECO / MEUBLE</v>
          </cell>
          <cell r="I217" t="str">
            <v>Stock dispo fin février</v>
          </cell>
          <cell r="J217" t="str">
            <v>Poubelle</v>
          </cell>
          <cell r="K217">
            <v>43130</v>
          </cell>
          <cell r="L217">
            <v>51</v>
          </cell>
          <cell r="M217" t="str">
            <v>Fr</v>
          </cell>
          <cell r="N217" t="str">
            <v>Pôle XQU</v>
          </cell>
          <cell r="O217" t="str">
            <v>EQUIPE FR_JFB</v>
          </cell>
          <cell r="P217" t="str">
            <v>JJuliette VIGAND</v>
          </cell>
          <cell r="Q217" t="str">
            <v>Tessa</v>
          </cell>
          <cell r="R217" t="str">
            <v>Non</v>
          </cell>
          <cell r="S217" t="str">
            <v>Non</v>
          </cell>
          <cell r="T217" t="str">
            <v>Non</v>
          </cell>
          <cell r="U217" t="str">
            <v>Non</v>
          </cell>
        </row>
        <row r="218">
          <cell r="B218" t="str">
            <v>OD_MIELE22</v>
          </cell>
          <cell r="C218">
            <v>0</v>
          </cell>
          <cell r="D218" t="str">
            <v>Super OD</v>
          </cell>
          <cell r="E218">
            <v>43169</v>
          </cell>
          <cell r="F218">
            <v>0</v>
          </cell>
          <cell r="G218" t="str">
            <v>MIELE Potentiel Two Days</v>
          </cell>
          <cell r="H218" t="str">
            <v>PEM</v>
          </cell>
          <cell r="I218" t="str">
            <v xml:space="preserve">OK 19 heures / 2 days A partir du 10/03 - la marque souhaite soit un vendredi soit un week-end </v>
          </cell>
          <cell r="J218" t="str">
            <v>Aspirateur traineau</v>
          </cell>
          <cell r="K218">
            <v>43153</v>
          </cell>
          <cell r="L218">
            <v>5</v>
          </cell>
          <cell r="M218" t="str">
            <v>Fr</v>
          </cell>
          <cell r="N218" t="str">
            <v>Pôle ABE</v>
          </cell>
          <cell r="O218" t="str">
            <v>EQUIPE FR_ACA</v>
          </cell>
          <cell r="P218" t="str">
            <v xml:space="preserve">Jennifer SALIBA
</v>
          </cell>
          <cell r="Q218" t="str">
            <v>Anthony</v>
          </cell>
          <cell r="R218" t="str">
            <v>Non</v>
          </cell>
          <cell r="S218" t="str">
            <v>Non</v>
          </cell>
          <cell r="T218" t="str">
            <v>Non</v>
          </cell>
          <cell r="U218" t="str">
            <v>Non</v>
          </cell>
        </row>
        <row r="219">
          <cell r="B219" t="str">
            <v>OD_WHIRLPOOL10</v>
          </cell>
          <cell r="C219">
            <v>0</v>
          </cell>
          <cell r="D219" t="str">
            <v>Super OD</v>
          </cell>
          <cell r="E219">
            <v>43169</v>
          </cell>
          <cell r="F219">
            <v>0</v>
          </cell>
          <cell r="G219" t="str">
            <v>WHIRLPOOL</v>
          </cell>
          <cell r="H219" t="str">
            <v>GEM</v>
          </cell>
          <cell r="I219" t="str">
            <v>Vers le 15 mars</v>
          </cell>
          <cell r="J219" t="str">
            <v>Reprise OD_WHRILPOOL8</v>
          </cell>
          <cell r="K219">
            <v>0</v>
          </cell>
          <cell r="L219">
            <v>3</v>
          </cell>
          <cell r="M219" t="str">
            <v>Fr</v>
          </cell>
          <cell r="N219" t="str">
            <v>Pôle ABE</v>
          </cell>
          <cell r="O219" t="str">
            <v>EQUIPE FR_ACA</v>
          </cell>
          <cell r="P219" t="str">
            <v xml:space="preserve">Jennifer SALIBA
</v>
          </cell>
          <cell r="Q219" t="str">
            <v>Clément</v>
          </cell>
          <cell r="R219" t="str">
            <v>Non</v>
          </cell>
          <cell r="S219" t="str">
            <v>Non</v>
          </cell>
          <cell r="T219" t="str">
            <v>Non</v>
          </cell>
          <cell r="U219" t="str">
            <v>Non</v>
          </cell>
        </row>
        <row r="220">
          <cell r="B220" t="str">
            <v>OD_PLATINIUM55</v>
          </cell>
          <cell r="C220">
            <v>0</v>
          </cell>
          <cell r="D220" t="str">
            <v>Haute</v>
          </cell>
          <cell r="E220">
            <v>43170</v>
          </cell>
          <cell r="F220">
            <v>0</v>
          </cell>
          <cell r="G220" t="str">
            <v>PLATINIUM</v>
          </cell>
          <cell r="H220" t="str">
            <v>BAGAGE</v>
          </cell>
          <cell r="I220">
            <v>0</v>
          </cell>
          <cell r="J220" t="str">
            <v>valises</v>
          </cell>
          <cell r="K220">
            <v>0</v>
          </cell>
          <cell r="L220">
            <v>5</v>
          </cell>
          <cell r="M220" t="str">
            <v>Fr</v>
          </cell>
          <cell r="N220" t="str">
            <v>Pôle ABE</v>
          </cell>
          <cell r="O220" t="str">
            <v>EQUIPE FR_STF</v>
          </cell>
          <cell r="P220" t="str">
            <v>Marie d'OIRON</v>
          </cell>
          <cell r="Q220" t="str">
            <v>Thomas</v>
          </cell>
          <cell r="R220" t="str">
            <v>Oui</v>
          </cell>
          <cell r="S220" t="str">
            <v>Oui</v>
          </cell>
          <cell r="T220" t="str">
            <v>Oui</v>
          </cell>
          <cell r="U220" t="str">
            <v>Oui</v>
          </cell>
        </row>
        <row r="221">
          <cell r="B221" t="str">
            <v>OD_CREADOR5</v>
          </cell>
          <cell r="C221">
            <v>0</v>
          </cell>
          <cell r="D221" t="str">
            <v>Moyenne</v>
          </cell>
          <cell r="E221">
            <v>43170</v>
          </cell>
          <cell r="F221">
            <v>0</v>
          </cell>
          <cell r="G221" t="str">
            <v>CREADOR</v>
          </cell>
          <cell r="H221" t="str">
            <v>JARDINAGE</v>
          </cell>
          <cell r="I221">
            <v>0</v>
          </cell>
          <cell r="J221" t="str">
            <v>Parasol</v>
          </cell>
          <cell r="K221">
            <v>0</v>
          </cell>
          <cell r="L221">
            <v>6</v>
          </cell>
          <cell r="M221" t="str">
            <v>Fr</v>
          </cell>
          <cell r="N221" t="str">
            <v>Pôle XQU</v>
          </cell>
          <cell r="O221" t="str">
            <v>EQUIPE FR_JFB</v>
          </cell>
          <cell r="P221" t="str">
            <v xml:space="preserve">Ulrich LABBE </v>
          </cell>
          <cell r="Q221" t="str">
            <v>Anthony</v>
          </cell>
          <cell r="R221" t="str">
            <v>Oui</v>
          </cell>
          <cell r="S221" t="str">
            <v>Oui</v>
          </cell>
          <cell r="T221">
            <v>0</v>
          </cell>
          <cell r="U221">
            <v>0</v>
          </cell>
        </row>
        <row r="222">
          <cell r="B222" t="str">
            <v>OD_DIAMANTA37</v>
          </cell>
          <cell r="C222">
            <v>0</v>
          </cell>
          <cell r="D222" t="str">
            <v>Moyenne</v>
          </cell>
          <cell r="E222">
            <v>43170</v>
          </cell>
          <cell r="F222">
            <v>0</v>
          </cell>
          <cell r="G222" t="str">
            <v>DIAMANTA</v>
          </cell>
          <cell r="H222" t="str">
            <v>BIJOUX</v>
          </cell>
          <cell r="I222">
            <v>0</v>
          </cell>
          <cell r="J222" t="str">
            <v>bijoux</v>
          </cell>
          <cell r="K222">
            <v>0</v>
          </cell>
          <cell r="L222">
            <v>5</v>
          </cell>
          <cell r="M222" t="str">
            <v>Fr</v>
          </cell>
          <cell r="N222" t="str">
            <v>Pôle DA</v>
          </cell>
          <cell r="O222" t="str">
            <v>EQUIPE FR_LCS</v>
          </cell>
          <cell r="P222" t="str">
            <v>Louisa VETU</v>
          </cell>
          <cell r="Q222" t="str">
            <v>Tessa</v>
          </cell>
          <cell r="R222" t="str">
            <v>Oui</v>
          </cell>
          <cell r="S222" t="str">
            <v>Oui</v>
          </cell>
          <cell r="T222" t="str">
            <v>Non</v>
          </cell>
          <cell r="U222" t="str">
            <v>Non</v>
          </cell>
        </row>
        <row r="223">
          <cell r="B223" t="str">
            <v>OD_DUNLOPIL71</v>
          </cell>
          <cell r="C223">
            <v>0</v>
          </cell>
          <cell r="D223" t="str">
            <v>Super OD</v>
          </cell>
          <cell r="E223">
            <v>43170</v>
          </cell>
          <cell r="F223" t="str">
            <v>Matin</v>
          </cell>
          <cell r="G223" t="str">
            <v>DUNLOPILLO</v>
          </cell>
          <cell r="H223" t="str">
            <v>LINGE DE MAISON</v>
          </cell>
          <cell r="I223" t="str">
            <v xml:space="preserve">reprise OD_DUNLOPIL64 </v>
          </cell>
          <cell r="J223" t="str">
            <v>Oreillers et couette</v>
          </cell>
          <cell r="K223">
            <v>0</v>
          </cell>
          <cell r="L223">
            <v>4</v>
          </cell>
          <cell r="M223" t="str">
            <v>Fr</v>
          </cell>
          <cell r="N223" t="str">
            <v>Pôle XQU</v>
          </cell>
          <cell r="O223" t="str">
            <v>EQUIPE FR_PDE</v>
          </cell>
          <cell r="P223" t="str">
            <v xml:space="preserve">Pascale DEBORDE
</v>
          </cell>
          <cell r="Q223" t="str">
            <v>Tessa</v>
          </cell>
          <cell r="R223" t="str">
            <v>Non</v>
          </cell>
          <cell r="S223" t="str">
            <v>Non</v>
          </cell>
          <cell r="T223" t="str">
            <v>Non</v>
          </cell>
          <cell r="U223" t="str">
            <v>Non</v>
          </cell>
        </row>
        <row r="224">
          <cell r="B224" t="str">
            <v>OD_AKMEN17</v>
          </cell>
          <cell r="C224">
            <v>0</v>
          </cell>
          <cell r="D224" t="str">
            <v>Faible</v>
          </cell>
          <cell r="E224">
            <v>43171</v>
          </cell>
          <cell r="F224">
            <v>0</v>
          </cell>
          <cell r="G224" t="str">
            <v xml:space="preserve">AMOR KVARDEN </v>
          </cell>
          <cell r="H224" t="str">
            <v>PAP FEMME</v>
          </cell>
          <cell r="I224" t="str">
            <v xml:space="preserve">Achat ferme C.MANOURY </v>
          </cell>
          <cell r="J224" t="str">
            <v>Accessoires</v>
          </cell>
          <cell r="K224">
            <v>0</v>
          </cell>
          <cell r="L224">
            <v>38</v>
          </cell>
          <cell r="M224" t="str">
            <v>Fr</v>
          </cell>
          <cell r="N224" t="str">
            <v>Pôle CM</v>
          </cell>
          <cell r="O224" t="str">
            <v>EQUIPE FR_PB</v>
          </cell>
          <cell r="P224" t="str">
            <v xml:space="preserve">Caroline MAUNOURY </v>
          </cell>
          <cell r="Q224" t="str">
            <v>Tessa</v>
          </cell>
          <cell r="R224" t="str">
            <v>Oui</v>
          </cell>
          <cell r="S224" t="str">
            <v>Oui</v>
          </cell>
          <cell r="T224" t="str">
            <v>Non</v>
          </cell>
          <cell r="U224" t="str">
            <v>Non</v>
          </cell>
        </row>
        <row r="225">
          <cell r="B225" t="str">
            <v>OD_CALOR22</v>
          </cell>
          <cell r="C225">
            <v>0</v>
          </cell>
          <cell r="D225" t="str">
            <v>Haute</v>
          </cell>
          <cell r="E225">
            <v>43171</v>
          </cell>
          <cell r="F225">
            <v>0</v>
          </cell>
          <cell r="G225" t="str">
            <v>CALOR</v>
          </cell>
          <cell r="H225" t="str">
            <v>PEM</v>
          </cell>
          <cell r="I225">
            <v>0</v>
          </cell>
          <cell r="J225" t="str">
            <v>Fer à repasser</v>
          </cell>
          <cell r="K225">
            <v>0</v>
          </cell>
          <cell r="L225">
            <v>3</v>
          </cell>
          <cell r="M225" t="str">
            <v>Fr</v>
          </cell>
          <cell r="N225" t="str">
            <v>Pôle ESA</v>
          </cell>
          <cell r="O225" t="str">
            <v>Pôle FR_ESA</v>
          </cell>
          <cell r="P225" t="str">
            <v>Noémie LETESSIER</v>
          </cell>
          <cell r="Q225" t="str">
            <v>Anthony</v>
          </cell>
          <cell r="R225" t="str">
            <v>Non</v>
          </cell>
          <cell r="S225" t="str">
            <v>Non</v>
          </cell>
          <cell r="T225" t="str">
            <v>Non</v>
          </cell>
          <cell r="U225" t="str">
            <v>Non</v>
          </cell>
        </row>
        <row r="226">
          <cell r="B226" t="str">
            <v>A traiter</v>
          </cell>
          <cell r="C226">
            <v>0</v>
          </cell>
          <cell r="D226" t="str">
            <v>Haute</v>
          </cell>
          <cell r="E226">
            <v>43171</v>
          </cell>
          <cell r="F226">
            <v>0</v>
          </cell>
          <cell r="G226" t="str">
            <v>ADIDAS</v>
          </cell>
          <cell r="H226" t="str">
            <v>CHAUSSURES</v>
          </cell>
          <cell r="I226" t="str">
            <v>Achat ferme</v>
          </cell>
          <cell r="J226" t="str">
            <v>Chaussures</v>
          </cell>
          <cell r="K226">
            <v>0</v>
          </cell>
          <cell r="L226">
            <v>6</v>
          </cell>
          <cell r="M226" t="str">
            <v>Fr</v>
          </cell>
          <cell r="N226" t="str">
            <v>EKAT</v>
          </cell>
          <cell r="O226" t="str">
            <v>EQUIPE FR_EKAT</v>
          </cell>
          <cell r="P226" t="str">
            <v>Alla BLANCHET</v>
          </cell>
          <cell r="Q226" t="str">
            <v>Tessa</v>
          </cell>
          <cell r="R226" t="str">
            <v>Oui</v>
          </cell>
          <cell r="S226" t="str">
            <v>Oui</v>
          </cell>
          <cell r="T226" t="str">
            <v>Oui</v>
          </cell>
          <cell r="U226" t="str">
            <v>Oui</v>
          </cell>
        </row>
        <row r="227">
          <cell r="B227" t="str">
            <v>OD_OXO2</v>
          </cell>
          <cell r="C227">
            <v>0</v>
          </cell>
          <cell r="D227" t="str">
            <v>Haute</v>
          </cell>
          <cell r="E227">
            <v>43171</v>
          </cell>
          <cell r="F227">
            <v>0</v>
          </cell>
          <cell r="G227" t="str">
            <v>OXO - BOITES POP</v>
          </cell>
          <cell r="H227" t="str">
            <v>ART DE LA TABLE</v>
          </cell>
          <cell r="I227">
            <v>0</v>
          </cell>
          <cell r="J227" t="str">
            <v xml:space="preserve">Boites de conservation + Essoreuse à salade </v>
          </cell>
          <cell r="K227">
            <v>0</v>
          </cell>
          <cell r="L227">
            <v>7</v>
          </cell>
          <cell r="M227" t="str">
            <v>FR</v>
          </cell>
          <cell r="N227" t="str">
            <v>Pôle XQU</v>
          </cell>
          <cell r="O227" t="str">
            <v>EQUIPE FR_PDE</v>
          </cell>
          <cell r="P227" t="str">
            <v>Sandra DAHAN</v>
          </cell>
          <cell r="Q227" t="str">
            <v>Tessa</v>
          </cell>
          <cell r="R227" t="str">
            <v>Non</v>
          </cell>
          <cell r="S227" t="str">
            <v>Non</v>
          </cell>
          <cell r="T227" t="str">
            <v>Non</v>
          </cell>
          <cell r="U227" t="str">
            <v>Non</v>
          </cell>
        </row>
        <row r="228">
          <cell r="B228" t="str">
            <v>OD_BOSCH100</v>
          </cell>
          <cell r="C228">
            <v>0</v>
          </cell>
          <cell r="D228" t="str">
            <v>Haute</v>
          </cell>
          <cell r="E228">
            <v>43172</v>
          </cell>
          <cell r="F228">
            <v>0</v>
          </cell>
          <cell r="G228" t="str">
            <v>BOSCH</v>
          </cell>
          <cell r="H228" t="str">
            <v>PEM</v>
          </cell>
          <cell r="I228">
            <v>0</v>
          </cell>
          <cell r="J228" t="str">
            <v>aspirateur balai sans fils</v>
          </cell>
          <cell r="K228">
            <v>0</v>
          </cell>
          <cell r="L228">
            <v>7</v>
          </cell>
          <cell r="M228" t="str">
            <v>FR</v>
          </cell>
          <cell r="N228" t="str">
            <v>Pôle ABE</v>
          </cell>
          <cell r="O228" t="str">
            <v>EQUIPE FR_CHU</v>
          </cell>
          <cell r="P228" t="str">
            <v>Jennifer SALIBA</v>
          </cell>
          <cell r="Q228" t="str">
            <v>Clément</v>
          </cell>
          <cell r="R228" t="str">
            <v>Non</v>
          </cell>
          <cell r="S228" t="str">
            <v>Non</v>
          </cell>
          <cell r="T228" t="str">
            <v>Non</v>
          </cell>
          <cell r="U228" t="str">
            <v>Non</v>
          </cell>
        </row>
        <row r="229">
          <cell r="B229" t="str">
            <v>OD_CKLEIN294</v>
          </cell>
          <cell r="C229">
            <v>0</v>
          </cell>
          <cell r="D229" t="str">
            <v>Haute</v>
          </cell>
          <cell r="E229">
            <v>43172</v>
          </cell>
          <cell r="F229">
            <v>0</v>
          </cell>
          <cell r="G229" t="str">
            <v>CALVIN KLEIN</v>
          </cell>
          <cell r="H229" t="str">
            <v>CHAUSSURES</v>
          </cell>
          <cell r="I229">
            <v>0</v>
          </cell>
          <cell r="J229" t="str">
            <v>Chaussures</v>
          </cell>
          <cell r="K229">
            <v>0</v>
          </cell>
          <cell r="L229">
            <v>6</v>
          </cell>
          <cell r="M229" t="str">
            <v>Fr</v>
          </cell>
          <cell r="N229" t="str">
            <v>EKAT</v>
          </cell>
          <cell r="O229" t="str">
            <v>EKAT FRANCE</v>
          </cell>
          <cell r="P229" t="str">
            <v>Christine EVAIN</v>
          </cell>
          <cell r="Q229" t="str">
            <v>Thomas</v>
          </cell>
          <cell r="R229" t="str">
            <v>Oui</v>
          </cell>
          <cell r="S229" t="str">
            <v>Oui</v>
          </cell>
          <cell r="T229" t="str">
            <v>Oui</v>
          </cell>
          <cell r="U229" t="str">
            <v>Oui</v>
          </cell>
        </row>
        <row r="230">
          <cell r="B230" t="str">
            <v>OD_SAUNALIFT4</v>
          </cell>
          <cell r="C230" t="str">
            <v>Eloigner de Lytess</v>
          </cell>
          <cell r="D230" t="str">
            <v>Haute</v>
          </cell>
          <cell r="E230">
            <v>43174</v>
          </cell>
          <cell r="F230" t="str">
            <v>Matin</v>
          </cell>
          <cell r="G230" t="str">
            <v>SAUNALIFTER</v>
          </cell>
          <cell r="H230" t="str">
            <v>LINGERIE</v>
          </cell>
          <cell r="I230">
            <v>0</v>
          </cell>
          <cell r="J230" t="str">
            <v>Cosméto textile</v>
          </cell>
          <cell r="K230">
            <v>0</v>
          </cell>
          <cell r="L230">
            <v>3</v>
          </cell>
          <cell r="M230" t="str">
            <v>Fr</v>
          </cell>
          <cell r="N230" t="str">
            <v>Pôle DA</v>
          </cell>
          <cell r="O230" t="str">
            <v>EQUIPE FR_SBR</v>
          </cell>
          <cell r="P230" t="str">
            <v>Sarah BUENOS</v>
          </cell>
          <cell r="Q230" t="str">
            <v>Anthony</v>
          </cell>
          <cell r="R230" t="str">
            <v>Oui</v>
          </cell>
          <cell r="S230" t="str">
            <v>Oui</v>
          </cell>
          <cell r="T230" t="str">
            <v>Non</v>
          </cell>
          <cell r="U230" t="str">
            <v>Non</v>
          </cell>
        </row>
        <row r="231">
          <cell r="B231" t="str">
            <v>OD_LPPSROUGES9</v>
          </cell>
          <cell r="C231">
            <v>0</v>
          </cell>
          <cell r="D231" t="str">
            <v>Haute</v>
          </cell>
          <cell r="E231">
            <v>43174</v>
          </cell>
          <cell r="F231">
            <v>0</v>
          </cell>
          <cell r="G231" t="str">
            <v>LES PETITS POIS SONT ROUGES</v>
          </cell>
          <cell r="H231" t="str">
            <v>PAP ENF</v>
          </cell>
          <cell r="I231" t="str">
            <v xml:space="preserve">Achat ferme C.MANOURY </v>
          </cell>
          <cell r="J231" t="str">
            <v>Chaussures enfants</v>
          </cell>
          <cell r="K231">
            <v>0</v>
          </cell>
          <cell r="L231">
            <v>35</v>
          </cell>
          <cell r="M231" t="str">
            <v>Fr</v>
          </cell>
          <cell r="N231" t="str">
            <v>Pôle CM</v>
          </cell>
          <cell r="O231" t="str">
            <v>EQUIPE FR_PB</v>
          </cell>
          <cell r="P231" t="str">
            <v xml:space="preserve">Caroline MAUNOURY </v>
          </cell>
          <cell r="Q231" t="str">
            <v>Anne</v>
          </cell>
          <cell r="R231" t="str">
            <v>Oui</v>
          </cell>
          <cell r="S231" t="str">
            <v>Oui</v>
          </cell>
          <cell r="T231" t="str">
            <v>Non</v>
          </cell>
          <cell r="U231" t="str">
            <v>Non</v>
          </cell>
        </row>
        <row r="232">
          <cell r="B232" t="str">
            <v>OD_LYTESS39</v>
          </cell>
          <cell r="C232" t="str">
            <v>Eloigner de Saunalifter</v>
          </cell>
          <cell r="D232" t="str">
            <v>Haute</v>
          </cell>
          <cell r="E232">
            <v>43175</v>
          </cell>
          <cell r="F232">
            <v>0</v>
          </cell>
          <cell r="G232" t="str">
            <v>LYTESS</v>
          </cell>
          <cell r="H232" t="str">
            <v>LINGERIE</v>
          </cell>
          <cell r="I232">
            <v>0</v>
          </cell>
          <cell r="J232" t="str">
            <v>Cosméto textile</v>
          </cell>
          <cell r="K232">
            <v>0</v>
          </cell>
          <cell r="L232">
            <v>4</v>
          </cell>
          <cell r="M232" t="str">
            <v>Fr</v>
          </cell>
          <cell r="N232" t="str">
            <v>Pôle DA</v>
          </cell>
          <cell r="O232" t="str">
            <v>EQUIPE FR_SBR</v>
          </cell>
          <cell r="P232" t="str">
            <v>Sarah BUENOS</v>
          </cell>
          <cell r="Q232" t="str">
            <v>Tessa</v>
          </cell>
          <cell r="R232" t="str">
            <v>Oui</v>
          </cell>
          <cell r="S232" t="str">
            <v>Oui</v>
          </cell>
          <cell r="T232" t="str">
            <v>Oui</v>
          </cell>
          <cell r="U232">
            <v>0</v>
          </cell>
        </row>
        <row r="233">
          <cell r="B233" t="str">
            <v>OD_EZICLEAN12</v>
          </cell>
          <cell r="C233">
            <v>0</v>
          </cell>
          <cell r="D233" t="str">
            <v>Moyenne</v>
          </cell>
          <cell r="E233">
            <v>43175</v>
          </cell>
          <cell r="F233">
            <v>0</v>
          </cell>
          <cell r="G233" t="str">
            <v xml:space="preserve">EZICLEAN </v>
          </cell>
          <cell r="H233" t="str">
            <v>PEM</v>
          </cell>
          <cell r="I233">
            <v>0</v>
          </cell>
          <cell r="J233" t="str">
            <v>Robot nettoyeur de sol</v>
          </cell>
          <cell r="K233">
            <v>0</v>
          </cell>
          <cell r="L233">
            <v>6</v>
          </cell>
          <cell r="M233" t="str">
            <v>Fr</v>
          </cell>
          <cell r="N233" t="str">
            <v>Pôle ABE</v>
          </cell>
          <cell r="O233" t="str">
            <v>EQUIPE FR_ACA</v>
          </cell>
          <cell r="P233" t="str">
            <v>Andrea MORA</v>
          </cell>
          <cell r="Q233" t="str">
            <v>Anthony</v>
          </cell>
          <cell r="R233" t="str">
            <v>Non</v>
          </cell>
          <cell r="S233" t="str">
            <v>Non</v>
          </cell>
          <cell r="T233" t="str">
            <v>Non</v>
          </cell>
          <cell r="U233" t="str">
            <v>Non</v>
          </cell>
        </row>
        <row r="234">
          <cell r="B234" t="str">
            <v>OD_IPPONVINTA7</v>
          </cell>
          <cell r="C234">
            <v>0</v>
          </cell>
          <cell r="D234" t="str">
            <v>Haute</v>
          </cell>
          <cell r="E234">
            <v>43176</v>
          </cell>
          <cell r="F234">
            <v>0</v>
          </cell>
          <cell r="G234" t="str">
            <v>IPPON VINTAGE</v>
          </cell>
          <cell r="H234" t="str">
            <v>CHAUSSURES</v>
          </cell>
          <cell r="I234">
            <v>0</v>
          </cell>
          <cell r="J234" t="str">
            <v>Offre bottines en croute velours</v>
          </cell>
          <cell r="K234">
            <v>0</v>
          </cell>
          <cell r="L234">
            <v>5</v>
          </cell>
          <cell r="M234" t="str">
            <v>Fr</v>
          </cell>
          <cell r="N234" t="str">
            <v>Pôle DA</v>
          </cell>
          <cell r="O234" t="str">
            <v>EQUIPE FR_STF</v>
          </cell>
          <cell r="P234" t="str">
            <v>Anne-Laurence MESNARD</v>
          </cell>
          <cell r="Q234" t="str">
            <v>Clément</v>
          </cell>
          <cell r="R234" t="str">
            <v>Oui</v>
          </cell>
          <cell r="S234" t="str">
            <v>Oui</v>
          </cell>
          <cell r="T234" t="str">
            <v>Non</v>
          </cell>
          <cell r="U234" t="str">
            <v>Non</v>
          </cell>
        </row>
        <row r="235">
          <cell r="B235" t="str">
            <v>A traiter</v>
          </cell>
          <cell r="C235">
            <v>0</v>
          </cell>
          <cell r="D235" t="str">
            <v>Haute</v>
          </cell>
          <cell r="E235">
            <v>43176</v>
          </cell>
          <cell r="F235" t="str">
            <v>Soir</v>
          </cell>
          <cell r="G235" t="str">
            <v>FAGUO</v>
          </cell>
          <cell r="H235" t="str">
            <v>CHAUSSURES</v>
          </cell>
          <cell r="I235">
            <v>0</v>
          </cell>
          <cell r="J235" t="str">
            <v>Baskets</v>
          </cell>
          <cell r="K235">
            <v>0</v>
          </cell>
          <cell r="L235">
            <v>6</v>
          </cell>
          <cell r="M235" t="str">
            <v>Fr</v>
          </cell>
          <cell r="N235" t="str">
            <v>Pôle ABE</v>
          </cell>
          <cell r="O235" t="str">
            <v>EQUIPE FR_STF</v>
          </cell>
          <cell r="P235" t="str">
            <v xml:space="preserve">Anne-Laurence MESNARD_x000D_
</v>
          </cell>
          <cell r="Q235">
            <v>0</v>
          </cell>
          <cell r="R235" t="str">
            <v>Oui</v>
          </cell>
          <cell r="S235" t="str">
            <v>Oui</v>
          </cell>
          <cell r="T235">
            <v>0</v>
          </cell>
          <cell r="U235">
            <v>0</v>
          </cell>
        </row>
        <row r="236">
          <cell r="B236" t="str">
            <v>OD_VULLI7</v>
          </cell>
          <cell r="C236">
            <v>0</v>
          </cell>
          <cell r="D236" t="str">
            <v>Moyenne</v>
          </cell>
          <cell r="E236">
            <v>43177</v>
          </cell>
          <cell r="F236">
            <v>0</v>
          </cell>
          <cell r="G236" t="str">
            <v>VULLI</v>
          </cell>
          <cell r="H236" t="str">
            <v>PUERICULTURE</v>
          </cell>
          <cell r="I236">
            <v>0</v>
          </cell>
          <cell r="J236" t="str">
            <v>Arbre Magique reprise OD_Vulli6</v>
          </cell>
          <cell r="K236">
            <v>0</v>
          </cell>
          <cell r="L236">
            <v>6</v>
          </cell>
          <cell r="M236" t="str">
            <v>Fr</v>
          </cell>
          <cell r="N236" t="str">
            <v>Pôle XQU</v>
          </cell>
          <cell r="O236" t="str">
            <v>EQUIPE FR_NBL</v>
          </cell>
          <cell r="P236" t="str">
            <v xml:space="preserve">Chloé CAILLON </v>
          </cell>
          <cell r="Q236" t="str">
            <v>Tessa</v>
          </cell>
          <cell r="R236" t="str">
            <v>Non</v>
          </cell>
          <cell r="S236" t="str">
            <v>Non</v>
          </cell>
          <cell r="T236" t="str">
            <v>Non</v>
          </cell>
          <cell r="U236" t="str">
            <v>Non</v>
          </cell>
        </row>
        <row r="237">
          <cell r="B237" t="str">
            <v>A traiter</v>
          </cell>
          <cell r="C237">
            <v>0</v>
          </cell>
          <cell r="D237" t="str">
            <v>Moyenne</v>
          </cell>
          <cell r="E237">
            <v>43177</v>
          </cell>
          <cell r="F237">
            <v>0</v>
          </cell>
          <cell r="G237" t="str">
            <v>BEESOLAR</v>
          </cell>
          <cell r="H237" t="str">
            <v>BRICOLAGE</v>
          </cell>
          <cell r="I237">
            <v>0</v>
          </cell>
          <cell r="J237" t="str">
            <v>Applique et Spot pour jardin</v>
          </cell>
          <cell r="K237">
            <v>0</v>
          </cell>
          <cell r="L237">
            <v>7</v>
          </cell>
          <cell r="M237" t="str">
            <v>FR</v>
          </cell>
          <cell r="N237" t="str">
            <v>Pôle XQU</v>
          </cell>
          <cell r="O237" t="str">
            <v>EQUIPE FR_JFB</v>
          </cell>
          <cell r="P237" t="str">
            <v xml:space="preserve">Ulrich LABBE </v>
          </cell>
          <cell r="Q237" t="str">
            <v>Clément</v>
          </cell>
          <cell r="R237" t="str">
            <v>Oui</v>
          </cell>
          <cell r="S237" t="str">
            <v>Oui</v>
          </cell>
          <cell r="T237">
            <v>0</v>
          </cell>
          <cell r="U237">
            <v>0</v>
          </cell>
        </row>
        <row r="238">
          <cell r="B238" t="str">
            <v>Offre en attente</v>
          </cell>
          <cell r="C238">
            <v>0</v>
          </cell>
          <cell r="D238">
            <v>0</v>
          </cell>
          <cell r="E238">
            <v>43178</v>
          </cell>
          <cell r="F238">
            <v>0</v>
          </cell>
          <cell r="G238" t="str">
            <v>LEXMARX</v>
          </cell>
          <cell r="H238" t="str">
            <v>HIGH TECH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 t="str">
            <v>FR</v>
          </cell>
          <cell r="N238" t="str">
            <v>Pôle ABE</v>
          </cell>
          <cell r="O238" t="str">
            <v>EQUIPE FR_CHU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</row>
        <row r="239">
          <cell r="B239" t="str">
            <v>A traiter</v>
          </cell>
          <cell r="C239">
            <v>0</v>
          </cell>
          <cell r="D239" t="str">
            <v>Faible</v>
          </cell>
          <cell r="E239">
            <v>43178</v>
          </cell>
          <cell r="F239">
            <v>0</v>
          </cell>
          <cell r="G239" t="str">
            <v>YOGHI</v>
          </cell>
          <cell r="H239" t="str">
            <v>PEM</v>
          </cell>
          <cell r="I239" t="str">
            <v>Dispo stock 10/03</v>
          </cell>
          <cell r="J239" t="str">
            <v>Extracteur jus</v>
          </cell>
          <cell r="K239">
            <v>0</v>
          </cell>
          <cell r="L239">
            <v>5</v>
          </cell>
          <cell r="M239" t="str">
            <v>Fr</v>
          </cell>
          <cell r="N239" t="str">
            <v>Pôle ABE</v>
          </cell>
          <cell r="O239" t="str">
            <v>EQUIPE FR_ACA</v>
          </cell>
          <cell r="P239" t="str">
            <v>Andrea MORA</v>
          </cell>
          <cell r="Q239" t="str">
            <v>Clément</v>
          </cell>
          <cell r="R239" t="str">
            <v>Non</v>
          </cell>
          <cell r="S239" t="str">
            <v>Non</v>
          </cell>
          <cell r="T239" t="str">
            <v>Non</v>
          </cell>
          <cell r="U239" t="str">
            <v>Non</v>
          </cell>
        </row>
        <row r="240">
          <cell r="B240" t="str">
            <v>A traiter</v>
          </cell>
          <cell r="C240">
            <v>0</v>
          </cell>
          <cell r="D240" t="str">
            <v>Super OD</v>
          </cell>
          <cell r="E240">
            <v>43179</v>
          </cell>
          <cell r="F240">
            <v>0</v>
          </cell>
          <cell r="G240" t="str">
            <v>DUNLOPILLO DI</v>
          </cell>
          <cell r="H240" t="str">
            <v>DECO / MEUBLE</v>
          </cell>
          <cell r="I240" t="str">
            <v>Dropshipment (DI) reprise OD_DUNLOPIL56</v>
          </cell>
          <cell r="J240" t="str">
            <v>Matelas</v>
          </cell>
          <cell r="K240">
            <v>0</v>
          </cell>
          <cell r="L240">
            <v>5</v>
          </cell>
          <cell r="M240" t="str">
            <v>Fr</v>
          </cell>
          <cell r="N240" t="str">
            <v>Pôle XQU</v>
          </cell>
          <cell r="O240" t="str">
            <v>EQUIPE FR_PDE</v>
          </cell>
          <cell r="P240" t="str">
            <v>Edmond PHELIP</v>
          </cell>
          <cell r="Q240" t="str">
            <v>Clément</v>
          </cell>
          <cell r="R240" t="str">
            <v>Non</v>
          </cell>
          <cell r="S240" t="str">
            <v>Non</v>
          </cell>
          <cell r="T240" t="str">
            <v>Non</v>
          </cell>
          <cell r="U240" t="str">
            <v>Non</v>
          </cell>
        </row>
        <row r="241">
          <cell r="B241" t="str">
            <v>A traiter</v>
          </cell>
          <cell r="C241">
            <v>0</v>
          </cell>
          <cell r="D241" t="str">
            <v>Super OD</v>
          </cell>
          <cell r="E241">
            <v>43179</v>
          </cell>
          <cell r="F241">
            <v>0</v>
          </cell>
          <cell r="G241" t="str">
            <v>DIM</v>
          </cell>
          <cell r="H241" t="str">
            <v>LINGERIE</v>
          </cell>
          <cell r="I241">
            <v>0</v>
          </cell>
          <cell r="J241" t="str">
            <v>Collant</v>
          </cell>
          <cell r="K241">
            <v>0</v>
          </cell>
          <cell r="L241">
            <v>47</v>
          </cell>
          <cell r="M241" t="str">
            <v>Fr</v>
          </cell>
          <cell r="N241" t="str">
            <v>EKAT</v>
          </cell>
          <cell r="O241" t="str">
            <v>EKAT FRANCE</v>
          </cell>
          <cell r="P241" t="str">
            <v>Julie CHASTENET</v>
          </cell>
          <cell r="Q241" t="str">
            <v>Clément</v>
          </cell>
          <cell r="R241" t="str">
            <v>Oui</v>
          </cell>
          <cell r="S241" t="str">
            <v>Oui</v>
          </cell>
          <cell r="T241" t="str">
            <v>Non</v>
          </cell>
          <cell r="U241">
            <v>0</v>
          </cell>
        </row>
        <row r="242">
          <cell r="B242" t="str">
            <v>OD_ERINLY47</v>
          </cell>
          <cell r="C242">
            <v>0</v>
          </cell>
          <cell r="D242" t="str">
            <v>Faible</v>
          </cell>
          <cell r="E242">
            <v>43179</v>
          </cell>
          <cell r="F242">
            <v>0</v>
          </cell>
          <cell r="G242" t="str">
            <v>ERINLY</v>
          </cell>
          <cell r="H242" t="str">
            <v>PAP FEMME</v>
          </cell>
          <cell r="I242" t="str">
            <v xml:space="preserve">Achat ferme C.MANOURY </v>
          </cell>
          <cell r="J242" t="str">
            <v>1- Blouse manches courtes en lin 2</v>
          </cell>
          <cell r="K242">
            <v>0</v>
          </cell>
          <cell r="L242">
            <v>38</v>
          </cell>
          <cell r="M242" t="str">
            <v>Fr</v>
          </cell>
          <cell r="N242" t="str">
            <v>Pôle CM</v>
          </cell>
          <cell r="O242" t="str">
            <v>EQUIPE FR_PB</v>
          </cell>
          <cell r="P242" t="str">
            <v xml:space="preserve">Caroline MAUNOURY </v>
          </cell>
          <cell r="Q242" t="str">
            <v>Anne</v>
          </cell>
          <cell r="R242" t="str">
            <v>Oui</v>
          </cell>
          <cell r="S242" t="str">
            <v>Oui</v>
          </cell>
          <cell r="T242" t="str">
            <v>Non</v>
          </cell>
          <cell r="U242" t="str">
            <v>Non</v>
          </cell>
        </row>
        <row r="243">
          <cell r="B243" t="str">
            <v>A traiter</v>
          </cell>
          <cell r="C243">
            <v>0</v>
          </cell>
          <cell r="D243" t="str">
            <v>Moyenne</v>
          </cell>
          <cell r="E243">
            <v>43179</v>
          </cell>
          <cell r="F243">
            <v>0</v>
          </cell>
          <cell r="G243" t="str">
            <v xml:space="preserve">EZICLEAN </v>
          </cell>
          <cell r="H243" t="str">
            <v>PEM</v>
          </cell>
          <cell r="I243" t="str">
            <v>Une réf de + que Eziclean11</v>
          </cell>
          <cell r="J243" t="str">
            <v>Lave Vitre</v>
          </cell>
          <cell r="K243">
            <v>0</v>
          </cell>
          <cell r="L243">
            <v>4</v>
          </cell>
          <cell r="M243" t="str">
            <v>Fr</v>
          </cell>
          <cell r="N243" t="str">
            <v>Pôle ABE</v>
          </cell>
          <cell r="O243" t="str">
            <v>EQUIPE FR_ACA</v>
          </cell>
          <cell r="P243" t="str">
            <v>Andrea MORA</v>
          </cell>
          <cell r="Q243" t="str">
            <v>Clément</v>
          </cell>
          <cell r="R243" t="str">
            <v>Non</v>
          </cell>
          <cell r="S243" t="str">
            <v>Non</v>
          </cell>
          <cell r="T243" t="str">
            <v>Non</v>
          </cell>
          <cell r="U243" t="str">
            <v>Non</v>
          </cell>
        </row>
        <row r="244">
          <cell r="B244" t="str">
            <v>OD_LAGUIOLE50</v>
          </cell>
          <cell r="C244">
            <v>0</v>
          </cell>
          <cell r="D244" t="str">
            <v>Moyenne</v>
          </cell>
          <cell r="E244">
            <v>43179</v>
          </cell>
          <cell r="F244">
            <v>0</v>
          </cell>
          <cell r="G244" t="str">
            <v>LAGUIOLE</v>
          </cell>
          <cell r="H244" t="str">
            <v>ART DE LA TABLE</v>
          </cell>
          <cell r="I244" t="str">
            <v>Décale car trop de VC avec même marque</v>
          </cell>
          <cell r="J244" t="str">
            <v>Bloc Couteaux</v>
          </cell>
          <cell r="K244">
            <v>43137</v>
          </cell>
          <cell r="L244">
            <v>51</v>
          </cell>
          <cell r="M244" t="str">
            <v>Fr</v>
          </cell>
          <cell r="N244" t="str">
            <v>Pôle XQU</v>
          </cell>
          <cell r="O244" t="str">
            <v>EQUIPE FR_PDE</v>
          </cell>
          <cell r="P244" t="str">
            <v>Justine ROY</v>
          </cell>
          <cell r="Q244" t="str">
            <v>Tessa</v>
          </cell>
          <cell r="R244" t="str">
            <v>Oui</v>
          </cell>
          <cell r="S244" t="str">
            <v>Oui</v>
          </cell>
          <cell r="T244" t="str">
            <v>Non</v>
          </cell>
          <cell r="U244" t="str">
            <v>Non</v>
          </cell>
        </row>
        <row r="245">
          <cell r="B245" t="str">
            <v>OD_NOONE9</v>
          </cell>
          <cell r="C245">
            <v>0</v>
          </cell>
          <cell r="D245" t="str">
            <v>Moyenne</v>
          </cell>
          <cell r="E245" t="str">
            <v>A placer</v>
          </cell>
          <cell r="F245">
            <v>0</v>
          </cell>
          <cell r="G245" t="str">
            <v>NOONE</v>
          </cell>
          <cell r="H245" t="str">
            <v>PAP ENF</v>
          </cell>
          <cell r="I245" t="str">
            <v xml:space="preserve">Achat ferme C.MANOURY </v>
          </cell>
          <cell r="J245" t="str">
            <v xml:space="preserve">Coupe-vent et ciré </v>
          </cell>
          <cell r="K245">
            <v>0</v>
          </cell>
          <cell r="L245">
            <v>38</v>
          </cell>
          <cell r="M245" t="str">
            <v>Fr</v>
          </cell>
          <cell r="N245" t="str">
            <v>Pôle CM</v>
          </cell>
          <cell r="O245" t="str">
            <v>EQUIPE FR_PB</v>
          </cell>
          <cell r="P245" t="str">
            <v xml:space="preserve">Caroline MAUNOURY </v>
          </cell>
          <cell r="Q245" t="str">
            <v>Tessa</v>
          </cell>
          <cell r="R245" t="str">
            <v>Oui</v>
          </cell>
          <cell r="S245" t="str">
            <v>Oui</v>
          </cell>
          <cell r="T245" t="str">
            <v>Non</v>
          </cell>
          <cell r="U245" t="str">
            <v>Non</v>
          </cell>
        </row>
        <row r="246">
          <cell r="B246" t="str">
            <v>OD_REEBOK54</v>
          </cell>
          <cell r="C246">
            <v>0</v>
          </cell>
          <cell r="D246" t="str">
            <v>Haute</v>
          </cell>
          <cell r="E246">
            <v>43180</v>
          </cell>
          <cell r="F246">
            <v>0</v>
          </cell>
          <cell r="G246" t="str">
            <v>REEBOK</v>
          </cell>
          <cell r="H246" t="str">
            <v>CHAUSSURES</v>
          </cell>
          <cell r="I246" t="str">
            <v>Achat ferme</v>
          </cell>
          <cell r="J246" t="str">
            <v xml:space="preserve">Chaussures </v>
          </cell>
          <cell r="K246">
            <v>0</v>
          </cell>
          <cell r="L246">
            <v>6</v>
          </cell>
          <cell r="M246" t="str">
            <v>Fr</v>
          </cell>
          <cell r="N246" t="str">
            <v>EKAT</v>
          </cell>
          <cell r="O246" t="str">
            <v>EQUIPE FR_EKAT</v>
          </cell>
          <cell r="P246" t="str">
            <v>Alla BLANCHET</v>
          </cell>
          <cell r="Q246" t="str">
            <v>Tessa</v>
          </cell>
          <cell r="R246" t="str">
            <v>Oui</v>
          </cell>
          <cell r="S246" t="str">
            <v>Oui</v>
          </cell>
          <cell r="T246" t="str">
            <v>Oui</v>
          </cell>
          <cell r="U246" t="str">
            <v>Oui</v>
          </cell>
        </row>
        <row r="247">
          <cell r="B247" t="str">
            <v>Offre en attente</v>
          </cell>
          <cell r="C247">
            <v>0</v>
          </cell>
          <cell r="D247" t="str">
            <v>Haute</v>
          </cell>
          <cell r="E247">
            <v>43180</v>
          </cell>
          <cell r="F247">
            <v>0</v>
          </cell>
          <cell r="G247" t="str">
            <v>SONY</v>
          </cell>
          <cell r="H247" t="str">
            <v>HIGH TECH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 t="str">
            <v>FR</v>
          </cell>
          <cell r="N247" t="str">
            <v>Pôle ABE</v>
          </cell>
          <cell r="O247" t="str">
            <v>EQUIPE FR_CHU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</row>
        <row r="248">
          <cell r="B248" t="str">
            <v>A traiter</v>
          </cell>
          <cell r="C248">
            <v>0</v>
          </cell>
          <cell r="D248" t="str">
            <v>Moyenne</v>
          </cell>
          <cell r="E248">
            <v>43181</v>
          </cell>
          <cell r="F248">
            <v>0</v>
          </cell>
          <cell r="G248" t="str">
            <v xml:space="preserve">MCFINLAY </v>
          </cell>
          <cell r="H248" t="str">
            <v>CHAUSSURES</v>
          </cell>
          <cell r="I248">
            <v>0</v>
          </cell>
          <cell r="J248" t="str">
            <v>Chaussures homme classiques</v>
          </cell>
          <cell r="K248">
            <v>0</v>
          </cell>
          <cell r="L248">
            <v>7</v>
          </cell>
          <cell r="M248" t="str">
            <v>FR</v>
          </cell>
          <cell r="N248" t="str">
            <v>Pôle ABE</v>
          </cell>
          <cell r="O248" t="str">
            <v>EQUIPE FR_STF</v>
          </cell>
          <cell r="P248" t="str">
            <v xml:space="preserve">Guillaume GOUBLE_x000D_
</v>
          </cell>
          <cell r="Q248">
            <v>0</v>
          </cell>
          <cell r="R248" t="str">
            <v>Non</v>
          </cell>
          <cell r="S248" t="str">
            <v>Non</v>
          </cell>
          <cell r="T248" t="str">
            <v>Non</v>
          </cell>
          <cell r="U248" t="str">
            <v>Non</v>
          </cell>
        </row>
        <row r="249">
          <cell r="B249" t="str">
            <v>OD_LCDCPAUL3</v>
          </cell>
          <cell r="C249">
            <v>0</v>
          </cell>
          <cell r="D249" t="str">
            <v>Moyenne</v>
          </cell>
          <cell r="E249">
            <v>43181</v>
          </cell>
          <cell r="F249">
            <v>0</v>
          </cell>
          <cell r="G249" t="str">
            <v>LA CASE DE COUSIN PAUL</v>
          </cell>
          <cell r="H249" t="str">
            <v>DECO / MEUBLE</v>
          </cell>
          <cell r="I249">
            <v>0</v>
          </cell>
          <cell r="J249" t="str">
            <v>guirlande lumineuse</v>
          </cell>
          <cell r="K249">
            <v>0</v>
          </cell>
          <cell r="L249">
            <v>6</v>
          </cell>
          <cell r="M249" t="str">
            <v>Fr</v>
          </cell>
          <cell r="N249" t="str">
            <v>Pôle XQU</v>
          </cell>
          <cell r="O249" t="str">
            <v>EQUIPE FR_JFB</v>
          </cell>
          <cell r="P249" t="str">
            <v xml:space="preserve">Martin LESIEUR </v>
          </cell>
          <cell r="Q249" t="str">
            <v>Tessa</v>
          </cell>
          <cell r="R249" t="str">
            <v>Oui</v>
          </cell>
          <cell r="S249" t="str">
            <v>Oui</v>
          </cell>
          <cell r="T249" t="str">
            <v>Non</v>
          </cell>
          <cell r="U249" t="str">
            <v>Non</v>
          </cell>
        </row>
        <row r="250">
          <cell r="B250" t="str">
            <v>Offre en attente</v>
          </cell>
          <cell r="C250">
            <v>0</v>
          </cell>
          <cell r="D250" t="str">
            <v>Haute</v>
          </cell>
          <cell r="E250">
            <v>43183</v>
          </cell>
          <cell r="F250">
            <v>0</v>
          </cell>
          <cell r="G250" t="str">
            <v>CANON</v>
          </cell>
          <cell r="H250" t="str">
            <v>HIGH TECH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 t="str">
            <v>FR</v>
          </cell>
          <cell r="N250" t="str">
            <v>Pôle ABE</v>
          </cell>
          <cell r="O250" t="str">
            <v>EQUIPE FR_CHU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</row>
        <row r="251">
          <cell r="B251" t="str">
            <v>OD_DELSEY35</v>
          </cell>
          <cell r="C251">
            <v>0</v>
          </cell>
          <cell r="D251" t="str">
            <v>Haute</v>
          </cell>
          <cell r="E251">
            <v>43183</v>
          </cell>
          <cell r="F251">
            <v>0</v>
          </cell>
          <cell r="G251" t="str">
            <v>DELSEY</v>
          </cell>
          <cell r="H251" t="str">
            <v>BAGAGE</v>
          </cell>
          <cell r="I251">
            <v>0</v>
          </cell>
          <cell r="J251" t="str">
            <v>Valise</v>
          </cell>
          <cell r="K251">
            <v>0</v>
          </cell>
          <cell r="L251">
            <v>6</v>
          </cell>
          <cell r="M251" t="str">
            <v>Fr</v>
          </cell>
          <cell r="N251" t="str">
            <v>EKAT</v>
          </cell>
          <cell r="O251" t="str">
            <v>EQUIPE FR_EKAT</v>
          </cell>
          <cell r="P251" t="str">
            <v>Christine EVAIN</v>
          </cell>
          <cell r="Q251" t="str">
            <v>Clément</v>
          </cell>
          <cell r="R251" t="str">
            <v>Non</v>
          </cell>
          <cell r="S251" t="str">
            <v>Non</v>
          </cell>
          <cell r="T251" t="str">
            <v>Non</v>
          </cell>
          <cell r="U251" t="str">
            <v>Non</v>
          </cell>
        </row>
        <row r="252">
          <cell r="B252" t="str">
            <v>OD_POLTI78</v>
          </cell>
          <cell r="C252">
            <v>0</v>
          </cell>
          <cell r="D252" t="str">
            <v>Moyenne</v>
          </cell>
          <cell r="E252">
            <v>43183</v>
          </cell>
          <cell r="F252">
            <v>0</v>
          </cell>
          <cell r="G252" t="str">
            <v>POLTI</v>
          </cell>
          <cell r="H252" t="str">
            <v>PEM</v>
          </cell>
          <cell r="I252" t="str">
            <v>Stock dispo 22-23 Mars </v>
          </cell>
          <cell r="J252" t="str">
            <v>Aspirateur traineau</v>
          </cell>
          <cell r="K252">
            <v>0</v>
          </cell>
          <cell r="L252">
            <v>6</v>
          </cell>
          <cell r="M252" t="str">
            <v>Fr</v>
          </cell>
          <cell r="N252" t="str">
            <v>Pôle ABE</v>
          </cell>
          <cell r="O252" t="str">
            <v>EQUIPE FR_ACA</v>
          </cell>
          <cell r="P252" t="str">
            <v>Andrea MORA</v>
          </cell>
          <cell r="Q252" t="str">
            <v>Anthony</v>
          </cell>
          <cell r="R252" t="str">
            <v>Non</v>
          </cell>
          <cell r="S252" t="str">
            <v>Non</v>
          </cell>
          <cell r="T252" t="str">
            <v>non</v>
          </cell>
          <cell r="U252" t="str">
            <v>non</v>
          </cell>
        </row>
        <row r="253">
          <cell r="B253" t="str">
            <v>A traiter</v>
          </cell>
          <cell r="C253">
            <v>0</v>
          </cell>
          <cell r="D253" t="str">
            <v>Moyenne</v>
          </cell>
          <cell r="E253">
            <v>43183</v>
          </cell>
          <cell r="F253">
            <v>0</v>
          </cell>
          <cell r="G253" t="str">
            <v xml:space="preserve">BESTWAY </v>
          </cell>
          <cell r="H253" t="str">
            <v>JARDINAGE</v>
          </cell>
          <cell r="I253">
            <v>0</v>
          </cell>
          <cell r="J253" t="str">
            <v xml:space="preserve">Robots de piscine </v>
          </cell>
          <cell r="K253">
            <v>0</v>
          </cell>
          <cell r="L253">
            <v>6</v>
          </cell>
          <cell r="M253" t="str">
            <v>FR</v>
          </cell>
          <cell r="N253" t="str">
            <v>Pôle XQU</v>
          </cell>
          <cell r="O253" t="str">
            <v>EQUIPE FR_JFB</v>
          </cell>
          <cell r="P253" t="str">
            <v xml:space="preserve">Ulrich LABBE </v>
          </cell>
          <cell r="Q253" t="str">
            <v>Clément</v>
          </cell>
          <cell r="R253" t="str">
            <v>En cours</v>
          </cell>
          <cell r="S253" t="str">
            <v>En cours</v>
          </cell>
          <cell r="T253" t="str">
            <v>En cours</v>
          </cell>
          <cell r="U253" t="str">
            <v>En cours</v>
          </cell>
        </row>
        <row r="254">
          <cell r="B254" t="str">
            <v>Offre en attente</v>
          </cell>
          <cell r="C254">
            <v>0</v>
          </cell>
          <cell r="D254">
            <v>0</v>
          </cell>
          <cell r="E254">
            <v>43180</v>
          </cell>
          <cell r="F254">
            <v>0</v>
          </cell>
          <cell r="G254" t="str">
            <v>HP</v>
          </cell>
          <cell r="H254" t="str">
            <v>HIGH TECH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 t="str">
            <v>FR</v>
          </cell>
          <cell r="N254" t="str">
            <v>Pôle ABE</v>
          </cell>
          <cell r="O254" t="str">
            <v>EQUIPE FR_CHU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</row>
        <row r="255">
          <cell r="B255" t="str">
            <v>Offre en attente</v>
          </cell>
          <cell r="C255">
            <v>0</v>
          </cell>
          <cell r="D255">
            <v>0</v>
          </cell>
          <cell r="E255">
            <v>43181</v>
          </cell>
          <cell r="F255">
            <v>0</v>
          </cell>
          <cell r="G255" t="str">
            <v>CONVERSE</v>
          </cell>
          <cell r="H255" t="str">
            <v>CHAUSSURES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 t="str">
            <v>FR</v>
          </cell>
          <cell r="N255" t="str">
            <v>EKAT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</row>
        <row r="256">
          <cell r="B256" t="str">
            <v>A traiter</v>
          </cell>
          <cell r="C256">
            <v>0</v>
          </cell>
          <cell r="D256" t="str">
            <v>Moyenne</v>
          </cell>
          <cell r="E256">
            <v>43184</v>
          </cell>
          <cell r="F256">
            <v>0</v>
          </cell>
          <cell r="G256" t="str">
            <v>STEAMONE</v>
          </cell>
          <cell r="H256" t="str">
            <v>PEM</v>
          </cell>
          <cell r="I256" t="str">
            <v>Fin Mars</v>
          </cell>
          <cell r="J256" t="str">
            <v xml:space="preserve">défroisseur vapeur </v>
          </cell>
          <cell r="K256">
            <v>0</v>
          </cell>
          <cell r="L256">
            <v>4</v>
          </cell>
          <cell r="M256" t="str">
            <v>Fr</v>
          </cell>
          <cell r="N256" t="str">
            <v>Pôle ABE</v>
          </cell>
          <cell r="O256" t="str">
            <v>EQUIPE FR_ACA</v>
          </cell>
          <cell r="P256" t="str">
            <v xml:space="preserve">Angélique BRAISE
</v>
          </cell>
          <cell r="Q256" t="str">
            <v>Clément</v>
          </cell>
          <cell r="R256" t="str">
            <v>Non</v>
          </cell>
          <cell r="S256" t="str">
            <v>Non</v>
          </cell>
          <cell r="T256" t="str">
            <v>Non</v>
          </cell>
          <cell r="U256" t="str">
            <v>Non</v>
          </cell>
        </row>
        <row r="257">
          <cell r="B257" t="str">
            <v>OD_DROUAULT48</v>
          </cell>
          <cell r="C257">
            <v>0</v>
          </cell>
          <cell r="D257" t="str">
            <v>Haute</v>
          </cell>
          <cell r="E257">
            <v>43184</v>
          </cell>
          <cell r="F257">
            <v>0</v>
          </cell>
          <cell r="G257" t="str">
            <v>DODO / DROUAULT</v>
          </cell>
          <cell r="H257" t="str">
            <v>LINGE DE MAISON</v>
          </cell>
          <cell r="I257" t="str">
            <v>TWO DAYS ?</v>
          </cell>
          <cell r="J257" t="str">
            <v>Couette</v>
          </cell>
          <cell r="K257">
            <v>0</v>
          </cell>
          <cell r="L257">
            <v>5</v>
          </cell>
          <cell r="M257" t="str">
            <v>Fr</v>
          </cell>
          <cell r="N257" t="str">
            <v>Pôle XQU</v>
          </cell>
          <cell r="O257" t="str">
            <v>EQUIPE FR_PDE</v>
          </cell>
          <cell r="P257" t="str">
            <v>Julie PAGES</v>
          </cell>
          <cell r="Q257" t="str">
            <v>Clément</v>
          </cell>
          <cell r="R257" t="str">
            <v>Non</v>
          </cell>
          <cell r="S257" t="str">
            <v>Non</v>
          </cell>
          <cell r="T257" t="str">
            <v>Non</v>
          </cell>
          <cell r="U257" t="str">
            <v>Non</v>
          </cell>
        </row>
        <row r="258">
          <cell r="B258" t="str">
            <v>OD_NOONE10</v>
          </cell>
          <cell r="C258">
            <v>0</v>
          </cell>
          <cell r="D258" t="str">
            <v>Moyenne</v>
          </cell>
          <cell r="E258">
            <v>43185</v>
          </cell>
          <cell r="F258">
            <v>0</v>
          </cell>
          <cell r="G258" t="str">
            <v>NOONE</v>
          </cell>
          <cell r="H258" t="str">
            <v>PAP FEMME</v>
          </cell>
          <cell r="I258" t="str">
            <v>ACHAT FERME</v>
          </cell>
          <cell r="J258" t="str">
            <v>Blouson</v>
          </cell>
          <cell r="K258">
            <v>0</v>
          </cell>
          <cell r="L258">
            <v>38</v>
          </cell>
          <cell r="M258" t="str">
            <v>FR</v>
          </cell>
          <cell r="N258" t="str">
            <v>Pôle CM</v>
          </cell>
          <cell r="O258" t="str">
            <v>EQUIPE FR_PB</v>
          </cell>
          <cell r="P258" t="str">
            <v xml:space="preserve">Caroline MAUNOURY </v>
          </cell>
          <cell r="Q258" t="str">
            <v>Anne</v>
          </cell>
          <cell r="R258" t="str">
            <v>Oui</v>
          </cell>
          <cell r="S258" t="str">
            <v>Oui</v>
          </cell>
          <cell r="T258" t="str">
            <v>Non</v>
          </cell>
          <cell r="U258" t="str">
            <v>Non</v>
          </cell>
        </row>
        <row r="259">
          <cell r="B259" t="str">
            <v>OD_ZERODEFAUT1</v>
          </cell>
          <cell r="C259">
            <v>0</v>
          </cell>
          <cell r="D259" t="str">
            <v>Haute</v>
          </cell>
          <cell r="E259">
            <v>43185</v>
          </cell>
          <cell r="F259" t="str">
            <v>Matin</v>
          </cell>
          <cell r="G259" t="str">
            <v>ZERO DEFAULT</v>
          </cell>
          <cell r="H259" t="str">
            <v>LINGERIE</v>
          </cell>
          <cell r="I259">
            <v>0</v>
          </cell>
          <cell r="J259" t="str">
            <v>Maillots de bains sculptants / gainants</v>
          </cell>
          <cell r="K259">
            <v>0</v>
          </cell>
          <cell r="L259">
            <v>2</v>
          </cell>
          <cell r="M259" t="str">
            <v>Fr</v>
          </cell>
          <cell r="N259" t="str">
            <v>Pôle DA</v>
          </cell>
          <cell r="O259" t="str">
            <v>EQUIPE FR_SBR</v>
          </cell>
          <cell r="P259" t="str">
            <v>Sarah BUENOS</v>
          </cell>
          <cell r="Q259" t="str">
            <v>Tessa</v>
          </cell>
          <cell r="R259" t="str">
            <v>Oui</v>
          </cell>
          <cell r="S259" t="str">
            <v>Oui</v>
          </cell>
          <cell r="T259" t="str">
            <v>Non</v>
          </cell>
          <cell r="U259" t="str">
            <v>Oui</v>
          </cell>
        </row>
        <row r="260">
          <cell r="B260" t="str">
            <v>Offre en attente</v>
          </cell>
          <cell r="C260">
            <v>0</v>
          </cell>
          <cell r="D260">
            <v>0</v>
          </cell>
          <cell r="E260">
            <v>43185</v>
          </cell>
          <cell r="F260">
            <v>0</v>
          </cell>
          <cell r="G260" t="str">
            <v>LENOVO</v>
          </cell>
          <cell r="H260" t="str">
            <v>HIGH TECH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 t="str">
            <v>FR</v>
          </cell>
          <cell r="N260" t="str">
            <v>Pôle ABE</v>
          </cell>
          <cell r="O260" t="str">
            <v>EQUIPE FR_CHU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</row>
        <row r="261">
          <cell r="B261" t="str">
            <v>A traiter</v>
          </cell>
          <cell r="C261">
            <v>0</v>
          </cell>
          <cell r="D261" t="str">
            <v>Faible</v>
          </cell>
          <cell r="E261">
            <v>43186</v>
          </cell>
          <cell r="F261">
            <v>0</v>
          </cell>
          <cell r="G261" t="str">
            <v>RUDY'S</v>
          </cell>
          <cell r="H261" t="str">
            <v>CHAUSSURES</v>
          </cell>
          <cell r="I261" t="str">
            <v>Fin MArs</v>
          </cell>
          <cell r="J261" t="str">
            <v>Mocassins à picot</v>
          </cell>
          <cell r="K261">
            <v>0</v>
          </cell>
          <cell r="L261">
            <v>6</v>
          </cell>
          <cell r="M261" t="str">
            <v>Fr</v>
          </cell>
          <cell r="N261" t="str">
            <v>Pôle ABE</v>
          </cell>
          <cell r="O261" t="str">
            <v>EQUIPE FR_STF</v>
          </cell>
          <cell r="P261" t="str">
            <v>Dominique DESGRANGES</v>
          </cell>
          <cell r="Q261" t="str">
            <v>Anthony</v>
          </cell>
          <cell r="R261" t="str">
            <v>Oui</v>
          </cell>
          <cell r="S261" t="str">
            <v>Oui</v>
          </cell>
          <cell r="T261">
            <v>0</v>
          </cell>
          <cell r="U261">
            <v>0</v>
          </cell>
        </row>
        <row r="262">
          <cell r="B262" t="str">
            <v>A traiter</v>
          </cell>
          <cell r="C262">
            <v>0</v>
          </cell>
          <cell r="D262" t="str">
            <v>Moyenne</v>
          </cell>
          <cell r="E262">
            <v>43187</v>
          </cell>
          <cell r="F262">
            <v>0</v>
          </cell>
          <cell r="G262" t="str">
            <v>BELLECOUR - potentiel Two Days</v>
          </cell>
          <cell r="H262" t="str">
            <v>DECO / MEUBLE</v>
          </cell>
          <cell r="I262">
            <v>0</v>
          </cell>
          <cell r="J262" t="str">
            <v>Matelas et sommier</v>
          </cell>
          <cell r="K262">
            <v>0</v>
          </cell>
          <cell r="L262">
            <v>7</v>
          </cell>
          <cell r="M262" t="str">
            <v>FR</v>
          </cell>
          <cell r="N262" t="str">
            <v>Pôle XQU</v>
          </cell>
          <cell r="O262" t="str">
            <v>EQUIPE FR_JFB</v>
          </cell>
          <cell r="P262">
            <v>0</v>
          </cell>
          <cell r="Q262">
            <v>0</v>
          </cell>
          <cell r="R262" t="str">
            <v>Non</v>
          </cell>
          <cell r="S262" t="str">
            <v>Non</v>
          </cell>
          <cell r="T262" t="str">
            <v>Non</v>
          </cell>
          <cell r="U262" t="str">
            <v>Non</v>
          </cell>
        </row>
        <row r="263">
          <cell r="B263" t="str">
            <v>OD_PANASONIC22</v>
          </cell>
          <cell r="C263" t="str">
            <v>PAs de stock avant 25/03</v>
          </cell>
          <cell r="D263" t="str">
            <v>Haute</v>
          </cell>
          <cell r="E263">
            <v>43189</v>
          </cell>
          <cell r="F263">
            <v>0</v>
          </cell>
          <cell r="G263" t="str">
            <v>PANASONIC</v>
          </cell>
          <cell r="H263" t="str">
            <v>HIGH TECH</v>
          </cell>
          <cell r="I263">
            <v>0</v>
          </cell>
          <cell r="J263" t="str">
            <v>Chaine Hifi</v>
          </cell>
          <cell r="K263">
            <v>0</v>
          </cell>
          <cell r="L263">
            <v>6</v>
          </cell>
          <cell r="M263" t="str">
            <v>Fr</v>
          </cell>
          <cell r="N263" t="str">
            <v>Pôle ABE</v>
          </cell>
          <cell r="O263" t="str">
            <v>EQUIPE FR_CHU</v>
          </cell>
          <cell r="P263" t="str">
            <v xml:space="preserve">Caroline </v>
          </cell>
          <cell r="Q263" t="str">
            <v>Anthony</v>
          </cell>
          <cell r="R263" t="str">
            <v>Non</v>
          </cell>
          <cell r="S263" t="str">
            <v>Non</v>
          </cell>
          <cell r="T263" t="str">
            <v>Non</v>
          </cell>
          <cell r="U263" t="str">
            <v>Non</v>
          </cell>
        </row>
        <row r="264">
          <cell r="B264" t="str">
            <v>OD_NOONE8</v>
          </cell>
          <cell r="C264">
            <v>0</v>
          </cell>
          <cell r="D264" t="str">
            <v>Moyenne</v>
          </cell>
          <cell r="E264">
            <v>43189</v>
          </cell>
          <cell r="F264">
            <v>0</v>
          </cell>
          <cell r="G264" t="str">
            <v>NOONE</v>
          </cell>
          <cell r="H264" t="str">
            <v>PAP FEMME</v>
          </cell>
          <cell r="I264" t="str">
            <v xml:space="preserve">Achat ferme C.MANOURY </v>
          </cell>
          <cell r="J264" t="str">
            <v xml:space="preserve">Trench </v>
          </cell>
          <cell r="K264">
            <v>0</v>
          </cell>
          <cell r="L264">
            <v>38</v>
          </cell>
          <cell r="M264" t="str">
            <v>Fr</v>
          </cell>
          <cell r="N264" t="str">
            <v>Pôle CM</v>
          </cell>
          <cell r="O264" t="str">
            <v>EQUIPE FR_PB</v>
          </cell>
          <cell r="P264" t="str">
            <v xml:space="preserve">Caroline MAUNOURY </v>
          </cell>
          <cell r="Q264" t="str">
            <v>Tessa</v>
          </cell>
          <cell r="R264" t="str">
            <v>Oui</v>
          </cell>
          <cell r="S264" t="str">
            <v>Oui</v>
          </cell>
          <cell r="T264" t="str">
            <v>Non</v>
          </cell>
          <cell r="U264" t="str">
            <v>Non</v>
          </cell>
        </row>
        <row r="265">
          <cell r="B265" t="str">
            <v>OD_DYSON69</v>
          </cell>
          <cell r="C265">
            <v>0</v>
          </cell>
          <cell r="D265" t="str">
            <v>Moyenne</v>
          </cell>
          <cell r="E265">
            <v>43189</v>
          </cell>
          <cell r="F265" t="str">
            <v>Matin</v>
          </cell>
          <cell r="G265" t="str">
            <v>DYSON TWO DAYS</v>
          </cell>
          <cell r="H265" t="str">
            <v>PEM</v>
          </cell>
          <cell r="I265" t="str">
            <v>30/03 19h : pré-ouverture / fermeture 02/04 ou 03/04</v>
          </cell>
          <cell r="J265">
            <v>0</v>
          </cell>
          <cell r="K265">
            <v>0</v>
          </cell>
          <cell r="L265">
            <v>2</v>
          </cell>
          <cell r="M265" t="str">
            <v>Fr</v>
          </cell>
          <cell r="N265" t="str">
            <v>Pôle ABE</v>
          </cell>
          <cell r="O265" t="str">
            <v>EQUIPE FR_ACA</v>
          </cell>
          <cell r="P265" t="str">
            <v>Angélique BRAISE</v>
          </cell>
          <cell r="Q265" t="str">
            <v>Clément</v>
          </cell>
          <cell r="R265" t="str">
            <v>Non</v>
          </cell>
          <cell r="S265" t="str">
            <v>Non</v>
          </cell>
          <cell r="T265" t="str">
            <v>Non</v>
          </cell>
          <cell r="U265" t="str">
            <v>Non</v>
          </cell>
        </row>
        <row r="266">
          <cell r="B266" t="str">
            <v>OD_FEBRONIE7</v>
          </cell>
          <cell r="C266">
            <v>0</v>
          </cell>
          <cell r="D266" t="str">
            <v>Haute</v>
          </cell>
          <cell r="E266">
            <v>43191</v>
          </cell>
          <cell r="F266">
            <v>0</v>
          </cell>
          <cell r="G266" t="str">
            <v>FEBRONIE</v>
          </cell>
          <cell r="H266" t="str">
            <v>LINGE DE MAISON</v>
          </cell>
          <cell r="I266">
            <v>0</v>
          </cell>
          <cell r="J266" t="str">
            <v>Foutas traditionnelles &amp; Nid d’abeille</v>
          </cell>
          <cell r="K266">
            <v>0</v>
          </cell>
          <cell r="L266">
            <v>4</v>
          </cell>
          <cell r="M266" t="str">
            <v>Fr</v>
          </cell>
          <cell r="N266" t="str">
            <v>Pôle XQU</v>
          </cell>
          <cell r="O266" t="str">
            <v>EQUIPE FR_PDE</v>
          </cell>
          <cell r="P266" t="str">
            <v>Julia GOMEZ</v>
          </cell>
          <cell r="Q266" t="str">
            <v>Thomas</v>
          </cell>
          <cell r="R266" t="str">
            <v>Oui</v>
          </cell>
          <cell r="S266" t="str">
            <v>Oui</v>
          </cell>
          <cell r="T266" t="str">
            <v>Non</v>
          </cell>
          <cell r="U266" t="str">
            <v>Non</v>
          </cell>
        </row>
        <row r="267">
          <cell r="B267" t="str">
            <v>OD_NFEUILL42</v>
          </cell>
          <cell r="C267">
            <v>0</v>
          </cell>
          <cell r="D267" t="str">
            <v>Haute</v>
          </cell>
          <cell r="E267">
            <v>43191</v>
          </cell>
          <cell r="F267" t="str">
            <v>Soir</v>
          </cell>
          <cell r="G267" t="str">
            <v>NICOLAS FEUILLATTE</v>
          </cell>
          <cell r="H267" t="str">
            <v>VINS</v>
          </cell>
          <cell r="I267" t="str">
            <v>Décale pour disponibilité stock / à confirmer à nouveau avec marque</v>
          </cell>
          <cell r="J267" t="str">
            <v>champagne</v>
          </cell>
          <cell r="K267">
            <v>43086</v>
          </cell>
          <cell r="L267">
            <v>47</v>
          </cell>
          <cell r="M267" t="str">
            <v>Fr</v>
          </cell>
          <cell r="N267" t="str">
            <v>Pôle EIM</v>
          </cell>
          <cell r="O267" t="str">
            <v>EQUIPE FR_1DAY</v>
          </cell>
          <cell r="P267" t="str">
            <v>Thibault MICHEL</v>
          </cell>
          <cell r="Q267" t="str">
            <v>Clément</v>
          </cell>
          <cell r="R267" t="str">
            <v>Non</v>
          </cell>
          <cell r="S267" t="str">
            <v>Non</v>
          </cell>
          <cell r="T267" t="str">
            <v>Non</v>
          </cell>
          <cell r="U267" t="str">
            <v>Non</v>
          </cell>
        </row>
        <row r="268">
          <cell r="B268" t="str">
            <v>OD_ERINLY50</v>
          </cell>
          <cell r="C268">
            <v>0</v>
          </cell>
          <cell r="D268" t="str">
            <v>Faible</v>
          </cell>
          <cell r="E268">
            <v>43192</v>
          </cell>
          <cell r="F268">
            <v>0</v>
          </cell>
          <cell r="G268" t="str">
            <v>ERINLY</v>
          </cell>
          <cell r="H268" t="str">
            <v>PAP FEMME</v>
          </cell>
          <cell r="I268" t="str">
            <v xml:space="preserve">Achat ferme C.MANOURY </v>
          </cell>
          <cell r="J268" t="str">
            <v>Pull à lacets</v>
          </cell>
          <cell r="K268">
            <v>0</v>
          </cell>
          <cell r="L268">
            <v>1</v>
          </cell>
          <cell r="M268" t="str">
            <v>Fr</v>
          </cell>
          <cell r="N268" t="str">
            <v>Pôle CM</v>
          </cell>
          <cell r="O268" t="str">
            <v>EQUIPE FR_PB</v>
          </cell>
          <cell r="P268" t="str">
            <v xml:space="preserve">Caroline MAUNOURY </v>
          </cell>
          <cell r="Q268" t="str">
            <v>Tessa</v>
          </cell>
          <cell r="R268" t="str">
            <v>Non</v>
          </cell>
          <cell r="S268" t="str">
            <v>Non</v>
          </cell>
          <cell r="T268" t="str">
            <v>Non</v>
          </cell>
          <cell r="U268" t="str">
            <v>Non</v>
          </cell>
        </row>
        <row r="269">
          <cell r="B269" t="str">
            <v>OD_NOVASTYL6</v>
          </cell>
          <cell r="C269">
            <v>0</v>
          </cell>
          <cell r="D269" t="str">
            <v>Moyenne</v>
          </cell>
          <cell r="E269">
            <v>43192</v>
          </cell>
          <cell r="F269">
            <v>0</v>
          </cell>
          <cell r="G269" t="str">
            <v>NOVASTYLE</v>
          </cell>
          <cell r="H269" t="str">
            <v>ART DE LA TABLE</v>
          </cell>
          <cell r="I269">
            <v>0</v>
          </cell>
          <cell r="J269" t="str">
            <v>Assiette</v>
          </cell>
          <cell r="K269">
            <v>0</v>
          </cell>
          <cell r="L269">
            <v>5</v>
          </cell>
          <cell r="M269" t="str">
            <v>Fr</v>
          </cell>
          <cell r="N269" t="str">
            <v>Pôle XQU</v>
          </cell>
          <cell r="O269" t="str">
            <v>EQUIPE FR_PDE</v>
          </cell>
          <cell r="P269" t="str">
            <v>Sandra DAHAN</v>
          </cell>
          <cell r="Q269" t="str">
            <v>Thomas</v>
          </cell>
          <cell r="R269" t="str">
            <v>Oui</v>
          </cell>
          <cell r="S269" t="str">
            <v>Oui</v>
          </cell>
          <cell r="T269">
            <v>0</v>
          </cell>
          <cell r="U269">
            <v>0</v>
          </cell>
        </row>
        <row r="270">
          <cell r="B270" t="str">
            <v>OD_TEXAS3</v>
          </cell>
          <cell r="C270">
            <v>0</v>
          </cell>
          <cell r="D270" t="str">
            <v>Moyenne</v>
          </cell>
          <cell r="E270">
            <v>43193</v>
          </cell>
          <cell r="F270" t="str">
            <v>matin</v>
          </cell>
          <cell r="G270" t="str">
            <v>AMEFA / TEXAS</v>
          </cell>
          <cell r="H270" t="str">
            <v>ART DE LA TABLE</v>
          </cell>
          <cell r="I270">
            <v>0</v>
          </cell>
          <cell r="J270" t="str">
            <v>Gamme TEXAS – Ménagères 24 et 48 pcs.</v>
          </cell>
          <cell r="K270">
            <v>0</v>
          </cell>
          <cell r="L270">
            <v>50</v>
          </cell>
          <cell r="M270" t="str">
            <v>Fr</v>
          </cell>
          <cell r="N270" t="str">
            <v>Pôle XQU</v>
          </cell>
          <cell r="O270" t="str">
            <v>EQUIPE FR_PDE</v>
          </cell>
          <cell r="P270" t="str">
            <v>Justine ROY</v>
          </cell>
          <cell r="Q270" t="str">
            <v>Tessa</v>
          </cell>
          <cell r="R270" t="str">
            <v>Oui</v>
          </cell>
          <cell r="S270" t="str">
            <v>Oui</v>
          </cell>
          <cell r="T270">
            <v>0</v>
          </cell>
          <cell r="U270" t="str">
            <v>Oui</v>
          </cell>
        </row>
        <row r="271">
          <cell r="B271" t="str">
            <v>OD_ERINLY54</v>
          </cell>
          <cell r="C271">
            <v>0</v>
          </cell>
          <cell r="D271" t="str">
            <v>Haute</v>
          </cell>
          <cell r="E271">
            <v>43196</v>
          </cell>
          <cell r="F271">
            <v>0</v>
          </cell>
          <cell r="G271" t="str">
            <v>ERINLY</v>
          </cell>
          <cell r="H271" t="str">
            <v>PAP FEMME</v>
          </cell>
          <cell r="I271" t="str">
            <v xml:space="preserve">Achat ferme C.MANOURY </v>
          </cell>
          <cell r="J271" t="str">
            <v xml:space="preserve">Robe JUSTINE - LOLA - ELSA </v>
          </cell>
          <cell r="K271">
            <v>0</v>
          </cell>
          <cell r="L271">
            <v>49</v>
          </cell>
          <cell r="M271" t="str">
            <v>Fr</v>
          </cell>
          <cell r="N271" t="str">
            <v>Pôle CM</v>
          </cell>
          <cell r="O271" t="str">
            <v>EQUIPE FR_PB</v>
          </cell>
          <cell r="P271" t="str">
            <v xml:space="preserve">Caroline MAUNOURY </v>
          </cell>
          <cell r="Q271" t="str">
            <v>Tessa</v>
          </cell>
          <cell r="R271" t="str">
            <v>Non</v>
          </cell>
          <cell r="S271" t="str">
            <v>Non</v>
          </cell>
          <cell r="T271" t="str">
            <v>Non</v>
          </cell>
          <cell r="U271" t="str">
            <v>Non</v>
          </cell>
        </row>
        <row r="272">
          <cell r="B272" t="str">
            <v>A traiter</v>
          </cell>
          <cell r="C272">
            <v>0</v>
          </cell>
          <cell r="D272" t="str">
            <v>Haute</v>
          </cell>
          <cell r="E272">
            <v>43198</v>
          </cell>
          <cell r="F272">
            <v>0</v>
          </cell>
          <cell r="G272" t="str">
            <v>NEW YORK YANKEES NYY</v>
          </cell>
          <cell r="H272" t="str">
            <v>CHAUSSURES</v>
          </cell>
          <cell r="I272">
            <v>0</v>
          </cell>
          <cell r="J272" t="str">
            <v>Chaussures femme</v>
          </cell>
          <cell r="K272">
            <v>0</v>
          </cell>
          <cell r="L272">
            <v>7</v>
          </cell>
          <cell r="M272" t="str">
            <v>FR</v>
          </cell>
          <cell r="N272" t="str">
            <v>Pôle DA</v>
          </cell>
          <cell r="O272" t="str">
            <v>EQUIPE FR_JHD</v>
          </cell>
          <cell r="P272">
            <v>0</v>
          </cell>
          <cell r="Q272" t="str">
            <v>Anthony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</row>
        <row r="273">
          <cell r="B273" t="str">
            <v>OD_LPPSROUGES10</v>
          </cell>
          <cell r="C273">
            <v>0</v>
          </cell>
          <cell r="D273" t="str">
            <v>Faible</v>
          </cell>
          <cell r="E273">
            <v>43202</v>
          </cell>
          <cell r="F273">
            <v>0</v>
          </cell>
          <cell r="G273" t="str">
            <v>LES PETITS POIS SONT ROUGES</v>
          </cell>
          <cell r="H273" t="str">
            <v>PAP ENF</v>
          </cell>
          <cell r="I273">
            <v>0</v>
          </cell>
          <cell r="J273" t="str">
            <v>Marinières Enfant + Femme</v>
          </cell>
          <cell r="K273">
            <v>0</v>
          </cell>
          <cell r="L273">
            <v>38</v>
          </cell>
          <cell r="M273" t="str">
            <v>Fr</v>
          </cell>
          <cell r="N273" t="str">
            <v>Pôle CM</v>
          </cell>
          <cell r="O273" t="str">
            <v>EQUIPE FR_PB</v>
          </cell>
          <cell r="P273" t="str">
            <v xml:space="preserve">Caroline MAUNOURY </v>
          </cell>
          <cell r="Q273" t="str">
            <v>Thomas</v>
          </cell>
          <cell r="R273" t="str">
            <v>Oui</v>
          </cell>
          <cell r="S273" t="str">
            <v>Oui</v>
          </cell>
          <cell r="T273" t="str">
            <v>Non</v>
          </cell>
          <cell r="U273" t="str">
            <v>Non</v>
          </cell>
        </row>
        <row r="274">
          <cell r="B274" t="str">
            <v>A traiter</v>
          </cell>
          <cell r="C274">
            <v>0</v>
          </cell>
          <cell r="D274" t="str">
            <v>Haute</v>
          </cell>
          <cell r="E274">
            <v>43204</v>
          </cell>
          <cell r="F274" t="str">
            <v>Matin</v>
          </cell>
          <cell r="G274" t="str">
            <v xml:space="preserve">LUMISKY </v>
          </cell>
          <cell r="H274" t="str">
            <v>DECO / MEUBLE</v>
          </cell>
          <cell r="I274" t="str">
            <v>DI - potentiel Two Days</v>
          </cell>
          <cell r="J274" t="str">
            <v xml:space="preserve">Luminaire d’extérieur </v>
          </cell>
          <cell r="K274">
            <v>0</v>
          </cell>
          <cell r="L274">
            <v>7</v>
          </cell>
          <cell r="M274" t="str">
            <v>FR</v>
          </cell>
          <cell r="N274" t="str">
            <v>Pôle XQU</v>
          </cell>
          <cell r="O274" t="str">
            <v>EQUIPE FR_JFB</v>
          </cell>
          <cell r="P274" t="str">
            <v xml:space="preserve">Martin LESIEUR </v>
          </cell>
          <cell r="Q274" t="str">
            <v>Tessa</v>
          </cell>
          <cell r="R274" t="str">
            <v>Oui</v>
          </cell>
          <cell r="S274" t="str">
            <v>Oui</v>
          </cell>
          <cell r="T274">
            <v>0</v>
          </cell>
          <cell r="U274">
            <v>0</v>
          </cell>
        </row>
        <row r="275">
          <cell r="B275" t="str">
            <v>OD_WHSHIRT15</v>
          </cell>
          <cell r="C275">
            <v>0</v>
          </cell>
          <cell r="D275" t="str">
            <v>Faible</v>
          </cell>
          <cell r="E275">
            <v>43210</v>
          </cell>
          <cell r="F275">
            <v>0</v>
          </cell>
          <cell r="G275" t="str">
            <v>WHITE SHIRT</v>
          </cell>
          <cell r="H275" t="str">
            <v>PAP HOMME</v>
          </cell>
          <cell r="I275" t="str">
            <v xml:space="preserve">Achat ferme C.MANOURY </v>
          </cell>
          <cell r="J275" t="str">
            <v>Pack de 3 polos homme</v>
          </cell>
          <cell r="K275">
            <v>0</v>
          </cell>
          <cell r="L275">
            <v>1</v>
          </cell>
          <cell r="M275" t="str">
            <v>Fr</v>
          </cell>
          <cell r="N275" t="str">
            <v>Pôle CM</v>
          </cell>
          <cell r="O275" t="str">
            <v>EQUIPE FR_PB</v>
          </cell>
          <cell r="P275" t="str">
            <v xml:space="preserve">Caroline MAUNOURY </v>
          </cell>
          <cell r="Q275" t="str">
            <v>Tessa</v>
          </cell>
          <cell r="R275" t="str">
            <v>Non</v>
          </cell>
          <cell r="S275" t="str">
            <v>Non</v>
          </cell>
          <cell r="T275" t="str">
            <v>Non</v>
          </cell>
          <cell r="U275" t="str">
            <v>Non</v>
          </cell>
        </row>
        <row r="276">
          <cell r="B276" t="str">
            <v>OD_HERZBERG7</v>
          </cell>
          <cell r="C276">
            <v>0</v>
          </cell>
          <cell r="D276" t="str">
            <v>Faible</v>
          </cell>
          <cell r="E276">
            <v>43215</v>
          </cell>
          <cell r="F276">
            <v>0</v>
          </cell>
          <cell r="G276" t="str">
            <v>HERZBERG</v>
          </cell>
          <cell r="H276" t="str">
            <v>PEM</v>
          </cell>
          <cell r="I276" t="str">
            <v>Décale fin avril en drop</v>
          </cell>
          <cell r="J276" t="str">
            <v>Theiere</v>
          </cell>
          <cell r="K276">
            <v>43074</v>
          </cell>
          <cell r="L276">
            <v>42</v>
          </cell>
          <cell r="M276" t="str">
            <v>Fr</v>
          </cell>
          <cell r="N276" t="str">
            <v>Pôle ABE</v>
          </cell>
          <cell r="O276" t="str">
            <v>EQUIPE FR_ACA</v>
          </cell>
          <cell r="P276" t="str">
            <v>Jennifer SALIBA</v>
          </cell>
          <cell r="Q276" t="str">
            <v>Thomas</v>
          </cell>
          <cell r="R276" t="str">
            <v>Oui</v>
          </cell>
          <cell r="S276" t="str">
            <v>Oui</v>
          </cell>
          <cell r="T276" t="str">
            <v>Non</v>
          </cell>
          <cell r="U276" t="str">
            <v>Non</v>
          </cell>
        </row>
        <row r="277">
          <cell r="B277" t="str">
            <v>OD_CCOTON45</v>
          </cell>
          <cell r="C277">
            <v>0</v>
          </cell>
          <cell r="D277" t="str">
            <v>Haute</v>
          </cell>
          <cell r="E277">
            <v>43221</v>
          </cell>
          <cell r="F277" t="str">
            <v>Matin</v>
          </cell>
          <cell r="G277" t="str">
            <v>CAFE COTON</v>
          </cell>
          <cell r="H277" t="str">
            <v>PAP HOMME</v>
          </cell>
          <cell r="I277" t="str">
            <v>Début Mai</v>
          </cell>
          <cell r="J277" t="str">
            <v>Polo uni</v>
          </cell>
          <cell r="K277">
            <v>0</v>
          </cell>
          <cell r="L277">
            <v>50</v>
          </cell>
          <cell r="M277" t="str">
            <v>Fr</v>
          </cell>
          <cell r="N277" t="str">
            <v>Pôle ESA</v>
          </cell>
          <cell r="O277" t="str">
            <v>PÔLE FR_ESA</v>
          </cell>
          <cell r="P277" t="str">
            <v>Noémie LETESSIER</v>
          </cell>
          <cell r="Q277" t="str">
            <v>Anthony</v>
          </cell>
          <cell r="R277" t="str">
            <v>Oui</v>
          </cell>
          <cell r="S277" t="str">
            <v>Oui</v>
          </cell>
          <cell r="T277">
            <v>0</v>
          </cell>
          <cell r="U277" t="str">
            <v>Oui</v>
          </cell>
        </row>
        <row r="278">
          <cell r="B278" t="str">
            <v>OD_ADIDAS83</v>
          </cell>
          <cell r="C278">
            <v>0</v>
          </cell>
          <cell r="D278" t="str">
            <v>Haute</v>
          </cell>
          <cell r="E278">
            <v>43223</v>
          </cell>
          <cell r="F278">
            <v>0</v>
          </cell>
          <cell r="G278" t="str">
            <v>ADIDAS</v>
          </cell>
          <cell r="H278" t="str">
            <v>CHAUSSURES</v>
          </cell>
          <cell r="I278" t="str">
            <v>Achat ferme</v>
          </cell>
          <cell r="J278" t="str">
            <v>Chaussures</v>
          </cell>
          <cell r="K278">
            <v>0</v>
          </cell>
          <cell r="L278">
            <v>5</v>
          </cell>
          <cell r="M278" t="str">
            <v>Fr</v>
          </cell>
          <cell r="N278" t="str">
            <v>EKAT</v>
          </cell>
          <cell r="O278" t="str">
            <v>EQUIPE FR_EKAT</v>
          </cell>
          <cell r="P278" t="str">
            <v>Alla BLANCHET</v>
          </cell>
          <cell r="Q278" t="str">
            <v>Anthony</v>
          </cell>
          <cell r="R278" t="str">
            <v>Oui</v>
          </cell>
          <cell r="S278" t="str">
            <v>Oui</v>
          </cell>
          <cell r="T278" t="str">
            <v>Oui</v>
          </cell>
          <cell r="U278" t="str">
            <v>Oui</v>
          </cell>
        </row>
        <row r="279">
          <cell r="B279" t="str">
            <v>OD_ERINLY51</v>
          </cell>
          <cell r="C279">
            <v>0</v>
          </cell>
          <cell r="D279" t="str">
            <v>Faible</v>
          </cell>
          <cell r="E279">
            <v>43231</v>
          </cell>
          <cell r="F279">
            <v>0</v>
          </cell>
          <cell r="G279" t="str">
            <v>ERINLY</v>
          </cell>
          <cell r="H279" t="str">
            <v>PAP FEMME</v>
          </cell>
          <cell r="I279" t="str">
            <v xml:space="preserve">Achat ferme C.MANOURY </v>
          </cell>
          <cell r="J279" t="str">
            <v>Sacs</v>
          </cell>
          <cell r="K279">
            <v>0</v>
          </cell>
          <cell r="L279">
            <v>1</v>
          </cell>
          <cell r="M279" t="str">
            <v>Fr</v>
          </cell>
          <cell r="N279" t="str">
            <v>Pôle CM</v>
          </cell>
          <cell r="O279" t="str">
            <v>EQUIPE FR_PB</v>
          </cell>
          <cell r="P279" t="str">
            <v xml:space="preserve">Caroline MAUNOURY </v>
          </cell>
          <cell r="Q279" t="str">
            <v>Thomas</v>
          </cell>
          <cell r="R279" t="str">
            <v>Non</v>
          </cell>
          <cell r="S279" t="str">
            <v>Non</v>
          </cell>
          <cell r="T279" t="str">
            <v>Non</v>
          </cell>
          <cell r="U279" t="str">
            <v>Non</v>
          </cell>
        </row>
        <row r="280">
          <cell r="B280" t="str">
            <v>A traiter</v>
          </cell>
          <cell r="C280">
            <v>0</v>
          </cell>
          <cell r="D280" t="str">
            <v>Haute</v>
          </cell>
          <cell r="E280">
            <v>43235</v>
          </cell>
          <cell r="F280">
            <v>0</v>
          </cell>
          <cell r="G280" t="str">
            <v>BATUCADA</v>
          </cell>
          <cell r="H280" t="str">
            <v>CHAUSSURES</v>
          </cell>
          <cell r="I280">
            <v>0</v>
          </cell>
          <cell r="J280" t="str">
            <v>Sandales</v>
          </cell>
          <cell r="K280">
            <v>0</v>
          </cell>
          <cell r="L280">
            <v>31</v>
          </cell>
          <cell r="M280" t="str">
            <v>Fr</v>
          </cell>
          <cell r="N280" t="str">
            <v>Pôle ABE</v>
          </cell>
          <cell r="O280" t="str">
            <v>EQUIPE FR_STF</v>
          </cell>
          <cell r="P280" t="str">
            <v>Géraldine HOUZE RIEDI</v>
          </cell>
          <cell r="Q280" t="str">
            <v>Clément</v>
          </cell>
          <cell r="R280" t="str">
            <v>Oui</v>
          </cell>
          <cell r="S280" t="str">
            <v>Oui</v>
          </cell>
          <cell r="T280">
            <v>0</v>
          </cell>
          <cell r="U280">
            <v>0</v>
          </cell>
        </row>
        <row r="281">
          <cell r="B281" t="str">
            <v>OD_AKMEN18</v>
          </cell>
          <cell r="C281">
            <v>0</v>
          </cell>
          <cell r="D281" t="str">
            <v>Faible</v>
          </cell>
          <cell r="E281">
            <v>43241</v>
          </cell>
          <cell r="F281">
            <v>0</v>
          </cell>
          <cell r="G281" t="str">
            <v>AMOR KVARDEN  MEN</v>
          </cell>
          <cell r="H281" t="str">
            <v>PAP HOMME</v>
          </cell>
          <cell r="I281" t="str">
            <v xml:space="preserve">Achat ferme C.MANOURY </v>
          </cell>
          <cell r="J281" t="str">
            <v xml:space="preserve">Chemise en lin homme manches longues </v>
          </cell>
          <cell r="K281">
            <v>43074</v>
          </cell>
          <cell r="L281">
            <v>1</v>
          </cell>
          <cell r="M281" t="str">
            <v>Fr</v>
          </cell>
          <cell r="N281" t="str">
            <v>Pôle CM</v>
          </cell>
          <cell r="O281" t="str">
            <v>EQUIPE FR_PB</v>
          </cell>
          <cell r="P281" t="str">
            <v xml:space="preserve">Caroline MAUNOURY </v>
          </cell>
          <cell r="Q281" t="str">
            <v>Tessa</v>
          </cell>
          <cell r="R281" t="str">
            <v>Non</v>
          </cell>
          <cell r="S281" t="str">
            <v>Non</v>
          </cell>
          <cell r="T281" t="str">
            <v>Non</v>
          </cell>
          <cell r="U281" t="str">
            <v>Non</v>
          </cell>
        </row>
        <row r="282">
          <cell r="B282" t="str">
            <v>OD_CCOTON46</v>
          </cell>
          <cell r="C282">
            <v>0</v>
          </cell>
          <cell r="D282" t="str">
            <v>Haute</v>
          </cell>
          <cell r="E282">
            <v>43250</v>
          </cell>
          <cell r="F282" t="str">
            <v>Matin</v>
          </cell>
          <cell r="G282" t="str">
            <v>CAFE COTON</v>
          </cell>
          <cell r="H282" t="str">
            <v>PAP HOMME</v>
          </cell>
          <cell r="I282" t="str">
            <v>Fin Mai</v>
          </cell>
          <cell r="J282" t="str">
            <v>Polo pas uni</v>
          </cell>
          <cell r="K282">
            <v>0</v>
          </cell>
          <cell r="L282">
            <v>50</v>
          </cell>
          <cell r="M282" t="str">
            <v>Fr</v>
          </cell>
          <cell r="N282" t="str">
            <v>Pôle ESA</v>
          </cell>
          <cell r="O282" t="str">
            <v>PÔLE FR_ESA</v>
          </cell>
          <cell r="P282" t="str">
            <v>Noémie LETESSIER</v>
          </cell>
          <cell r="Q282" t="str">
            <v>Anthony</v>
          </cell>
          <cell r="R282" t="str">
            <v>Oui</v>
          </cell>
          <cell r="S282" t="str">
            <v>Oui</v>
          </cell>
          <cell r="T282">
            <v>0</v>
          </cell>
          <cell r="U282" t="str">
            <v>Oui</v>
          </cell>
        </row>
        <row r="283">
          <cell r="B283" t="str">
            <v>A traiter</v>
          </cell>
          <cell r="C283">
            <v>0</v>
          </cell>
          <cell r="D283" t="str">
            <v>Haute</v>
          </cell>
          <cell r="E283">
            <v>43252</v>
          </cell>
          <cell r="F283">
            <v>0</v>
          </cell>
          <cell r="G283" t="str">
            <v>RYGHT</v>
          </cell>
          <cell r="H283" t="str">
            <v>HIGH TECH</v>
          </cell>
          <cell r="I283">
            <v>0</v>
          </cell>
          <cell r="J283" t="str">
            <v>Ecouteurs intra</v>
          </cell>
          <cell r="K283">
            <v>0</v>
          </cell>
          <cell r="L283">
            <v>6</v>
          </cell>
          <cell r="M283" t="str">
            <v>Fr</v>
          </cell>
          <cell r="N283" t="str">
            <v>Pôle ABE</v>
          </cell>
          <cell r="O283" t="str">
            <v>EQUIPE FR_CHU</v>
          </cell>
          <cell r="P283" t="str">
            <v>Adrien PREVOST</v>
          </cell>
          <cell r="Q283" t="str">
            <v>Clément</v>
          </cell>
          <cell r="R283" t="str">
            <v>Oui</v>
          </cell>
          <cell r="S283" t="str">
            <v>Oui</v>
          </cell>
          <cell r="T283">
            <v>0</v>
          </cell>
          <cell r="U283">
            <v>0</v>
          </cell>
        </row>
        <row r="284">
          <cell r="B284" t="str">
            <v>A traiter</v>
          </cell>
          <cell r="C284">
            <v>0</v>
          </cell>
          <cell r="D284" t="str">
            <v>Haute</v>
          </cell>
          <cell r="E284">
            <v>43252</v>
          </cell>
          <cell r="F284">
            <v>0</v>
          </cell>
          <cell r="G284" t="str">
            <v>PULLMAN</v>
          </cell>
          <cell r="H284" t="str">
            <v>BRICOLAGE</v>
          </cell>
          <cell r="I284">
            <v>0</v>
          </cell>
          <cell r="J284" t="str">
            <v>Parasol chauffant</v>
          </cell>
          <cell r="K284">
            <v>0</v>
          </cell>
          <cell r="L284">
            <v>5</v>
          </cell>
          <cell r="M284" t="str">
            <v>Fr</v>
          </cell>
          <cell r="N284" t="str">
            <v>Pôle XQU</v>
          </cell>
          <cell r="O284" t="str">
            <v>EQUIPE FR_JFB</v>
          </cell>
          <cell r="P284" t="str">
            <v xml:space="preserve">Ulrich LABBE </v>
          </cell>
          <cell r="Q284" t="str">
            <v>Clément</v>
          </cell>
          <cell r="R284" t="str">
            <v>Oui</v>
          </cell>
          <cell r="S284" t="str">
            <v>Oui</v>
          </cell>
          <cell r="T284" t="str">
            <v>Non</v>
          </cell>
          <cell r="U284" t="str">
            <v>Non</v>
          </cell>
        </row>
        <row r="285">
          <cell r="B285" t="str">
            <v>A traiter</v>
          </cell>
          <cell r="C285">
            <v>0</v>
          </cell>
          <cell r="D285" t="str">
            <v>Haute</v>
          </cell>
          <cell r="E285">
            <v>43258</v>
          </cell>
          <cell r="F285">
            <v>0</v>
          </cell>
          <cell r="G285" t="str">
            <v>LES VOILES DE SAINT TROPEZ</v>
          </cell>
          <cell r="H285" t="str">
            <v>PAP HOMME</v>
          </cell>
          <cell r="I285">
            <v>0</v>
          </cell>
          <cell r="J285" t="str">
            <v>Polos Homme</v>
          </cell>
          <cell r="K285">
            <v>0</v>
          </cell>
          <cell r="L285">
            <v>7</v>
          </cell>
          <cell r="M285" t="str">
            <v>FR</v>
          </cell>
          <cell r="N285" t="str">
            <v>Pôle DA</v>
          </cell>
          <cell r="O285" t="str">
            <v>EQUIPE FR_JHD</v>
          </cell>
          <cell r="P285">
            <v>0</v>
          </cell>
          <cell r="Q285" t="str">
            <v>Clément</v>
          </cell>
          <cell r="R285" t="str">
            <v>Oui</v>
          </cell>
          <cell r="S285" t="str">
            <v>Oui</v>
          </cell>
          <cell r="T285">
            <v>0</v>
          </cell>
          <cell r="U285">
            <v>0</v>
          </cell>
        </row>
        <row r="286">
          <cell r="B286" t="str">
            <v>OD_ERINLY55</v>
          </cell>
          <cell r="C286">
            <v>0</v>
          </cell>
          <cell r="D286" t="str">
            <v>Moyenne</v>
          </cell>
          <cell r="E286">
            <v>43259</v>
          </cell>
          <cell r="F286">
            <v>0</v>
          </cell>
          <cell r="G286" t="str">
            <v>ERINLY</v>
          </cell>
          <cell r="H286" t="str">
            <v>PAP FEMME</v>
          </cell>
          <cell r="I286" t="str">
            <v xml:space="preserve">Achat ferme C.MANOURY </v>
          </cell>
          <cell r="J286" t="str">
            <v xml:space="preserve">Robe plage </v>
          </cell>
          <cell r="K286">
            <v>43134</v>
          </cell>
          <cell r="L286">
            <v>0</v>
          </cell>
          <cell r="M286" t="str">
            <v>Fr</v>
          </cell>
          <cell r="N286" t="str">
            <v>Pôle CM</v>
          </cell>
          <cell r="O286" t="str">
            <v>EQUIPE FR_PB</v>
          </cell>
          <cell r="P286" t="str">
            <v xml:space="preserve">Caroline MAUNOURY </v>
          </cell>
          <cell r="Q286" t="str">
            <v>Tessa</v>
          </cell>
          <cell r="R286" t="str">
            <v>Non</v>
          </cell>
          <cell r="S286" t="str">
            <v>non</v>
          </cell>
          <cell r="T286" t="str">
            <v>Non</v>
          </cell>
          <cell r="U286" t="str">
            <v>Non</v>
          </cell>
        </row>
        <row r="287">
          <cell r="B287" t="str">
            <v>OD_ERINLY49</v>
          </cell>
          <cell r="C287">
            <v>0</v>
          </cell>
          <cell r="D287" t="str">
            <v>Moyenne</v>
          </cell>
          <cell r="E287">
            <v>43266</v>
          </cell>
          <cell r="F287">
            <v>0</v>
          </cell>
          <cell r="G287" t="str">
            <v>ERINLY</v>
          </cell>
          <cell r="H287" t="str">
            <v>PAP FEMME</v>
          </cell>
          <cell r="I287" t="str">
            <v xml:space="preserve">Achat ferme C.MANOURY </v>
          </cell>
          <cell r="J287" t="str">
            <v>Sandales</v>
          </cell>
          <cell r="K287">
            <v>0</v>
          </cell>
          <cell r="L287">
            <v>43</v>
          </cell>
          <cell r="M287" t="str">
            <v>Fr</v>
          </cell>
          <cell r="N287" t="str">
            <v>Pôle CM</v>
          </cell>
          <cell r="O287" t="str">
            <v>EQUIPE FR_PB</v>
          </cell>
          <cell r="P287" t="str">
            <v xml:space="preserve">Caroline MAUNOURY </v>
          </cell>
          <cell r="Q287" t="str">
            <v>Thomas</v>
          </cell>
          <cell r="R287" t="str">
            <v>Oui</v>
          </cell>
          <cell r="S287" t="str">
            <v>Oui</v>
          </cell>
          <cell r="T287" t="str">
            <v>Non</v>
          </cell>
          <cell r="U287" t="str">
            <v>Non</v>
          </cell>
        </row>
        <row r="288">
          <cell r="B288" t="str">
            <v>OD_ERINLY56</v>
          </cell>
          <cell r="C288">
            <v>0</v>
          </cell>
          <cell r="D288" t="str">
            <v>Moyenne</v>
          </cell>
          <cell r="E288">
            <v>43266</v>
          </cell>
          <cell r="F288">
            <v>0</v>
          </cell>
          <cell r="G288" t="str">
            <v>ERINLY</v>
          </cell>
          <cell r="H288" t="str">
            <v>PAP FEMME</v>
          </cell>
          <cell r="I288" t="str">
            <v xml:space="preserve">Achat ferme C.MANOURY </v>
          </cell>
          <cell r="J288" t="str">
            <v>Sacs et pochettes</v>
          </cell>
          <cell r="K288">
            <v>0</v>
          </cell>
          <cell r="L288">
            <v>43</v>
          </cell>
          <cell r="M288" t="str">
            <v>Fr</v>
          </cell>
          <cell r="N288" t="str">
            <v>Pôle CM</v>
          </cell>
          <cell r="O288" t="str">
            <v>EQUIPE FR_PB</v>
          </cell>
          <cell r="P288" t="str">
            <v xml:space="preserve">Caroline MAUNOURY </v>
          </cell>
          <cell r="Q288" t="str">
            <v>Thomas</v>
          </cell>
          <cell r="R288" t="str">
            <v>Oui</v>
          </cell>
          <cell r="S288" t="str">
            <v>Oui</v>
          </cell>
          <cell r="T288" t="str">
            <v>Non</v>
          </cell>
          <cell r="U288" t="str">
            <v>Non</v>
          </cell>
        </row>
        <row r="289">
          <cell r="B289" t="str">
            <v>OD_NOONE17</v>
          </cell>
          <cell r="C289">
            <v>0</v>
          </cell>
          <cell r="D289" t="str">
            <v>Moyenne</v>
          </cell>
          <cell r="E289">
            <v>43350</v>
          </cell>
          <cell r="F289">
            <v>0</v>
          </cell>
          <cell r="G289" t="str">
            <v>NOONE</v>
          </cell>
          <cell r="H289" t="str">
            <v>PAP ENF</v>
          </cell>
          <cell r="I289" t="str">
            <v xml:space="preserve">Achat ferme C.MANOURY </v>
          </cell>
          <cell r="J289" t="str">
            <v xml:space="preserve">Doudoune homme et femme </v>
          </cell>
          <cell r="K289">
            <v>0</v>
          </cell>
          <cell r="L289">
            <v>38</v>
          </cell>
          <cell r="M289" t="str">
            <v>Fr</v>
          </cell>
          <cell r="N289" t="str">
            <v>Pôle CM</v>
          </cell>
          <cell r="O289" t="str">
            <v>EQUIPE FR_PB</v>
          </cell>
          <cell r="P289" t="str">
            <v xml:space="preserve">Caroline MAUNOURY </v>
          </cell>
          <cell r="Q289" t="str">
            <v>Tessa</v>
          </cell>
          <cell r="R289" t="str">
            <v>Oui</v>
          </cell>
          <cell r="S289" t="str">
            <v>Oui</v>
          </cell>
          <cell r="T289" t="str">
            <v>Non</v>
          </cell>
          <cell r="U289" t="str">
            <v>Non</v>
          </cell>
        </row>
        <row r="290">
          <cell r="B290" t="str">
            <v>OD_NOONE21</v>
          </cell>
          <cell r="C290">
            <v>0</v>
          </cell>
          <cell r="D290" t="str">
            <v>Moyenne</v>
          </cell>
          <cell r="E290">
            <v>43355</v>
          </cell>
          <cell r="F290">
            <v>0</v>
          </cell>
          <cell r="G290" t="str">
            <v>NOONE</v>
          </cell>
          <cell r="H290" t="str">
            <v>PAP ENF</v>
          </cell>
          <cell r="I290" t="str">
            <v xml:space="preserve">Achat ferme C.MANOURY </v>
          </cell>
          <cell r="J290" t="str">
            <v>Doudoune</v>
          </cell>
          <cell r="K290">
            <v>0</v>
          </cell>
          <cell r="L290">
            <v>38</v>
          </cell>
          <cell r="M290" t="str">
            <v>Fr</v>
          </cell>
          <cell r="N290" t="str">
            <v>Pôle CM</v>
          </cell>
          <cell r="O290" t="str">
            <v>EQUIPE FR_PB</v>
          </cell>
          <cell r="P290" t="str">
            <v xml:space="preserve">Caroline MAUNOURY </v>
          </cell>
          <cell r="Q290" t="str">
            <v>Thomas</v>
          </cell>
          <cell r="R290" t="str">
            <v>Oui</v>
          </cell>
          <cell r="S290" t="str">
            <v>Oui</v>
          </cell>
          <cell r="T290" t="str">
            <v>Non</v>
          </cell>
          <cell r="U290" t="str">
            <v>Non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sage"/>
      <sheetName val="Planning (2)"/>
      <sheetName val="Planning"/>
      <sheetName val="Suivi offre"/>
      <sheetName val="Feuil5"/>
      <sheetName val="Feuil1"/>
      <sheetName val="2018"/>
      <sheetName val="Autres"/>
      <sheetName val="Formule Lissage"/>
    </sheetNames>
    <sheetDataSet>
      <sheetData sheetId="0" refreshError="1"/>
      <sheetData sheetId="1" refreshError="1"/>
      <sheetData sheetId="2" refreshError="1">
        <row r="3">
          <cell r="A3" t="str">
            <v>DV finale</v>
          </cell>
        </row>
        <row r="4">
          <cell r="A4">
            <v>43160</v>
          </cell>
        </row>
        <row r="5">
          <cell r="A5">
            <v>43160</v>
          </cell>
        </row>
        <row r="6">
          <cell r="A6">
            <v>43161</v>
          </cell>
        </row>
        <row r="7">
          <cell r="A7">
            <v>43102</v>
          </cell>
        </row>
        <row r="8">
          <cell r="A8">
            <v>43102</v>
          </cell>
        </row>
        <row r="9">
          <cell r="A9">
            <v>43102</v>
          </cell>
        </row>
        <row r="10">
          <cell r="A10">
            <v>43103</v>
          </cell>
        </row>
        <row r="11">
          <cell r="A11">
            <v>43103</v>
          </cell>
        </row>
        <row r="12">
          <cell r="A12">
            <v>43103</v>
          </cell>
        </row>
        <row r="13">
          <cell r="A13">
            <v>43103</v>
          </cell>
        </row>
        <row r="14">
          <cell r="A14">
            <v>43104</v>
          </cell>
        </row>
        <row r="15">
          <cell r="A15">
            <v>43104</v>
          </cell>
        </row>
        <row r="16">
          <cell r="A16">
            <v>43104</v>
          </cell>
        </row>
        <row r="17">
          <cell r="A17">
            <v>43105</v>
          </cell>
        </row>
        <row r="18">
          <cell r="A18">
            <v>43105</v>
          </cell>
        </row>
        <row r="19">
          <cell r="A19">
            <v>43105</v>
          </cell>
        </row>
        <row r="20">
          <cell r="A20">
            <v>43106</v>
          </cell>
        </row>
        <row r="21">
          <cell r="A21">
            <v>43106</v>
          </cell>
        </row>
        <row r="22">
          <cell r="A22">
            <v>43106</v>
          </cell>
        </row>
        <row r="23">
          <cell r="A23">
            <v>43106</v>
          </cell>
        </row>
        <row r="24">
          <cell r="A24">
            <v>43106</v>
          </cell>
        </row>
        <row r="25">
          <cell r="A25">
            <v>43107</v>
          </cell>
        </row>
        <row r="26">
          <cell r="A26">
            <v>43107</v>
          </cell>
        </row>
        <row r="27">
          <cell r="A27">
            <v>43107</v>
          </cell>
        </row>
        <row r="28">
          <cell r="A28">
            <v>43107</v>
          </cell>
        </row>
        <row r="29">
          <cell r="A29">
            <v>43108</v>
          </cell>
        </row>
        <row r="30">
          <cell r="A30">
            <v>43108</v>
          </cell>
        </row>
        <row r="31">
          <cell r="A31">
            <v>43108</v>
          </cell>
        </row>
        <row r="32">
          <cell r="A32">
            <v>43108</v>
          </cell>
        </row>
        <row r="33">
          <cell r="A33">
            <v>43109</v>
          </cell>
        </row>
        <row r="34">
          <cell r="A34">
            <v>43109</v>
          </cell>
        </row>
        <row r="35">
          <cell r="A35">
            <v>43109</v>
          </cell>
        </row>
        <row r="36">
          <cell r="A36">
            <v>43109</v>
          </cell>
        </row>
        <row r="37">
          <cell r="A37">
            <v>43109</v>
          </cell>
        </row>
        <row r="38">
          <cell r="A38">
            <v>43110</v>
          </cell>
        </row>
        <row r="39">
          <cell r="A39">
            <v>43110</v>
          </cell>
        </row>
        <row r="40">
          <cell r="A40">
            <v>43110</v>
          </cell>
        </row>
        <row r="41">
          <cell r="A41">
            <v>43110</v>
          </cell>
        </row>
        <row r="42">
          <cell r="A42">
            <v>43110</v>
          </cell>
        </row>
        <row r="43">
          <cell r="A43">
            <v>43111</v>
          </cell>
        </row>
        <row r="44">
          <cell r="A44">
            <v>43111</v>
          </cell>
        </row>
        <row r="45">
          <cell r="A45">
            <v>43111</v>
          </cell>
        </row>
        <row r="46">
          <cell r="A46">
            <v>43111</v>
          </cell>
        </row>
        <row r="47">
          <cell r="A47">
            <v>43202</v>
          </cell>
        </row>
        <row r="48">
          <cell r="A48">
            <v>43203</v>
          </cell>
        </row>
        <row r="49">
          <cell r="A49">
            <v>43204</v>
          </cell>
        </row>
        <row r="50">
          <cell r="A50">
            <v>43205</v>
          </cell>
        </row>
        <row r="51">
          <cell r="A51">
            <v>43113</v>
          </cell>
        </row>
        <row r="52">
          <cell r="A52">
            <v>43113</v>
          </cell>
        </row>
        <row r="53">
          <cell r="A53">
            <v>43208</v>
          </cell>
        </row>
        <row r="54">
          <cell r="A54">
            <v>43209</v>
          </cell>
        </row>
        <row r="55">
          <cell r="A55">
            <v>43210</v>
          </cell>
        </row>
        <row r="56">
          <cell r="A56">
            <v>43211</v>
          </cell>
        </row>
        <row r="57">
          <cell r="A57">
            <v>43212</v>
          </cell>
        </row>
        <row r="58">
          <cell r="A58">
            <v>43213</v>
          </cell>
        </row>
        <row r="59">
          <cell r="A59">
            <v>43213</v>
          </cell>
        </row>
        <row r="60">
          <cell r="A60">
            <v>43214</v>
          </cell>
        </row>
        <row r="61">
          <cell r="A61">
            <v>43215</v>
          </cell>
        </row>
        <row r="62">
          <cell r="A62">
            <v>43216</v>
          </cell>
        </row>
        <row r="63">
          <cell r="A63">
            <v>43217</v>
          </cell>
        </row>
        <row r="64">
          <cell r="A64">
            <v>43218</v>
          </cell>
        </row>
        <row r="65">
          <cell r="A65">
            <v>43219</v>
          </cell>
        </row>
        <row r="66">
          <cell r="A66">
            <v>43220</v>
          </cell>
        </row>
        <row r="67">
          <cell r="A67">
            <v>43221</v>
          </cell>
        </row>
        <row r="68">
          <cell r="A68">
            <v>0</v>
          </cell>
        </row>
        <row r="69">
          <cell r="A69">
            <v>0</v>
          </cell>
        </row>
        <row r="70">
          <cell r="A70">
            <v>0</v>
          </cell>
        </row>
        <row r="71">
          <cell r="A71">
            <v>0</v>
          </cell>
        </row>
        <row r="72">
          <cell r="A72">
            <v>0</v>
          </cell>
        </row>
        <row r="73">
          <cell r="A73">
            <v>0</v>
          </cell>
        </row>
        <row r="74">
          <cell r="A74">
            <v>0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>
            <v>0</v>
          </cell>
        </row>
        <row r="78">
          <cell r="A78">
            <v>0</v>
          </cell>
        </row>
        <row r="79">
          <cell r="A79">
            <v>0</v>
          </cell>
        </row>
        <row r="80">
          <cell r="A80">
            <v>0</v>
          </cell>
        </row>
        <row r="81">
          <cell r="A81">
            <v>0</v>
          </cell>
        </row>
        <row r="82">
          <cell r="A82">
            <v>0</v>
          </cell>
        </row>
        <row r="83">
          <cell r="A83">
            <v>0</v>
          </cell>
        </row>
        <row r="84">
          <cell r="A84">
            <v>0</v>
          </cell>
        </row>
        <row r="85">
          <cell r="A85">
            <v>0</v>
          </cell>
        </row>
        <row r="86">
          <cell r="A86">
            <v>0</v>
          </cell>
        </row>
        <row r="87">
          <cell r="A87">
            <v>0</v>
          </cell>
        </row>
        <row r="88">
          <cell r="A88">
            <v>0</v>
          </cell>
        </row>
        <row r="89">
          <cell r="A89">
            <v>0</v>
          </cell>
        </row>
        <row r="90">
          <cell r="A90">
            <v>0</v>
          </cell>
        </row>
        <row r="91">
          <cell r="A91">
            <v>0</v>
          </cell>
        </row>
        <row r="92">
          <cell r="A92">
            <v>0</v>
          </cell>
        </row>
        <row r="93">
          <cell r="A93">
            <v>0</v>
          </cell>
        </row>
        <row r="94">
          <cell r="A94">
            <v>0</v>
          </cell>
        </row>
        <row r="95">
          <cell r="A95">
            <v>0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>
            <v>0</v>
          </cell>
        </row>
        <row r="99">
          <cell r="A99">
            <v>0</v>
          </cell>
        </row>
        <row r="100">
          <cell r="A100">
            <v>0</v>
          </cell>
        </row>
        <row r="101">
          <cell r="A101">
            <v>0</v>
          </cell>
        </row>
        <row r="102">
          <cell r="A102">
            <v>0</v>
          </cell>
        </row>
        <row r="103">
          <cell r="A103">
            <v>0</v>
          </cell>
        </row>
        <row r="104">
          <cell r="A104">
            <v>0</v>
          </cell>
        </row>
        <row r="105">
          <cell r="A105">
            <v>0</v>
          </cell>
        </row>
        <row r="106">
          <cell r="A106">
            <v>0</v>
          </cell>
        </row>
        <row r="111">
          <cell r="A111">
            <v>0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>
            <v>0</v>
          </cell>
        </row>
        <row r="115">
          <cell r="A115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 COMMERCE"/>
      <sheetName val="PEPS"/>
      <sheetName val="Listes 1"/>
    </sheetNames>
    <sheetDataSet>
      <sheetData sheetId="0">
        <row r="2">
          <cell r="B2" t="str">
            <v>OD_CAVICCHI7</v>
          </cell>
          <cell r="C2"/>
          <cell r="D2" t="str">
            <v>Moyenne</v>
          </cell>
          <cell r="E2">
            <v>43101</v>
          </cell>
          <cell r="F2" t="str">
            <v>Matin</v>
          </cell>
          <cell r="G2" t="str">
            <v>CAVICCHIOLI</v>
          </cell>
          <cell r="H2" t="str">
            <v>VINS</v>
          </cell>
          <cell r="I2" t="str">
            <v>Vérifier stock - PV Interne</v>
          </cell>
          <cell r="J2" t="str">
            <v>cavicchioli</v>
          </cell>
          <cell r="K2" t="str">
            <v/>
          </cell>
          <cell r="L2">
            <v>48</v>
          </cell>
          <cell r="M2" t="str">
            <v>Fr</v>
          </cell>
          <cell r="N2" t="str">
            <v>Pôle EIM</v>
          </cell>
          <cell r="O2" t="str">
            <v>EQUIPE FR_ACA</v>
          </cell>
          <cell r="P2" t="str">
            <v>Fanny SARRAF</v>
          </cell>
          <cell r="Q2" t="str">
            <v>Clément</v>
          </cell>
          <cell r="R2" t="str">
            <v>Non</v>
          </cell>
          <cell r="S2" t="str">
            <v>Non</v>
          </cell>
          <cell r="T2" t="str">
            <v>Non</v>
          </cell>
          <cell r="U2" t="str">
            <v>Non</v>
          </cell>
        </row>
        <row r="3">
          <cell r="B3" t="str">
            <v>OD_GARNIER12</v>
          </cell>
          <cell r="C3"/>
          <cell r="D3" t="str">
            <v>Faible</v>
          </cell>
          <cell r="E3">
            <v>43102</v>
          </cell>
          <cell r="F3" t="str">
            <v>Matin</v>
          </cell>
          <cell r="G3" t="str">
            <v>GARNIER</v>
          </cell>
          <cell r="H3" t="str">
            <v>DECO / MEUBLE</v>
          </cell>
          <cell r="I3" t="str">
            <v>Reprise totale OD_GARNIERBIS4 / avant 07</v>
          </cell>
          <cell r="J3" t="str">
            <v>Etendoir</v>
          </cell>
          <cell r="K3" t="str">
            <v/>
          </cell>
          <cell r="L3">
            <v>49</v>
          </cell>
          <cell r="M3" t="str">
            <v>Fr</v>
          </cell>
          <cell r="N3" t="str">
            <v>Pôle XQU</v>
          </cell>
          <cell r="O3" t="str">
            <v>EQUIPE FR_JFB</v>
          </cell>
          <cell r="P3" t="str">
            <v>Adeline KHUN</v>
          </cell>
          <cell r="Q3" t="str">
            <v>Clément</v>
          </cell>
          <cell r="R3" t="str">
            <v>Non</v>
          </cell>
          <cell r="S3" t="str">
            <v>Non</v>
          </cell>
          <cell r="T3" t="str">
            <v>Non</v>
          </cell>
          <cell r="U3" t="str">
            <v>Non</v>
          </cell>
        </row>
        <row r="4">
          <cell r="B4" t="str">
            <v>OD_LCDLIT1</v>
          </cell>
          <cell r="C4"/>
          <cell r="D4" t="str">
            <v>Haute</v>
          </cell>
          <cell r="E4">
            <v>43102</v>
          </cell>
          <cell r="F4" t="str">
            <v>Soir</v>
          </cell>
          <cell r="G4" t="str">
            <v>COMPAGNIE DU LIT</v>
          </cell>
          <cell r="H4" t="str">
            <v>DECO / MEUBLE</v>
          </cell>
          <cell r="I4"/>
          <cell r="J4" t="str">
            <v>Sommier &amp; matelas</v>
          </cell>
          <cell r="K4" t="str">
            <v/>
          </cell>
          <cell r="L4">
            <v>46</v>
          </cell>
          <cell r="M4" t="str">
            <v>Fr</v>
          </cell>
          <cell r="N4" t="str">
            <v>Pôle XQU</v>
          </cell>
          <cell r="O4" t="str">
            <v>EQUIPE FR_JFB</v>
          </cell>
          <cell r="P4" t="str">
            <v>Edmond PHELIP</v>
          </cell>
          <cell r="Q4" t="str">
            <v>Anthony</v>
          </cell>
          <cell r="R4" t="str">
            <v>Non</v>
          </cell>
          <cell r="S4" t="str">
            <v>Non</v>
          </cell>
          <cell r="T4" t="str">
            <v>Non</v>
          </cell>
          <cell r="U4" t="str">
            <v>Non</v>
          </cell>
        </row>
        <row r="5">
          <cell r="B5" t="str">
            <v>OD_NINTENDO26</v>
          </cell>
          <cell r="C5"/>
          <cell r="D5" t="str">
            <v>Moyenne</v>
          </cell>
          <cell r="E5">
            <v>43102</v>
          </cell>
          <cell r="F5" t="str">
            <v>Matin</v>
          </cell>
          <cell r="G5" t="str">
            <v>MARIO / NINTENDO</v>
          </cell>
          <cell r="H5" t="str">
            <v>HIGH TECH</v>
          </cell>
          <cell r="I5" t="str">
            <v>OK COTE PROD</v>
          </cell>
          <cell r="J5" t="str">
            <v>Super Mario</v>
          </cell>
          <cell r="K5" t="str">
            <v/>
          </cell>
          <cell r="L5">
            <v>48</v>
          </cell>
          <cell r="M5" t="str">
            <v>Fr</v>
          </cell>
          <cell r="N5" t="str">
            <v>Pôle ABE</v>
          </cell>
          <cell r="O5" t="str">
            <v>EQUIPE FR_CHU</v>
          </cell>
          <cell r="P5" t="str">
            <v>Adrien PREVOST</v>
          </cell>
          <cell r="Q5" t="str">
            <v>Anthony</v>
          </cell>
          <cell r="R5" t="str">
            <v>Non</v>
          </cell>
          <cell r="S5" t="str">
            <v>Oui</v>
          </cell>
          <cell r="T5" t="str">
            <v>non</v>
          </cell>
          <cell r="U5" t="str">
            <v>Oui</v>
          </cell>
        </row>
        <row r="6">
          <cell r="B6" t="str">
            <v>OD_DDEVIL35</v>
          </cell>
          <cell r="C6"/>
          <cell r="D6" t="str">
            <v>Moyenne</v>
          </cell>
          <cell r="E6">
            <v>43103</v>
          </cell>
          <cell r="F6" t="str">
            <v>Matin</v>
          </cell>
          <cell r="G6" t="str">
            <v xml:space="preserve">DIRT DEVIL DI </v>
          </cell>
          <cell r="H6" t="str">
            <v>PEM</v>
          </cell>
          <cell r="I6"/>
          <cell r="J6" t="str">
            <v>aspi balai</v>
          </cell>
          <cell r="K6" t="str">
            <v/>
          </cell>
          <cell r="L6">
            <v>48</v>
          </cell>
          <cell r="M6" t="str">
            <v>Fr</v>
          </cell>
          <cell r="N6" t="str">
            <v>Pôle ABE</v>
          </cell>
          <cell r="O6" t="str">
            <v>EQUIPE FR_ACA</v>
          </cell>
          <cell r="P6" t="str">
            <v>Jennifer SALIBA</v>
          </cell>
          <cell r="Q6" t="str">
            <v>Tessa</v>
          </cell>
          <cell r="R6" t="str">
            <v>Non</v>
          </cell>
          <cell r="S6" t="str">
            <v>Non</v>
          </cell>
          <cell r="T6" t="str">
            <v>Non</v>
          </cell>
          <cell r="U6" t="str">
            <v>Non</v>
          </cell>
        </row>
        <row r="7">
          <cell r="B7" t="str">
            <v>OD_PHOENIX11</v>
          </cell>
          <cell r="C7"/>
          <cell r="D7" t="str">
            <v>Moyenne</v>
          </cell>
          <cell r="E7">
            <v>43103</v>
          </cell>
          <cell r="F7" t="str">
            <v>Matin</v>
          </cell>
          <cell r="G7" t="str">
            <v xml:space="preserve">PHOENIX </v>
          </cell>
          <cell r="H7"/>
          <cell r="I7"/>
          <cell r="J7"/>
          <cell r="K7" t="str">
            <v/>
          </cell>
          <cell r="L7">
            <v>50</v>
          </cell>
          <cell r="M7" t="str">
            <v>All</v>
          </cell>
          <cell r="N7"/>
          <cell r="O7"/>
          <cell r="P7"/>
          <cell r="Q7"/>
          <cell r="R7"/>
          <cell r="S7"/>
          <cell r="T7"/>
          <cell r="U7"/>
        </row>
        <row r="8">
          <cell r="B8" t="str">
            <v>OD_HYUNDAI23</v>
          </cell>
          <cell r="C8"/>
          <cell r="D8" t="str">
            <v>Moyenne</v>
          </cell>
          <cell r="E8">
            <v>43103</v>
          </cell>
          <cell r="F8" t="str">
            <v>Soir</v>
          </cell>
          <cell r="G8" t="str">
            <v>HYUNDAI</v>
          </cell>
          <cell r="H8" t="str">
            <v>BRICOLAGE</v>
          </cell>
          <cell r="I8" t="str">
            <v>Début Janvier</v>
          </cell>
          <cell r="J8" t="str">
            <v>Nettoyeur Haute pression</v>
          </cell>
          <cell r="K8" t="str">
            <v/>
          </cell>
          <cell r="L8">
            <v>46</v>
          </cell>
          <cell r="M8" t="str">
            <v>Fr</v>
          </cell>
          <cell r="N8" t="str">
            <v>Pôle XQU</v>
          </cell>
          <cell r="O8" t="str">
            <v>EQUIPE FR_JFB</v>
          </cell>
          <cell r="P8" t="str">
            <v xml:space="preserve">Raphael GARCIA </v>
          </cell>
          <cell r="Q8" t="str">
            <v>Anthony</v>
          </cell>
          <cell r="R8" t="str">
            <v>Non</v>
          </cell>
          <cell r="S8" t="str">
            <v>Non</v>
          </cell>
          <cell r="T8" t="str">
            <v>Non</v>
          </cell>
          <cell r="U8" t="str">
            <v>Non</v>
          </cell>
        </row>
        <row r="9">
          <cell r="B9" t="str">
            <v>OD_PARKS18</v>
          </cell>
          <cell r="C9"/>
          <cell r="D9" t="str">
            <v>Super OD</v>
          </cell>
          <cell r="E9">
            <v>43103</v>
          </cell>
          <cell r="F9" t="str">
            <v>Soir</v>
          </cell>
          <cell r="G9" t="str">
            <v>PARKS</v>
          </cell>
          <cell r="H9" t="str">
            <v>DECO / MEUBLE</v>
          </cell>
          <cell r="I9" t="str">
            <v>Garder en décembre - reprise totale de OD_PARKS16</v>
          </cell>
          <cell r="J9" t="str">
            <v xml:space="preserve">Bougies </v>
          </cell>
          <cell r="K9" t="str">
            <v/>
          </cell>
          <cell r="L9">
            <v>50</v>
          </cell>
          <cell r="M9" t="str">
            <v>UK</v>
          </cell>
          <cell r="N9" t="str">
            <v>UK</v>
          </cell>
          <cell r="O9" t="str">
            <v>Equipe_UK</v>
          </cell>
          <cell r="P9"/>
          <cell r="Q9" t="str">
            <v>Anthony</v>
          </cell>
          <cell r="R9" t="str">
            <v>Oui</v>
          </cell>
          <cell r="S9" t="str">
            <v>Oui</v>
          </cell>
          <cell r="T9" t="str">
            <v>Oui</v>
          </cell>
          <cell r="U9"/>
        </row>
        <row r="10">
          <cell r="B10" t="str">
            <v>OD_POSTQUAM44</v>
          </cell>
          <cell r="C10"/>
          <cell r="D10" t="str">
            <v>Moyenne</v>
          </cell>
          <cell r="E10">
            <v>43104</v>
          </cell>
          <cell r="F10" t="str">
            <v>Matin</v>
          </cell>
          <cell r="G10" t="str">
            <v xml:space="preserve">POSTQUAM </v>
          </cell>
          <cell r="H10" t="str">
            <v>COSMETIQUE</v>
          </cell>
          <cell r="I10"/>
          <cell r="J10" t="str">
            <v>Creme</v>
          </cell>
          <cell r="K10" t="str">
            <v/>
          </cell>
          <cell r="L10">
            <v>44</v>
          </cell>
          <cell r="M10" t="str">
            <v>Esp</v>
          </cell>
          <cell r="N10" t="str">
            <v>Esp</v>
          </cell>
          <cell r="O10"/>
          <cell r="P10"/>
          <cell r="Q10"/>
          <cell r="R10"/>
          <cell r="S10"/>
          <cell r="T10"/>
          <cell r="U10"/>
        </row>
        <row r="11">
          <cell r="B11" t="str">
            <v>OD_KIMBERFEEL6</v>
          </cell>
          <cell r="C11"/>
          <cell r="D11" t="str">
            <v>Moyenne</v>
          </cell>
          <cell r="E11">
            <v>43104</v>
          </cell>
          <cell r="F11" t="str">
            <v>Matin</v>
          </cell>
          <cell r="G11" t="str">
            <v xml:space="preserve">KIMBERFEEL </v>
          </cell>
          <cell r="H11" t="str">
            <v>SPORTSWEAR</v>
          </cell>
          <cell r="I11" t="str">
            <v>2 ou 3 janvier car VC après</v>
          </cell>
          <cell r="J11" t="str">
            <v>Moonboots</v>
          </cell>
          <cell r="K11" t="str">
            <v/>
          </cell>
          <cell r="L11">
            <v>49</v>
          </cell>
          <cell r="M11" t="str">
            <v>Fr</v>
          </cell>
          <cell r="N11" t="str">
            <v>Pôle DA</v>
          </cell>
          <cell r="O11" t="str">
            <v>EQUIPE FR_JHD</v>
          </cell>
          <cell r="P11" t="str">
            <v xml:space="preserve">Amy WORKMAN
</v>
          </cell>
          <cell r="Q11" t="str">
            <v>Tessa</v>
          </cell>
          <cell r="R11" t="str">
            <v>Non</v>
          </cell>
          <cell r="S11" t="str">
            <v>Non</v>
          </cell>
          <cell r="T11" t="str">
            <v>Non</v>
          </cell>
          <cell r="U11" t="str">
            <v>Non</v>
          </cell>
        </row>
        <row r="12">
          <cell r="B12" t="str">
            <v>OD_LEXMARK35</v>
          </cell>
          <cell r="C12"/>
          <cell r="D12" t="str">
            <v>Haute</v>
          </cell>
          <cell r="E12">
            <v>43104</v>
          </cell>
          <cell r="F12" t="str">
            <v>Soir</v>
          </cell>
          <cell r="G12" t="str">
            <v xml:space="preserve">LEXMARK </v>
          </cell>
          <cell r="H12" t="str">
            <v>HIGH TECH</v>
          </cell>
          <cell r="I12" t="str">
            <v>Reprise OD_lexmark32</v>
          </cell>
          <cell r="J12" t="str">
            <v>Imprimantes laser multifonctions</v>
          </cell>
          <cell r="K12" t="str">
            <v/>
          </cell>
          <cell r="L12">
            <v>49</v>
          </cell>
          <cell r="M12" t="str">
            <v>Fr</v>
          </cell>
          <cell r="N12" t="str">
            <v>Pôle ABE</v>
          </cell>
          <cell r="O12" t="str">
            <v>EQUIPE FR_CHU</v>
          </cell>
          <cell r="P12" t="str">
            <v>Julie PALKOWSKI</v>
          </cell>
          <cell r="Q12" t="str">
            <v>Anthony</v>
          </cell>
          <cell r="R12" t="str">
            <v>Non</v>
          </cell>
          <cell r="S12" t="str">
            <v>Non</v>
          </cell>
          <cell r="T12" t="str">
            <v>Non</v>
          </cell>
          <cell r="U12" t="str">
            <v>Non</v>
          </cell>
        </row>
        <row r="13">
          <cell r="B13" t="str">
            <v>OD_JBL19</v>
          </cell>
          <cell r="C13"/>
          <cell r="D13" t="str">
            <v>Haute</v>
          </cell>
          <cell r="E13">
            <v>43105</v>
          </cell>
          <cell r="F13" t="str">
            <v>Matin</v>
          </cell>
          <cell r="G13" t="str">
            <v>JBL</v>
          </cell>
          <cell r="H13" t="str">
            <v>HIGH TECH</v>
          </cell>
          <cell r="I13"/>
          <cell r="J13" t="str">
            <v>Casque Audio</v>
          </cell>
          <cell r="K13" t="str">
            <v/>
          </cell>
          <cell r="L13">
            <v>46</v>
          </cell>
          <cell r="M13" t="str">
            <v>Fr</v>
          </cell>
          <cell r="N13" t="str">
            <v>Pôle ABE</v>
          </cell>
          <cell r="O13" t="str">
            <v>EQUIPE FR_1DAY</v>
          </cell>
          <cell r="P13" t="str">
            <v>Mohamed BENNOUNA</v>
          </cell>
          <cell r="Q13" t="str">
            <v>Thomas</v>
          </cell>
          <cell r="R13" t="str">
            <v>Non</v>
          </cell>
          <cell r="S13" t="str">
            <v>Non</v>
          </cell>
          <cell r="T13" t="str">
            <v>Non</v>
          </cell>
          <cell r="U13" t="str">
            <v>Non</v>
          </cell>
        </row>
        <row r="14">
          <cell r="B14" t="str">
            <v>OD_TEEBOOKS3</v>
          </cell>
          <cell r="C14"/>
          <cell r="D14" t="str">
            <v>Moyenne</v>
          </cell>
          <cell r="E14">
            <v>43105</v>
          </cell>
          <cell r="F14" t="str">
            <v>Matin</v>
          </cell>
          <cell r="G14" t="str">
            <v>TEEBOOKS</v>
          </cell>
          <cell r="H14" t="str">
            <v>DECO / MEUBLE</v>
          </cell>
          <cell r="I14" t="str">
            <v>reprise partielle OD_teebooks2</v>
          </cell>
          <cell r="J14" t="str">
            <v>Etagère murale blanche range Livres/CD</v>
          </cell>
          <cell r="K14" t="str">
            <v/>
          </cell>
          <cell r="L14">
            <v>49</v>
          </cell>
          <cell r="M14" t="str">
            <v>Fr</v>
          </cell>
          <cell r="N14" t="str">
            <v>Pôle XQU</v>
          </cell>
          <cell r="O14" t="str">
            <v>EQUIPE FR_1DAY</v>
          </cell>
          <cell r="P14" t="str">
            <v>Juliette VIGAND</v>
          </cell>
          <cell r="Q14" t="str">
            <v>Clément</v>
          </cell>
          <cell r="R14" t="str">
            <v>Non</v>
          </cell>
          <cell r="S14" t="str">
            <v>Non</v>
          </cell>
          <cell r="T14" t="str">
            <v>Non</v>
          </cell>
          <cell r="U14" t="str">
            <v>Non</v>
          </cell>
        </row>
        <row r="15">
          <cell r="B15" t="str">
            <v>OD_CCOTON44</v>
          </cell>
          <cell r="C15"/>
          <cell r="D15" t="str">
            <v>Haute</v>
          </cell>
          <cell r="E15">
            <v>43105</v>
          </cell>
          <cell r="F15" t="str">
            <v>Soir</v>
          </cell>
          <cell r="G15" t="str">
            <v>CAFE COTON</v>
          </cell>
          <cell r="H15" t="str">
            <v>PAP HOMME</v>
          </cell>
          <cell r="I15" t="str">
            <v>reprise partielle OD_CCOTON41</v>
          </cell>
          <cell r="J15" t="str">
            <v>Pull Zippé</v>
          </cell>
          <cell r="K15" t="str">
            <v/>
          </cell>
          <cell r="L15">
            <v>49</v>
          </cell>
          <cell r="M15" t="str">
            <v>Fr</v>
          </cell>
          <cell r="N15" t="str">
            <v>Pôle ESA</v>
          </cell>
          <cell r="O15" t="str">
            <v>PÔLE FR_ESA</v>
          </cell>
          <cell r="P15" t="str">
            <v>Noémie LETESSIER</v>
          </cell>
          <cell r="Q15" t="str">
            <v>Thomas</v>
          </cell>
          <cell r="R15" t="str">
            <v>Non</v>
          </cell>
          <cell r="S15" t="str">
            <v>Non</v>
          </cell>
          <cell r="T15" t="str">
            <v>Non</v>
          </cell>
          <cell r="U15" t="str">
            <v>Non</v>
          </cell>
        </row>
        <row r="16">
          <cell r="B16" t="str">
            <v>OD_NOONE14</v>
          </cell>
          <cell r="C16"/>
          <cell r="D16" t="str">
            <v>Haute</v>
          </cell>
          <cell r="E16">
            <v>43106</v>
          </cell>
          <cell r="F16" t="str">
            <v>Matin</v>
          </cell>
          <cell r="G16" t="str">
            <v>NOONE</v>
          </cell>
          <cell r="H16" t="str">
            <v>PAP FEMME</v>
          </cell>
          <cell r="I16" t="str">
            <v>Reprise Totale OD_NOONE171 + OD_NOONE173 // PAS DE GO REINJ - A SORTIR AVANT LE 15/01</v>
          </cell>
          <cell r="J16" t="str">
            <v xml:space="preserve">Parka femme et enfant </v>
          </cell>
          <cell r="K16">
            <v>43106</v>
          </cell>
          <cell r="L16">
            <v>49</v>
          </cell>
          <cell r="M16" t="str">
            <v>Fr</v>
          </cell>
          <cell r="N16" t="str">
            <v>Pôle CM</v>
          </cell>
          <cell r="O16" t="str">
            <v>EQUIPE FR_PB</v>
          </cell>
          <cell r="P16" t="str">
            <v xml:space="preserve">Caroline MAUNOURY </v>
          </cell>
          <cell r="Q16" t="str">
            <v>Tessa</v>
          </cell>
          <cell r="R16" t="str">
            <v>Non</v>
          </cell>
          <cell r="S16" t="str">
            <v>Non</v>
          </cell>
          <cell r="T16" t="str">
            <v>Non</v>
          </cell>
          <cell r="U16" t="str">
            <v>Non</v>
          </cell>
        </row>
        <row r="17">
          <cell r="B17" t="str">
            <v>OD_DAEWOO32</v>
          </cell>
          <cell r="C17"/>
          <cell r="D17" t="str">
            <v>Faible</v>
          </cell>
          <cell r="E17">
            <v>43106</v>
          </cell>
          <cell r="F17" t="str">
            <v>Matin</v>
          </cell>
          <cell r="G17" t="str">
            <v>DAEWOO</v>
          </cell>
          <cell r="H17" t="str">
            <v>PEM</v>
          </cell>
          <cell r="I17" t="str">
            <v>Première semaine 2018</v>
          </cell>
          <cell r="J17" t="str">
            <v>Lave Vaisselle</v>
          </cell>
          <cell r="K17">
            <v>43103</v>
          </cell>
          <cell r="L17">
            <v>50</v>
          </cell>
          <cell r="M17" t="str">
            <v>Fr</v>
          </cell>
          <cell r="N17" t="str">
            <v>Pôle ABE</v>
          </cell>
          <cell r="O17" t="str">
            <v>EQUIPE FR_ACA</v>
          </cell>
          <cell r="P17" t="str">
            <v>Jennifer SALIBA</v>
          </cell>
          <cell r="Q17" t="str">
            <v>Thomas</v>
          </cell>
          <cell r="R17" t="str">
            <v>Non</v>
          </cell>
          <cell r="S17" t="str">
            <v>Non</v>
          </cell>
          <cell r="T17" t="str">
            <v>Non</v>
          </cell>
          <cell r="U17" t="str">
            <v>Non</v>
          </cell>
        </row>
        <row r="18">
          <cell r="B18" t="str">
            <v>OD_ESTEBAN22</v>
          </cell>
          <cell r="C18"/>
          <cell r="D18" t="str">
            <v>Haute</v>
          </cell>
          <cell r="E18">
            <v>43106</v>
          </cell>
          <cell r="F18" t="str">
            <v>Soir</v>
          </cell>
          <cell r="G18" t="str">
            <v>ESTEBAN</v>
          </cell>
          <cell r="H18" t="str">
            <v>DECO / MEUBLE</v>
          </cell>
          <cell r="I18"/>
          <cell r="J18" t="str">
            <v>coffrets bouquets parfumés + parfum de maison</v>
          </cell>
          <cell r="K18">
            <v>43103</v>
          </cell>
          <cell r="L18">
            <v>43</v>
          </cell>
          <cell r="M18" t="str">
            <v>Fr</v>
          </cell>
          <cell r="N18" t="str">
            <v>Pôle XQU</v>
          </cell>
          <cell r="O18" t="str">
            <v>EQUIPE FR_PDE</v>
          </cell>
          <cell r="P18" t="str">
            <v>Capucine TORTEL</v>
          </cell>
          <cell r="Q18" t="str">
            <v>Tessa</v>
          </cell>
          <cell r="R18" t="str">
            <v>Non</v>
          </cell>
          <cell r="S18" t="str">
            <v>Non</v>
          </cell>
          <cell r="T18" t="str">
            <v>Non</v>
          </cell>
          <cell r="U18" t="str">
            <v>Non</v>
          </cell>
        </row>
        <row r="19">
          <cell r="B19" t="str">
            <v>OD_SIGNAL1</v>
          </cell>
          <cell r="C19"/>
          <cell r="D19" t="str">
            <v>Moyenne</v>
          </cell>
          <cell r="E19">
            <v>43106</v>
          </cell>
          <cell r="F19" t="str">
            <v>Soir</v>
          </cell>
          <cell r="G19" t="str">
            <v>SIGNAL</v>
          </cell>
          <cell r="H19" t="str">
            <v>GRANDE CONSOMMATION</v>
          </cell>
          <cell r="I19" t="str">
            <v>PB LOG (MAUVAIS PACKAGING)</v>
          </cell>
          <cell r="J19" t="str">
            <v>Brosse à dent et dentifrice</v>
          </cell>
          <cell r="K19">
            <v>43103</v>
          </cell>
          <cell r="L19">
            <v>50</v>
          </cell>
          <cell r="M19" t="str">
            <v>Fr</v>
          </cell>
          <cell r="N19" t="str">
            <v>Pôle ABE</v>
          </cell>
          <cell r="O19" t="str">
            <v>EQUIPE FR_ACA</v>
          </cell>
          <cell r="P19" t="str">
            <v xml:space="preserve">Stéphanie BERNIER
</v>
          </cell>
          <cell r="Q19" t="str">
            <v>Thomas</v>
          </cell>
          <cell r="R19" t="str">
            <v>Non</v>
          </cell>
          <cell r="S19" t="str">
            <v>Non</v>
          </cell>
          <cell r="T19" t="str">
            <v>Non</v>
          </cell>
          <cell r="U19" t="str">
            <v>Non</v>
          </cell>
        </row>
        <row r="20">
          <cell r="B20" t="str">
            <v>OD_MCADET19</v>
          </cell>
          <cell r="C20"/>
          <cell r="D20" t="str">
            <v>Haute</v>
          </cell>
          <cell r="E20">
            <v>43107</v>
          </cell>
          <cell r="F20" t="str">
            <v>Matin</v>
          </cell>
          <cell r="G20" t="str">
            <v>MOUTON CADET</v>
          </cell>
          <cell r="H20" t="str">
            <v>VINS</v>
          </cell>
          <cell r="I20" t="str">
            <v>VC le 10 janvier</v>
          </cell>
          <cell r="J20" t="str">
            <v>Mouton Cadet</v>
          </cell>
          <cell r="K20">
            <v>43110</v>
          </cell>
          <cell r="L20">
            <v>51</v>
          </cell>
          <cell r="M20" t="str">
            <v>Fr</v>
          </cell>
          <cell r="N20" t="str">
            <v>Pôle EIM</v>
          </cell>
          <cell r="O20" t="str">
            <v>EQUIPE FR_ARA</v>
          </cell>
          <cell r="P20" t="str">
            <v>Clément MERAT</v>
          </cell>
          <cell r="Q20" t="str">
            <v>Tessa</v>
          </cell>
          <cell r="R20" t="str">
            <v>Non</v>
          </cell>
          <cell r="S20" t="str">
            <v>Non</v>
          </cell>
          <cell r="T20" t="str">
            <v>Non</v>
          </cell>
          <cell r="U20" t="str">
            <v>Non</v>
          </cell>
        </row>
        <row r="21">
          <cell r="B21" t="str">
            <v>OD_BDVTIRAN1</v>
          </cell>
          <cell r="C21"/>
          <cell r="D21" t="str">
            <v>Faible</v>
          </cell>
          <cell r="E21">
            <v>43107</v>
          </cell>
          <cell r="F21" t="str">
            <v>Matin</v>
          </cell>
          <cell r="G21" t="str">
            <v>BRUN DE VIAN TIRAN</v>
          </cell>
          <cell r="H21" t="str">
            <v>LINGE DE MAISON</v>
          </cell>
          <cell r="I21"/>
          <cell r="J21" t="str">
            <v>Linge de lit</v>
          </cell>
          <cell r="K21">
            <v>43107</v>
          </cell>
          <cell r="L21">
            <v>49</v>
          </cell>
          <cell r="M21" t="str">
            <v>Fr</v>
          </cell>
          <cell r="N21" t="str">
            <v>Pôle XQU</v>
          </cell>
          <cell r="O21" t="str">
            <v>EQUIPE FR_PDE</v>
          </cell>
          <cell r="P21" t="str">
            <v>Julia GOMEZ</v>
          </cell>
          <cell r="Q21" t="str">
            <v>Thomas</v>
          </cell>
          <cell r="R21" t="str">
            <v>Non</v>
          </cell>
          <cell r="S21" t="str">
            <v>Non</v>
          </cell>
          <cell r="T21" t="str">
            <v>Non</v>
          </cell>
          <cell r="U21" t="str">
            <v>Non</v>
          </cell>
        </row>
        <row r="22">
          <cell r="B22" t="str">
            <v>OD_POTIRON40</v>
          </cell>
          <cell r="C22"/>
          <cell r="D22" t="str">
            <v>Moyenne</v>
          </cell>
          <cell r="E22">
            <v>43107</v>
          </cell>
          <cell r="F22" t="str">
            <v>Soir</v>
          </cell>
          <cell r="G22" t="str">
            <v>POTIRON</v>
          </cell>
          <cell r="H22" t="str">
            <v>DECO / MEUBLE</v>
          </cell>
          <cell r="I22" t="str">
            <v>VC le 03 dec</v>
          </cell>
          <cell r="J22" t="str">
            <v>Meuble Console</v>
          </cell>
          <cell r="K22">
            <v>43091</v>
          </cell>
          <cell r="L22">
            <v>43</v>
          </cell>
          <cell r="M22" t="str">
            <v>Fr</v>
          </cell>
          <cell r="N22" t="str">
            <v>Pôle XQU</v>
          </cell>
          <cell r="O22" t="str">
            <v>EQUIPE FR_JFB</v>
          </cell>
          <cell r="P22" t="str">
            <v xml:space="preserve">Tiphanie DU TERTRE </v>
          </cell>
          <cell r="Q22" t="str">
            <v>Thomas</v>
          </cell>
          <cell r="R22" t="str">
            <v>Non</v>
          </cell>
          <cell r="S22" t="str">
            <v>Non</v>
          </cell>
          <cell r="T22" t="str">
            <v>Non</v>
          </cell>
          <cell r="U22" t="str">
            <v>Non</v>
          </cell>
        </row>
        <row r="23">
          <cell r="B23" t="str">
            <v>OD_VERBATIM22</v>
          </cell>
          <cell r="C23"/>
          <cell r="D23" t="str">
            <v>Haute</v>
          </cell>
          <cell r="E23">
            <v>43107</v>
          </cell>
          <cell r="F23" t="str">
            <v>Soir</v>
          </cell>
          <cell r="G23" t="str">
            <v>VERBATIM</v>
          </cell>
          <cell r="H23" t="str">
            <v>HIGH TECH</v>
          </cell>
          <cell r="I23"/>
          <cell r="J23" t="str">
            <v>Disque Dur</v>
          </cell>
          <cell r="K23">
            <v>43097</v>
          </cell>
          <cell r="L23">
            <v>50</v>
          </cell>
          <cell r="M23" t="str">
            <v>Fr</v>
          </cell>
          <cell r="N23" t="str">
            <v>Pôle ABE</v>
          </cell>
          <cell r="O23" t="str">
            <v>EQUIPE FR_CHU</v>
          </cell>
          <cell r="P23" t="str">
            <v>Adrien PREVOST</v>
          </cell>
          <cell r="Q23" t="str">
            <v>Anthony</v>
          </cell>
          <cell r="R23" t="str">
            <v>Oui</v>
          </cell>
          <cell r="S23" t="str">
            <v>Oui</v>
          </cell>
          <cell r="T23"/>
          <cell r="U23"/>
        </row>
        <row r="24">
          <cell r="B24" t="str">
            <v>ORTIZREED24</v>
          </cell>
          <cell r="C24"/>
          <cell r="D24" t="str">
            <v>Moyenne</v>
          </cell>
          <cell r="E24">
            <v>43108</v>
          </cell>
          <cell r="F24" t="str">
            <v>Matin</v>
          </cell>
          <cell r="G24" t="str">
            <v>ORTIZ REED</v>
          </cell>
          <cell r="H24" t="str">
            <v>CHAUSSURES</v>
          </cell>
          <cell r="I24"/>
          <cell r="J24" t="str">
            <v>Chaussures</v>
          </cell>
          <cell r="K24" t="str">
            <v/>
          </cell>
          <cell r="L24">
            <v>44</v>
          </cell>
          <cell r="M24" t="str">
            <v>Esp</v>
          </cell>
          <cell r="N24" t="str">
            <v>Esp</v>
          </cell>
          <cell r="O24"/>
          <cell r="P24"/>
          <cell r="Q24"/>
          <cell r="R24"/>
          <cell r="S24"/>
          <cell r="T24"/>
          <cell r="U24"/>
        </row>
        <row r="25">
          <cell r="B25" t="str">
            <v>OD_ADIDAS79</v>
          </cell>
          <cell r="C25"/>
          <cell r="D25" t="str">
            <v>Haute</v>
          </cell>
          <cell r="E25">
            <v>43108</v>
          </cell>
          <cell r="F25" t="str">
            <v>Matin</v>
          </cell>
          <cell r="G25" t="str">
            <v>ADIDAS</v>
          </cell>
          <cell r="H25" t="str">
            <v>CHAUSSURES</v>
          </cell>
          <cell r="I25" t="str">
            <v>Achat ferme</v>
          </cell>
          <cell r="J25" t="str">
            <v>Chaussures</v>
          </cell>
          <cell r="K25">
            <v>43092</v>
          </cell>
          <cell r="L25">
            <v>45</v>
          </cell>
          <cell r="M25" t="str">
            <v>Fr</v>
          </cell>
          <cell r="N25" t="str">
            <v>EKAT</v>
          </cell>
          <cell r="O25" t="str">
            <v>EQUIPE FR_EKAT</v>
          </cell>
          <cell r="P25" t="str">
            <v>Alla BLANCHET</v>
          </cell>
          <cell r="Q25" t="str">
            <v>Tessa</v>
          </cell>
          <cell r="R25" t="str">
            <v>Oui</v>
          </cell>
          <cell r="S25" t="str">
            <v>Oui</v>
          </cell>
          <cell r="T25" t="str">
            <v>Oui</v>
          </cell>
          <cell r="U25" t="str">
            <v>Oui</v>
          </cell>
        </row>
        <row r="26">
          <cell r="B26" t="str">
            <v>OD_TEFAL76</v>
          </cell>
          <cell r="C26"/>
          <cell r="D26" t="str">
            <v>Haute</v>
          </cell>
          <cell r="E26">
            <v>43108</v>
          </cell>
          <cell r="F26" t="str">
            <v>Soir</v>
          </cell>
          <cell r="G26" t="str">
            <v>TEFAL - MOULINEX</v>
          </cell>
          <cell r="H26" t="str">
            <v>ART DE LA TABLE</v>
          </cell>
          <cell r="I26" t="str">
            <v xml:space="preserve">fin Décembre </v>
          </cell>
          <cell r="J26" t="str">
            <v>Blender</v>
          </cell>
          <cell r="K26">
            <v>43092</v>
          </cell>
          <cell r="L26">
            <v>47</v>
          </cell>
          <cell r="M26" t="str">
            <v>Fr</v>
          </cell>
          <cell r="N26" t="str">
            <v>Pôle ESA</v>
          </cell>
          <cell r="O26" t="str">
            <v>Pôle FR_ESA</v>
          </cell>
          <cell r="P26" t="str">
            <v>Noémie LETESSIER</v>
          </cell>
          <cell r="Q26" t="str">
            <v>Anthony</v>
          </cell>
          <cell r="R26" t="str">
            <v>Non</v>
          </cell>
          <cell r="S26" t="str">
            <v>Non</v>
          </cell>
          <cell r="T26" t="str">
            <v>Non</v>
          </cell>
          <cell r="U26" t="str">
            <v>Non</v>
          </cell>
        </row>
        <row r="27">
          <cell r="B27" t="str">
            <v>OD_LG48</v>
          </cell>
          <cell r="C27"/>
          <cell r="D27" t="str">
            <v>Haute</v>
          </cell>
          <cell r="E27">
            <v>43108</v>
          </cell>
          <cell r="F27" t="str">
            <v>Soir</v>
          </cell>
          <cell r="G27" t="str">
            <v>LG</v>
          </cell>
          <cell r="H27" t="str">
            <v>HIGH TECH</v>
          </cell>
          <cell r="I27"/>
          <cell r="J27" t="str">
            <v>TV</v>
          </cell>
          <cell r="K27">
            <v>43107</v>
          </cell>
          <cell r="L27">
            <v>51</v>
          </cell>
          <cell r="M27" t="str">
            <v>Fr</v>
          </cell>
          <cell r="N27" t="str">
            <v>Pôle ABE</v>
          </cell>
          <cell r="O27" t="str">
            <v>EQUIPE FR_CHU</v>
          </cell>
          <cell r="P27" t="str">
            <v>Julie PALKOWSKI</v>
          </cell>
          <cell r="Q27" t="str">
            <v>Tessa</v>
          </cell>
          <cell r="R27" t="str">
            <v>Non</v>
          </cell>
          <cell r="S27" t="str">
            <v>Non</v>
          </cell>
          <cell r="T27" t="str">
            <v>Non</v>
          </cell>
          <cell r="U27" t="str">
            <v>Non</v>
          </cell>
        </row>
        <row r="28">
          <cell r="B28" t="str">
            <v>OD_NOONE15</v>
          </cell>
          <cell r="C28"/>
          <cell r="D28" t="str">
            <v>Haute</v>
          </cell>
          <cell r="E28">
            <v>43109</v>
          </cell>
          <cell r="F28" t="str">
            <v>Matin</v>
          </cell>
          <cell r="G28" t="str">
            <v>NOONE TWO DAYS</v>
          </cell>
          <cell r="H28" t="str">
            <v>PAP FEMME</v>
          </cell>
          <cell r="I28" t="str">
            <v xml:space="preserve">Reprise Totale OD_NOONE175 </v>
          </cell>
          <cell r="J28" t="str">
            <v xml:space="preserve">DOUDOUNE light en duvet </v>
          </cell>
          <cell r="K28">
            <v>43097</v>
          </cell>
          <cell r="L28">
            <v>49</v>
          </cell>
          <cell r="M28" t="str">
            <v>Fr</v>
          </cell>
          <cell r="N28" t="str">
            <v>Pôle CM</v>
          </cell>
          <cell r="O28" t="str">
            <v>EQUIPE FR_PB</v>
          </cell>
          <cell r="P28" t="str">
            <v xml:space="preserve">Caroline MAUNOURY </v>
          </cell>
          <cell r="Q28" t="str">
            <v>Tessa</v>
          </cell>
          <cell r="R28" t="str">
            <v>Non</v>
          </cell>
          <cell r="S28" t="str">
            <v>Non</v>
          </cell>
          <cell r="T28" t="str">
            <v>Non</v>
          </cell>
          <cell r="U28" t="str">
            <v>Non</v>
          </cell>
        </row>
        <row r="29">
          <cell r="B29" t="str">
            <v>OD_CANON29</v>
          </cell>
          <cell r="C29"/>
          <cell r="D29" t="str">
            <v>Super OD</v>
          </cell>
          <cell r="E29">
            <v>43109</v>
          </cell>
          <cell r="F29" t="str">
            <v>Matin</v>
          </cell>
          <cell r="G29" t="str">
            <v>CANON TWO DAYS</v>
          </cell>
          <cell r="H29" t="str">
            <v>HIGH TECH</v>
          </cell>
          <cell r="I29"/>
          <cell r="J29" t="str">
            <v>APN</v>
          </cell>
          <cell r="K29">
            <v>43106</v>
          </cell>
          <cell r="L29">
            <v>46</v>
          </cell>
          <cell r="M29" t="str">
            <v>Fr</v>
          </cell>
          <cell r="N29" t="str">
            <v>Pôle ABE</v>
          </cell>
          <cell r="O29" t="str">
            <v>EQUIPE FR_CHU</v>
          </cell>
          <cell r="P29" t="str">
            <v>Elodie ADAM</v>
          </cell>
          <cell r="Q29" t="str">
            <v>Clément</v>
          </cell>
          <cell r="R29" t="str">
            <v>Non</v>
          </cell>
          <cell r="S29" t="str">
            <v>Non</v>
          </cell>
          <cell r="T29" t="str">
            <v>Non</v>
          </cell>
          <cell r="U29" t="str">
            <v>Non</v>
          </cell>
        </row>
        <row r="30">
          <cell r="B30" t="str">
            <v>OD_PDECOTON14</v>
          </cell>
          <cell r="C30"/>
          <cell r="D30" t="str">
            <v>Moyenne</v>
          </cell>
          <cell r="E30">
            <v>43109</v>
          </cell>
          <cell r="F30" t="str">
            <v>Matin</v>
          </cell>
          <cell r="G30" t="str">
            <v>PERLE DE COTON</v>
          </cell>
          <cell r="H30" t="str">
            <v>LINGE DE MAISON</v>
          </cell>
          <cell r="I30"/>
          <cell r="J30" t="str">
            <v>linge de lit</v>
          </cell>
          <cell r="K30">
            <v>43106</v>
          </cell>
          <cell r="L30">
            <v>46</v>
          </cell>
          <cell r="M30" t="str">
            <v>Fr</v>
          </cell>
          <cell r="N30" t="str">
            <v>Pôle XQU</v>
          </cell>
          <cell r="O30" t="str">
            <v>EQUIPE FR_PDE</v>
          </cell>
          <cell r="P30" t="str">
            <v>Sandra DAHAN</v>
          </cell>
          <cell r="Q30" t="str">
            <v>Thomas</v>
          </cell>
          <cell r="R30" t="str">
            <v>Non</v>
          </cell>
          <cell r="S30" t="str">
            <v>Non</v>
          </cell>
          <cell r="T30" t="str">
            <v>Non</v>
          </cell>
          <cell r="U30" t="str">
            <v>Non</v>
          </cell>
        </row>
        <row r="31">
          <cell r="B31" t="str">
            <v>OD_APPLE55</v>
          </cell>
          <cell r="C31"/>
          <cell r="D31" t="str">
            <v>Super OD</v>
          </cell>
          <cell r="E31">
            <v>43109</v>
          </cell>
          <cell r="F31" t="str">
            <v>Soir</v>
          </cell>
          <cell r="G31" t="str">
            <v xml:space="preserve">APPLE </v>
          </cell>
          <cell r="H31" t="str">
            <v>HIGH TECH</v>
          </cell>
          <cell r="I31"/>
          <cell r="J31" t="str">
            <v>Iphones 6</v>
          </cell>
          <cell r="K31">
            <v>43108</v>
          </cell>
          <cell r="L31">
            <v>1</v>
          </cell>
          <cell r="M31" t="str">
            <v>Fr</v>
          </cell>
          <cell r="N31" t="str">
            <v>Pôle ABE</v>
          </cell>
          <cell r="O31" t="str">
            <v>EQUIPE FR_1DAY</v>
          </cell>
          <cell r="P31" t="str">
            <v>Mohamed BENNOUNA</v>
          </cell>
          <cell r="Q31" t="str">
            <v>Anthony</v>
          </cell>
          <cell r="R31" t="str">
            <v>Non</v>
          </cell>
          <cell r="S31" t="str">
            <v>Non</v>
          </cell>
          <cell r="T31" t="str">
            <v>Non</v>
          </cell>
          <cell r="U31" t="str">
            <v>Non</v>
          </cell>
        </row>
        <row r="32">
          <cell r="B32" t="str">
            <v>OD_VBOCH77</v>
          </cell>
          <cell r="C32"/>
          <cell r="D32" t="str">
            <v>Haute</v>
          </cell>
          <cell r="E32">
            <v>43109</v>
          </cell>
          <cell r="F32" t="str">
            <v>Soir</v>
          </cell>
          <cell r="G32" t="str">
            <v>VILLEROY &amp; BOCH DI</v>
          </cell>
          <cell r="H32" t="str">
            <v>BRICOLAGE</v>
          </cell>
          <cell r="I32" t="str">
            <v>Décale pour prob fournisseur</v>
          </cell>
          <cell r="J32" t="str">
            <v>Toilettes</v>
          </cell>
          <cell r="K32">
            <v>43106</v>
          </cell>
          <cell r="L32">
            <v>48</v>
          </cell>
          <cell r="M32" t="str">
            <v>Fr</v>
          </cell>
          <cell r="N32" t="str">
            <v>Pôle XQU</v>
          </cell>
          <cell r="O32" t="str">
            <v>EQUIPE FR_JFB</v>
          </cell>
          <cell r="P32" t="str">
            <v xml:space="preserve">Clarisse AUBRY </v>
          </cell>
          <cell r="Q32" t="str">
            <v>Anthony</v>
          </cell>
          <cell r="R32" t="str">
            <v>Non</v>
          </cell>
          <cell r="S32" t="str">
            <v>Non</v>
          </cell>
          <cell r="T32" t="str">
            <v>Non</v>
          </cell>
          <cell r="U32" t="str">
            <v>Non</v>
          </cell>
        </row>
        <row r="33">
          <cell r="B33" t="str">
            <v>OD_CABASSE6</v>
          </cell>
          <cell r="C33"/>
          <cell r="D33" t="str">
            <v>Haute</v>
          </cell>
          <cell r="E33">
            <v>43110</v>
          </cell>
          <cell r="F33" t="str">
            <v>Matin</v>
          </cell>
          <cell r="G33" t="str">
            <v>CABASSE</v>
          </cell>
          <cell r="H33" t="str">
            <v>HIGH TECH</v>
          </cell>
          <cell r="I33" t="str">
            <v>Semaine 2 / MATIN</v>
          </cell>
          <cell r="J33" t="str">
            <v>Enceinte</v>
          </cell>
          <cell r="K33">
            <v>43110</v>
          </cell>
          <cell r="L33">
            <v>51</v>
          </cell>
          <cell r="M33" t="str">
            <v>Fr</v>
          </cell>
          <cell r="N33" t="str">
            <v>Pôle ABE</v>
          </cell>
          <cell r="O33" t="str">
            <v>EQUIPE FR_CHU</v>
          </cell>
          <cell r="P33" t="str">
            <v>Julie PALKOWSKI</v>
          </cell>
          <cell r="Q33" t="str">
            <v>Tessa</v>
          </cell>
          <cell r="R33" t="str">
            <v>Oui</v>
          </cell>
          <cell r="S33" t="str">
            <v>Oui</v>
          </cell>
          <cell r="T33" t="str">
            <v>Non</v>
          </cell>
          <cell r="U33" t="str">
            <v>Non</v>
          </cell>
        </row>
        <row r="34">
          <cell r="B34" t="str">
            <v>OD_BDECKER96</v>
          </cell>
          <cell r="C34"/>
          <cell r="D34" t="str">
            <v>Super OD</v>
          </cell>
          <cell r="E34">
            <v>43110</v>
          </cell>
          <cell r="F34" t="str">
            <v>Soir</v>
          </cell>
          <cell r="G34" t="str">
            <v>BLACK &amp; DECKER</v>
          </cell>
          <cell r="H34" t="str">
            <v>PEM</v>
          </cell>
          <cell r="I34" t="str">
            <v>reprise totale de OD_BDECKER91 / VC le 11</v>
          </cell>
          <cell r="J34" t="str">
            <v>Balai Vapeur</v>
          </cell>
          <cell r="K34">
            <v>43110</v>
          </cell>
          <cell r="L34">
            <v>49</v>
          </cell>
          <cell r="M34" t="str">
            <v>Fr</v>
          </cell>
          <cell r="N34" t="str">
            <v>Pôle XQU</v>
          </cell>
          <cell r="O34" t="str">
            <v>EQUIPE FR_JFB</v>
          </cell>
          <cell r="P34" t="str">
            <v xml:space="preserve">Raphael GARCIA </v>
          </cell>
          <cell r="Q34" t="str">
            <v>Anthony</v>
          </cell>
          <cell r="R34" t="str">
            <v>Non</v>
          </cell>
          <cell r="S34" t="str">
            <v>Non</v>
          </cell>
          <cell r="T34" t="str">
            <v>Non</v>
          </cell>
          <cell r="U34" t="str">
            <v>Non</v>
          </cell>
        </row>
        <row r="35">
          <cell r="B35" t="str">
            <v>OD_OXSITIS1</v>
          </cell>
          <cell r="C35"/>
          <cell r="D35" t="str">
            <v>Moyenne</v>
          </cell>
          <cell r="E35">
            <v>43110</v>
          </cell>
          <cell r="F35" t="str">
            <v>Soir</v>
          </cell>
          <cell r="G35" t="str">
            <v>OXSITIS</v>
          </cell>
          <cell r="H35" t="str">
            <v>MATERIEL SPORT</v>
          </cell>
          <cell r="I35"/>
          <cell r="J35" t="str">
            <v>Sac à dos Trail</v>
          </cell>
          <cell r="K35">
            <v>43110</v>
          </cell>
          <cell r="L35">
            <v>48</v>
          </cell>
          <cell r="M35" t="str">
            <v>Fr</v>
          </cell>
          <cell r="N35" t="str">
            <v>Pôle DA</v>
          </cell>
          <cell r="O35" t="str">
            <v>EQUIPE FR_JHD</v>
          </cell>
          <cell r="P35" t="str">
            <v>Millan HERCE</v>
          </cell>
          <cell r="Q35" t="str">
            <v>Anthony</v>
          </cell>
          <cell r="R35" t="str">
            <v>Non</v>
          </cell>
          <cell r="S35" t="str">
            <v>Non</v>
          </cell>
          <cell r="T35" t="str">
            <v>Non</v>
          </cell>
          <cell r="U35" t="str">
            <v>Non</v>
          </cell>
        </row>
        <row r="36">
          <cell r="B36" t="str">
            <v>OD_CROCS50</v>
          </cell>
          <cell r="C36"/>
          <cell r="D36" t="str">
            <v>Haute</v>
          </cell>
          <cell r="E36">
            <v>43111</v>
          </cell>
          <cell r="F36" t="str">
            <v>Matin</v>
          </cell>
          <cell r="G36" t="str">
            <v>CROCS</v>
          </cell>
          <cell r="H36" t="str">
            <v>CHAUSSURES</v>
          </cell>
          <cell r="I36"/>
          <cell r="J36" t="str">
            <v>Crocs.</v>
          </cell>
          <cell r="K36">
            <v>43110</v>
          </cell>
          <cell r="L36">
            <v>51</v>
          </cell>
          <cell r="M36" t="str">
            <v>Fr</v>
          </cell>
          <cell r="N36" t="str">
            <v>EKAT</v>
          </cell>
          <cell r="O36" t="str">
            <v>EKAT FRANCE</v>
          </cell>
          <cell r="P36" t="str">
            <v>Christine EVAIN</v>
          </cell>
          <cell r="Q36" t="str">
            <v>Tessa</v>
          </cell>
          <cell r="R36" t="str">
            <v>Non</v>
          </cell>
          <cell r="S36" t="str">
            <v>Oui</v>
          </cell>
          <cell r="T36" t="str">
            <v>Non</v>
          </cell>
          <cell r="U36" t="str">
            <v>Oui</v>
          </cell>
        </row>
        <row r="37">
          <cell r="B37" t="str">
            <v>OD_SVELTHIM2</v>
          </cell>
          <cell r="C37"/>
          <cell r="D37" t="str">
            <v>Moyenne</v>
          </cell>
          <cell r="E37">
            <v>43111</v>
          </cell>
          <cell r="F37" t="str">
            <v>Matin</v>
          </cell>
          <cell r="G37" t="str">
            <v>SVELT HM</v>
          </cell>
          <cell r="H37" t="str">
            <v>LINGERIE</v>
          </cell>
          <cell r="I37" t="str">
            <v>Reprise de SvletHim1</v>
          </cell>
          <cell r="J37" t="str">
            <v>Cosmeto textile</v>
          </cell>
          <cell r="K37">
            <v>43111</v>
          </cell>
          <cell r="L37">
            <v>50</v>
          </cell>
          <cell r="M37" t="str">
            <v>Fr</v>
          </cell>
          <cell r="N37" t="str">
            <v>Pôle DA</v>
          </cell>
          <cell r="O37" t="str">
            <v>EQUIPE FR_SBR</v>
          </cell>
          <cell r="P37" t="str">
            <v>Sarah BUENOS</v>
          </cell>
          <cell r="Q37" t="str">
            <v>Tessa</v>
          </cell>
          <cell r="R37" t="str">
            <v>Oui</v>
          </cell>
          <cell r="S37" t="str">
            <v>Oui</v>
          </cell>
          <cell r="T37" t="str">
            <v>Non</v>
          </cell>
          <cell r="U37" t="str">
            <v>Non</v>
          </cell>
        </row>
        <row r="38">
          <cell r="B38" t="str">
            <v>OD_LEXON27</v>
          </cell>
          <cell r="C38"/>
          <cell r="D38" t="str">
            <v>Moyenne</v>
          </cell>
          <cell r="E38">
            <v>43111</v>
          </cell>
          <cell r="F38" t="str">
            <v>Soir</v>
          </cell>
          <cell r="G38" t="str">
            <v>LEXON</v>
          </cell>
          <cell r="H38" t="str">
            <v>DECO / MEUBLE</v>
          </cell>
          <cell r="I38"/>
          <cell r="J38" t="str">
            <v>Reveil</v>
          </cell>
          <cell r="K38">
            <v>43116</v>
          </cell>
          <cell r="L38">
            <v>51</v>
          </cell>
          <cell r="M38" t="str">
            <v>Fr</v>
          </cell>
          <cell r="N38" t="str">
            <v>Pôle XQU</v>
          </cell>
          <cell r="O38" t="str">
            <v>EQUIPE FR_PDE</v>
          </cell>
          <cell r="P38" t="str">
            <v>Capucine TORTEL</v>
          </cell>
          <cell r="Q38" t="str">
            <v>Tessa</v>
          </cell>
          <cell r="R38" t="str">
            <v>Non</v>
          </cell>
          <cell r="S38" t="str">
            <v>Non</v>
          </cell>
          <cell r="T38" t="str">
            <v>Non</v>
          </cell>
          <cell r="U38" t="str">
            <v>Non</v>
          </cell>
        </row>
        <row r="39">
          <cell r="B39" t="str">
            <v>OD_YOGHI10</v>
          </cell>
          <cell r="C39"/>
          <cell r="D39" t="str">
            <v>Faible</v>
          </cell>
          <cell r="E39">
            <v>43111</v>
          </cell>
          <cell r="F39" t="str">
            <v>Soir</v>
          </cell>
          <cell r="G39" t="str">
            <v>YOGHI</v>
          </cell>
          <cell r="H39" t="str">
            <v>PEM</v>
          </cell>
          <cell r="I39"/>
          <cell r="J39" t="str">
            <v>Extracteur jus</v>
          </cell>
          <cell r="K39">
            <v>43109</v>
          </cell>
          <cell r="L39">
            <v>49</v>
          </cell>
          <cell r="M39" t="str">
            <v>Fr</v>
          </cell>
          <cell r="N39" t="str">
            <v>Pôle ABE</v>
          </cell>
          <cell r="O39" t="str">
            <v>EQUIPE FR_ACA</v>
          </cell>
          <cell r="P39" t="str">
            <v>Andrea MORA</v>
          </cell>
          <cell r="Q39" t="str">
            <v>Clément</v>
          </cell>
          <cell r="R39" t="str">
            <v>Non</v>
          </cell>
          <cell r="S39" t="str">
            <v>Non</v>
          </cell>
          <cell r="T39" t="str">
            <v>Non</v>
          </cell>
          <cell r="U39" t="str">
            <v>Non</v>
          </cell>
        </row>
        <row r="40">
          <cell r="B40" t="str">
            <v>OD_NOON43</v>
          </cell>
          <cell r="C40"/>
          <cell r="D40" t="str">
            <v>Faible</v>
          </cell>
          <cell r="E40">
            <v>43112</v>
          </cell>
          <cell r="F40" t="str">
            <v>Matin</v>
          </cell>
          <cell r="G40" t="str">
            <v>NOON</v>
          </cell>
          <cell r="H40" t="str">
            <v>PEM</v>
          </cell>
          <cell r="I40" t="str">
            <v>Reprise NOON42</v>
          </cell>
          <cell r="J40" t="str">
            <v xml:space="preserve">Mise sous vide </v>
          </cell>
          <cell r="K40">
            <v>43112</v>
          </cell>
          <cell r="L40">
            <v>51</v>
          </cell>
          <cell r="M40" t="str">
            <v>Fr</v>
          </cell>
          <cell r="N40" t="str">
            <v>Pôle ABE</v>
          </cell>
          <cell r="O40" t="str">
            <v>EQUIPE FR_ACA</v>
          </cell>
          <cell r="P40" t="str">
            <v>Andrea MORA</v>
          </cell>
          <cell r="Q40" t="str">
            <v>Thomas</v>
          </cell>
          <cell r="R40" t="str">
            <v>Non</v>
          </cell>
          <cell r="S40" t="str">
            <v>Non</v>
          </cell>
          <cell r="T40" t="str">
            <v>Non</v>
          </cell>
          <cell r="U40" t="str">
            <v>Non</v>
          </cell>
        </row>
        <row r="41">
          <cell r="B41" t="str">
            <v>OD_BPCITY2</v>
          </cell>
          <cell r="C41"/>
          <cell r="D41" t="str">
            <v>Haute</v>
          </cell>
          <cell r="E41">
            <v>43112</v>
          </cell>
          <cell r="F41" t="str">
            <v>Matin</v>
          </cell>
          <cell r="G41" t="str">
            <v>BLACK PANTHER CITY</v>
          </cell>
          <cell r="H41" t="str">
            <v>HIGH TECH</v>
          </cell>
          <cell r="I41" t="str">
            <v>Décale pour lissage audio</v>
          </cell>
          <cell r="J41" t="str">
            <v>Platine</v>
          </cell>
          <cell r="K41">
            <v>43111</v>
          </cell>
          <cell r="L41">
            <v>50</v>
          </cell>
          <cell r="M41" t="str">
            <v>Fr</v>
          </cell>
          <cell r="N41" t="str">
            <v>Pôle ABE</v>
          </cell>
          <cell r="O41" t="str">
            <v>EQUIPE FR_CHU</v>
          </cell>
          <cell r="P41" t="str">
            <v>Mohamed BENNOUNA</v>
          </cell>
          <cell r="Q41" t="str">
            <v>Clément</v>
          </cell>
          <cell r="R41" t="str">
            <v>Non</v>
          </cell>
          <cell r="S41" t="str">
            <v>Non</v>
          </cell>
          <cell r="T41" t="str">
            <v>Non</v>
          </cell>
          <cell r="U41" t="str">
            <v>Non</v>
          </cell>
        </row>
        <row r="42">
          <cell r="B42" t="str">
            <v>OD_KRUPS21</v>
          </cell>
          <cell r="C42"/>
          <cell r="D42" t="str">
            <v>Haute</v>
          </cell>
          <cell r="E42">
            <v>43112</v>
          </cell>
          <cell r="F42" t="str">
            <v>Soir</v>
          </cell>
          <cell r="G42" t="str">
            <v>KRUPS  TWO DAYS</v>
          </cell>
          <cell r="H42" t="str">
            <v>PEM</v>
          </cell>
          <cell r="I42" t="str">
            <v>Entre le 05 et le 15 / 2 Days</v>
          </cell>
          <cell r="J42" t="str">
            <v>machine à biere Heineken</v>
          </cell>
          <cell r="K42">
            <v>43112</v>
          </cell>
          <cell r="L42">
            <v>50</v>
          </cell>
          <cell r="M42" t="str">
            <v>Fr</v>
          </cell>
          <cell r="N42" t="str">
            <v>Pôle ESA</v>
          </cell>
          <cell r="O42" t="str">
            <v>Pôle FR_ESA</v>
          </cell>
          <cell r="P42" t="str">
            <v>Noémie LETESSIER</v>
          </cell>
          <cell r="Q42" t="str">
            <v>Anthony</v>
          </cell>
          <cell r="R42" t="str">
            <v>Non</v>
          </cell>
          <cell r="S42" t="str">
            <v>Non</v>
          </cell>
          <cell r="T42" t="str">
            <v>Non</v>
          </cell>
          <cell r="U42" t="str">
            <v>Non</v>
          </cell>
        </row>
        <row r="43">
          <cell r="B43" t="str">
            <v>OD_POLKA3</v>
          </cell>
          <cell r="C43"/>
          <cell r="D43" t="str">
            <v>Moyenne</v>
          </cell>
          <cell r="E43">
            <v>43112</v>
          </cell>
          <cell r="F43" t="str">
            <v>Soir</v>
          </cell>
          <cell r="G43" t="str">
            <v>POLKA</v>
          </cell>
          <cell r="H43" t="str">
            <v>ART DE LA TABLE</v>
          </cell>
          <cell r="I43"/>
          <cell r="J43" t="str">
            <v>Ménagères</v>
          </cell>
          <cell r="K43">
            <v>43112</v>
          </cell>
          <cell r="L43">
            <v>51</v>
          </cell>
          <cell r="M43" t="str">
            <v>Fr</v>
          </cell>
          <cell r="N43" t="str">
            <v>Pôle XQU</v>
          </cell>
          <cell r="O43" t="str">
            <v>EQUIPE FR_PDE</v>
          </cell>
          <cell r="P43" t="str">
            <v>Justine ROY</v>
          </cell>
          <cell r="Q43" t="str">
            <v>Tessa</v>
          </cell>
          <cell r="R43" t="str">
            <v>Oui</v>
          </cell>
          <cell r="S43" t="str">
            <v>Oui</v>
          </cell>
          <cell r="T43" t="str">
            <v>Non</v>
          </cell>
          <cell r="U43" t="str">
            <v>Non</v>
          </cell>
        </row>
        <row r="44">
          <cell r="B44" t="str">
            <v>OD_ROWENTA28</v>
          </cell>
          <cell r="C44"/>
          <cell r="D44" t="str">
            <v>Haute</v>
          </cell>
          <cell r="E44">
            <v>43113</v>
          </cell>
          <cell r="F44" t="str">
            <v>Matin</v>
          </cell>
          <cell r="G44" t="str">
            <v>ROWENTA</v>
          </cell>
          <cell r="H44" t="str">
            <v>PEM</v>
          </cell>
          <cell r="I44"/>
          <cell r="J44" t="str">
            <v>Fer à repasser</v>
          </cell>
          <cell r="K44">
            <v>43111</v>
          </cell>
          <cell r="L44">
            <v>49</v>
          </cell>
          <cell r="M44" t="str">
            <v>Fr</v>
          </cell>
          <cell r="N44" t="str">
            <v>Pôle ESA</v>
          </cell>
          <cell r="O44" t="str">
            <v>PÔLE FR_ESA</v>
          </cell>
          <cell r="P44" t="str">
            <v>Noémie LETESSIER</v>
          </cell>
          <cell r="Q44" t="str">
            <v>Anthony</v>
          </cell>
          <cell r="R44" t="str">
            <v>Non</v>
          </cell>
          <cell r="S44" t="str">
            <v>Non</v>
          </cell>
          <cell r="T44" t="str">
            <v>Non</v>
          </cell>
          <cell r="U44" t="str">
            <v>Non</v>
          </cell>
        </row>
        <row r="45">
          <cell r="B45" t="str">
            <v>OD_OLYMPE11</v>
          </cell>
          <cell r="C45"/>
          <cell r="D45" t="str">
            <v>Haute</v>
          </cell>
          <cell r="E45">
            <v>43113</v>
          </cell>
          <cell r="F45" t="str">
            <v>Matin</v>
          </cell>
          <cell r="G45" t="str">
            <v>OLYMPE 2 days</v>
          </cell>
          <cell r="H45" t="str">
            <v>DECO / MEUBLE</v>
          </cell>
          <cell r="I45"/>
          <cell r="J45" t="str">
            <v>MATELAS UNIVERSEL</v>
          </cell>
          <cell r="K45">
            <v>43113</v>
          </cell>
          <cell r="L45">
            <v>51</v>
          </cell>
          <cell r="M45" t="str">
            <v>Fr</v>
          </cell>
          <cell r="N45" t="str">
            <v>Pôle XQU</v>
          </cell>
          <cell r="O45" t="str">
            <v>EQUIPE FR_JFB</v>
          </cell>
          <cell r="P45" t="str">
            <v>Edmond PHELIP</v>
          </cell>
          <cell r="Q45" t="str">
            <v>Thomas</v>
          </cell>
          <cell r="R45" t="str">
            <v>Non</v>
          </cell>
          <cell r="S45" t="str">
            <v>Non</v>
          </cell>
          <cell r="T45" t="str">
            <v>Non</v>
          </cell>
          <cell r="U45" t="str">
            <v>Non</v>
          </cell>
        </row>
        <row r="46">
          <cell r="B46" t="str">
            <v>OD_RLABEL25</v>
          </cell>
          <cell r="C46"/>
          <cell r="D46" t="str">
            <v>Moyenne</v>
          </cell>
          <cell r="E46">
            <v>43113</v>
          </cell>
          <cell r="F46" t="str">
            <v>Soir</v>
          </cell>
          <cell r="G46" t="str">
            <v>RED LABEL</v>
          </cell>
          <cell r="H46" t="str">
            <v>DECO / MEUBLE</v>
          </cell>
          <cell r="I46"/>
          <cell r="J46" t="str">
            <v xml:space="preserve">Poufs </v>
          </cell>
          <cell r="K46">
            <v>43118</v>
          </cell>
          <cell r="L46">
            <v>51</v>
          </cell>
          <cell r="M46" t="str">
            <v>Fr</v>
          </cell>
          <cell r="N46" t="str">
            <v>Pôle XQU</v>
          </cell>
          <cell r="O46" t="str">
            <v>EQUIPE FR_PDE</v>
          </cell>
          <cell r="P46" t="str">
            <v>Capucine TORTEL</v>
          </cell>
          <cell r="Q46" t="str">
            <v>Tessa</v>
          </cell>
          <cell r="R46" t="str">
            <v>Non</v>
          </cell>
          <cell r="S46" t="str">
            <v>Non</v>
          </cell>
          <cell r="T46" t="str">
            <v>Non</v>
          </cell>
          <cell r="U46" t="str">
            <v>Non</v>
          </cell>
        </row>
        <row r="47">
          <cell r="B47" t="str">
            <v xml:space="preserve"> OD_REEBOK48</v>
          </cell>
          <cell r="C47"/>
          <cell r="D47" t="str">
            <v>Haute</v>
          </cell>
          <cell r="E47">
            <v>43114</v>
          </cell>
          <cell r="F47" t="str">
            <v>Matin</v>
          </cell>
          <cell r="G47" t="str">
            <v>REEBOK</v>
          </cell>
          <cell r="H47" t="str">
            <v>CHAUSSURES</v>
          </cell>
          <cell r="I47" t="str">
            <v>Achat ferme</v>
          </cell>
          <cell r="J47" t="str">
            <v xml:space="preserve">Chaussures </v>
          </cell>
          <cell r="K47" t="str">
            <v/>
          </cell>
          <cell r="L47">
            <v>45</v>
          </cell>
          <cell r="M47" t="str">
            <v>Fr</v>
          </cell>
          <cell r="N47" t="str">
            <v>EKAT</v>
          </cell>
          <cell r="O47" t="str">
            <v>EQUIPE FR_EKAT</v>
          </cell>
          <cell r="P47" t="str">
            <v>Alla BLANCHET</v>
          </cell>
          <cell r="Q47" t="str">
            <v>Tessa</v>
          </cell>
          <cell r="R47" t="str">
            <v>Oui</v>
          </cell>
          <cell r="S47" t="str">
            <v>Oui</v>
          </cell>
          <cell r="T47" t="str">
            <v>Oui</v>
          </cell>
          <cell r="U47" t="str">
            <v>Oui</v>
          </cell>
        </row>
        <row r="48">
          <cell r="B48" t="str">
            <v>OD_KEYSMART6</v>
          </cell>
          <cell r="C48"/>
          <cell r="D48" t="str">
            <v>Faible</v>
          </cell>
          <cell r="E48">
            <v>43114</v>
          </cell>
          <cell r="F48" t="str">
            <v>Soir</v>
          </cell>
          <cell r="G48" t="str">
            <v>KEYSMART</v>
          </cell>
          <cell r="H48" t="str">
            <v>HIGH TECH</v>
          </cell>
          <cell r="I48" t="str">
            <v xml:space="preserve">Reprise totale OD_KEYSMART5 / Livr 04/01 </v>
          </cell>
          <cell r="J48" t="str">
            <v>Porte Clés</v>
          </cell>
          <cell r="K48">
            <v>43091</v>
          </cell>
          <cell r="L48">
            <v>48</v>
          </cell>
          <cell r="M48" t="str">
            <v>Fr</v>
          </cell>
          <cell r="N48" t="str">
            <v>Pôle ABE</v>
          </cell>
          <cell r="O48" t="str">
            <v>EQUIPE FR_CHU</v>
          </cell>
          <cell r="P48" t="str">
            <v>Adrien PREVOST</v>
          </cell>
          <cell r="Q48" t="str">
            <v>Anthony</v>
          </cell>
          <cell r="R48" t="str">
            <v>Oui</v>
          </cell>
          <cell r="S48" t="str">
            <v>Oui</v>
          </cell>
          <cell r="T48" t="str">
            <v>Non</v>
          </cell>
          <cell r="U48" t="str">
            <v>Non</v>
          </cell>
        </row>
        <row r="49">
          <cell r="B49" t="str">
            <v>OD_NBULLET3</v>
          </cell>
          <cell r="C49"/>
          <cell r="D49" t="str">
            <v>Moyenne</v>
          </cell>
          <cell r="E49">
            <v>43114</v>
          </cell>
          <cell r="F49" t="str">
            <v>Soir</v>
          </cell>
          <cell r="G49" t="str">
            <v>NUTRIBULLET</v>
          </cell>
          <cell r="H49" t="str">
            <v>PEM</v>
          </cell>
          <cell r="I49" t="str">
            <v>Reprise partielle de Nutribullet2</v>
          </cell>
          <cell r="J49" t="str">
            <v>Extracteur de nutriment</v>
          </cell>
          <cell r="K49">
            <v>43113</v>
          </cell>
          <cell r="L49">
            <v>51</v>
          </cell>
          <cell r="M49" t="str">
            <v>Fr</v>
          </cell>
          <cell r="N49" t="str">
            <v>Pôle ABE</v>
          </cell>
          <cell r="O49" t="str">
            <v>EQUIPE FR_ACA</v>
          </cell>
          <cell r="P49" t="str">
            <v>Andrea MORA</v>
          </cell>
          <cell r="Q49" t="str">
            <v>Thomas</v>
          </cell>
          <cell r="R49" t="str">
            <v>Non</v>
          </cell>
          <cell r="S49" t="str">
            <v>Non</v>
          </cell>
          <cell r="T49" t="str">
            <v>Non</v>
          </cell>
          <cell r="U49" t="str">
            <v>Non</v>
          </cell>
        </row>
        <row r="50">
          <cell r="B50" t="str">
            <v>OD_ORALB8</v>
          </cell>
          <cell r="C50"/>
          <cell r="D50" t="str">
            <v>Haute</v>
          </cell>
          <cell r="E50">
            <v>43115</v>
          </cell>
          <cell r="F50" t="str">
            <v>Matin</v>
          </cell>
          <cell r="G50" t="str">
            <v>ORAL B  TWO DAYS</v>
          </cell>
          <cell r="H50" t="str">
            <v>GRANDE CONSOMMATION</v>
          </cell>
          <cell r="I50"/>
          <cell r="J50" t="str">
            <v>Brosses à dents électriques</v>
          </cell>
          <cell r="K50">
            <v>43021</v>
          </cell>
          <cell r="L50">
            <v>39</v>
          </cell>
          <cell r="M50" t="str">
            <v>Fr</v>
          </cell>
          <cell r="N50" t="str">
            <v>Pôle ABE</v>
          </cell>
          <cell r="O50" t="str">
            <v>EQUIPE FR_ACA</v>
          </cell>
          <cell r="P50" t="str">
            <v xml:space="preserve">Bertrand ROUSSEL
</v>
          </cell>
          <cell r="Q50" t="str">
            <v>Anthony</v>
          </cell>
          <cell r="R50" t="str">
            <v>Non</v>
          </cell>
          <cell r="S50" t="str">
            <v>Non</v>
          </cell>
          <cell r="T50" t="str">
            <v>Non</v>
          </cell>
          <cell r="U50" t="str">
            <v>Non</v>
          </cell>
        </row>
        <row r="51">
          <cell r="B51" t="str">
            <v>OD_PIXTER5</v>
          </cell>
          <cell r="C51"/>
          <cell r="D51" t="str">
            <v>Haute</v>
          </cell>
          <cell r="E51">
            <v>43115</v>
          </cell>
          <cell r="F51" t="str">
            <v>Matin</v>
          </cell>
          <cell r="G51" t="str">
            <v>PIXTER</v>
          </cell>
          <cell r="H51" t="str">
            <v>HIGH TECH</v>
          </cell>
          <cell r="I51" t="str">
            <v>Reprise Totale OD_PIXTER4</v>
          </cell>
          <cell r="J51" t="str">
            <v>Objectifs pour Smartphones</v>
          </cell>
          <cell r="K51">
            <v>43099</v>
          </cell>
          <cell r="L51">
            <v>49</v>
          </cell>
          <cell r="M51" t="str">
            <v>Fr</v>
          </cell>
          <cell r="N51" t="str">
            <v>Pôle ABE</v>
          </cell>
          <cell r="O51" t="str">
            <v>EQUIPE FR_CHU</v>
          </cell>
          <cell r="P51" t="str">
            <v>Julie PALKOWSKI</v>
          </cell>
          <cell r="Q51" t="str">
            <v>Clément</v>
          </cell>
          <cell r="R51" t="str">
            <v>Non</v>
          </cell>
          <cell r="S51" t="str">
            <v>Non</v>
          </cell>
          <cell r="T51" t="str">
            <v>non</v>
          </cell>
          <cell r="U51" t="str">
            <v>non</v>
          </cell>
        </row>
        <row r="52">
          <cell r="B52" t="str">
            <v>OD_WIKO13</v>
          </cell>
          <cell r="C52"/>
          <cell r="D52" t="str">
            <v>Haute</v>
          </cell>
          <cell r="E52">
            <v>43116</v>
          </cell>
          <cell r="F52" t="str">
            <v>Matin</v>
          </cell>
          <cell r="G52" t="str">
            <v>WIKO</v>
          </cell>
          <cell r="H52" t="str">
            <v>HIGH TECH</v>
          </cell>
          <cell r="I52" t="str">
            <v>Deuxième quinzaine de janvier</v>
          </cell>
          <cell r="J52" t="str">
            <v>Téléphones et coques</v>
          </cell>
          <cell r="K52">
            <v>43112</v>
          </cell>
          <cell r="L52">
            <v>51</v>
          </cell>
          <cell r="M52" t="str">
            <v>Fr</v>
          </cell>
          <cell r="N52" t="str">
            <v>Pôle ABE</v>
          </cell>
          <cell r="O52" t="str">
            <v>EQUIPE FR_CHU</v>
          </cell>
          <cell r="P52" t="str">
            <v>Mohamed BENNOUNA</v>
          </cell>
          <cell r="Q52" t="str">
            <v>Anthony</v>
          </cell>
          <cell r="R52" t="str">
            <v>Non</v>
          </cell>
          <cell r="S52" t="str">
            <v>Non</v>
          </cell>
          <cell r="T52" t="str">
            <v>Non</v>
          </cell>
          <cell r="U52" t="str">
            <v>Non</v>
          </cell>
        </row>
        <row r="53">
          <cell r="B53" t="str">
            <v>OD_AGASPARD2</v>
          </cell>
          <cell r="C53"/>
          <cell r="D53" t="str">
            <v>Moyenne</v>
          </cell>
          <cell r="E53">
            <v>43116</v>
          </cell>
          <cell r="F53" t="str">
            <v>Matin</v>
          </cell>
          <cell r="G53" t="str">
            <v>AUBRY GASPARD</v>
          </cell>
          <cell r="H53" t="str">
            <v>DECO / MEUBLE</v>
          </cell>
          <cell r="I53" t="str">
            <v>Reprise de OD_AGASPARD1 sans réf rouge</v>
          </cell>
          <cell r="J53" t="str">
            <v xml:space="preserve">Bougies </v>
          </cell>
          <cell r="K53">
            <v>43104</v>
          </cell>
          <cell r="L53">
            <v>51</v>
          </cell>
          <cell r="M53" t="str">
            <v>Fr</v>
          </cell>
          <cell r="N53" t="str">
            <v>Pôle XQU</v>
          </cell>
          <cell r="O53" t="str">
            <v>EQUIPE FR_JFB</v>
          </cell>
          <cell r="P53" t="str">
            <v xml:space="preserve">Martin LESIEUR </v>
          </cell>
          <cell r="Q53" t="str">
            <v>Tessa</v>
          </cell>
          <cell r="R53" t="str">
            <v>Non</v>
          </cell>
          <cell r="S53" t="str">
            <v>Non</v>
          </cell>
          <cell r="T53" t="str">
            <v>Non</v>
          </cell>
          <cell r="U53" t="str">
            <v>Non</v>
          </cell>
        </row>
        <row r="54">
          <cell r="B54" t="str">
            <v>OD_ROBUSTA24</v>
          </cell>
          <cell r="C54"/>
          <cell r="D54" t="str">
            <v>Haute</v>
          </cell>
          <cell r="E54">
            <v>43116</v>
          </cell>
          <cell r="F54" t="str">
            <v>Soir</v>
          </cell>
          <cell r="G54" t="str">
            <v>ROBUSTA  TWO DAYS</v>
          </cell>
          <cell r="H54" t="str">
            <v>PEM</v>
          </cell>
          <cell r="I54" t="str">
            <v>Two Days possible, pas de we - Stock dispo 16-01 - reprise totale OD_ROBUSTA21</v>
          </cell>
          <cell r="J54" t="str">
            <v>Aspirateur balais + nettoyeur</v>
          </cell>
          <cell r="K54">
            <v>43112</v>
          </cell>
          <cell r="L54">
            <v>50</v>
          </cell>
          <cell r="M54" t="str">
            <v>Fr</v>
          </cell>
          <cell r="N54" t="str">
            <v>Pôle ABE</v>
          </cell>
          <cell r="O54" t="str">
            <v>EQUIPE FR_ACA</v>
          </cell>
          <cell r="P54" t="str">
            <v>Andrea MORA</v>
          </cell>
          <cell r="Q54" t="str">
            <v>yann</v>
          </cell>
          <cell r="R54" t="str">
            <v>Non</v>
          </cell>
          <cell r="S54" t="str">
            <v>Non</v>
          </cell>
          <cell r="T54" t="str">
            <v>Non</v>
          </cell>
          <cell r="U54" t="str">
            <v>Non</v>
          </cell>
        </row>
        <row r="55">
          <cell r="B55" t="str">
            <v>OD_SALOMON34</v>
          </cell>
          <cell r="C55"/>
          <cell r="D55" t="str">
            <v>Moyenne</v>
          </cell>
          <cell r="E55">
            <v>43117</v>
          </cell>
          <cell r="F55" t="str">
            <v>Matin</v>
          </cell>
          <cell r="G55" t="str">
            <v>SALOMON</v>
          </cell>
          <cell r="H55" t="str">
            <v>SPORT VETEMENT</v>
          </cell>
          <cell r="I55"/>
          <cell r="J55" t="str">
            <v>Chaussures</v>
          </cell>
          <cell r="K55">
            <v>43117</v>
          </cell>
          <cell r="L55">
            <v>51</v>
          </cell>
          <cell r="M55" t="str">
            <v>Fr</v>
          </cell>
          <cell r="N55" t="str">
            <v>Pôle DA</v>
          </cell>
          <cell r="O55" t="str">
            <v>EQUIPE FR_JHD</v>
          </cell>
          <cell r="P55" t="str">
            <v xml:space="preserve">Amy WORKMAN
</v>
          </cell>
          <cell r="Q55" t="str">
            <v>Anthony</v>
          </cell>
          <cell r="R55" t="str">
            <v>Oui</v>
          </cell>
          <cell r="S55" t="str">
            <v>Oui</v>
          </cell>
          <cell r="T55" t="str">
            <v>Oui</v>
          </cell>
          <cell r="U55" t="str">
            <v>Non</v>
          </cell>
        </row>
        <row r="56">
          <cell r="B56" t="str">
            <v>OD_BATHROOM8</v>
          </cell>
          <cell r="C56"/>
          <cell r="D56" t="str">
            <v>Haute</v>
          </cell>
          <cell r="E56">
            <v>43117</v>
          </cell>
          <cell r="F56" t="str">
            <v>Matin</v>
          </cell>
          <cell r="G56" t="str">
            <v>BATHROOM</v>
          </cell>
          <cell r="H56" t="str">
            <v>LINGE DE MAISON</v>
          </cell>
          <cell r="I56"/>
          <cell r="J56" t="str">
            <v>Gant / Lot de 2 serviettes invités</v>
          </cell>
          <cell r="K56">
            <v>43117</v>
          </cell>
          <cell r="L56">
            <v>1</v>
          </cell>
          <cell r="M56" t="str">
            <v>Fr</v>
          </cell>
          <cell r="N56" t="str">
            <v>Pôle XQU</v>
          </cell>
          <cell r="O56" t="str">
            <v>EQUIPE FR_PDE</v>
          </cell>
          <cell r="P56" t="str">
            <v>Maud CESTAC</v>
          </cell>
          <cell r="Q56" t="str">
            <v>Thomas</v>
          </cell>
          <cell r="R56" t="str">
            <v>Oui</v>
          </cell>
          <cell r="S56" t="str">
            <v>Oui</v>
          </cell>
          <cell r="T56" t="str">
            <v>Non</v>
          </cell>
          <cell r="U56" t="str">
            <v>Oui</v>
          </cell>
        </row>
        <row r="57">
          <cell r="B57" t="str">
            <v>OD_KRUPS22</v>
          </cell>
          <cell r="C57"/>
          <cell r="D57" t="str">
            <v>Haute</v>
          </cell>
          <cell r="E57">
            <v>43118</v>
          </cell>
          <cell r="F57" t="str">
            <v>Matin</v>
          </cell>
          <cell r="G57" t="str">
            <v xml:space="preserve">KRUPS  </v>
          </cell>
          <cell r="H57" t="str">
            <v>PEM</v>
          </cell>
          <cell r="I57" t="str">
            <v>Reprise totale de KRUPS17</v>
          </cell>
          <cell r="J57" t="str">
            <v>Cave à vin</v>
          </cell>
          <cell r="K57">
            <v>43117</v>
          </cell>
          <cell r="L57">
            <v>1</v>
          </cell>
          <cell r="M57" t="str">
            <v>Fr</v>
          </cell>
          <cell r="N57" t="str">
            <v>Pôle ESA</v>
          </cell>
          <cell r="O57" t="str">
            <v>Pôle FR_ESA</v>
          </cell>
          <cell r="P57" t="str">
            <v>Noémie LETESSIER</v>
          </cell>
          <cell r="Q57" t="str">
            <v>Anthony</v>
          </cell>
          <cell r="R57" t="str">
            <v>Non</v>
          </cell>
          <cell r="S57" t="str">
            <v>Non</v>
          </cell>
          <cell r="T57" t="str">
            <v>Non</v>
          </cell>
          <cell r="U57" t="str">
            <v>Non</v>
          </cell>
        </row>
        <row r="58">
          <cell r="B58" t="str">
            <v>OD_ASICS38</v>
          </cell>
          <cell r="C58"/>
          <cell r="D58" t="str">
            <v>Moyenne</v>
          </cell>
          <cell r="E58">
            <v>43118</v>
          </cell>
          <cell r="F58" t="str">
            <v>Matin</v>
          </cell>
          <cell r="G58" t="str">
            <v>ASICS</v>
          </cell>
          <cell r="H58" t="str">
            <v>CHAUSSURES</v>
          </cell>
          <cell r="I58" t="str">
            <v>OK PR2 !</v>
          </cell>
          <cell r="J58" t="str">
            <v>Chaussures</v>
          </cell>
          <cell r="K58">
            <v>43113</v>
          </cell>
          <cell r="L58">
            <v>50</v>
          </cell>
          <cell r="M58" t="str">
            <v>Fr</v>
          </cell>
          <cell r="N58" t="str">
            <v>EKAT</v>
          </cell>
          <cell r="O58" t="str">
            <v>EKAT FRANCE</v>
          </cell>
          <cell r="P58" t="str">
            <v>Alla BLANCHET</v>
          </cell>
          <cell r="Q58" t="str">
            <v>Tessa</v>
          </cell>
          <cell r="R58" t="str">
            <v>Oui</v>
          </cell>
          <cell r="S58" t="str">
            <v>Oui</v>
          </cell>
          <cell r="T58" t="str">
            <v>Oui</v>
          </cell>
          <cell r="U58" t="str">
            <v>Oui</v>
          </cell>
        </row>
        <row r="59">
          <cell r="B59" t="str">
            <v>OD_JAMO16</v>
          </cell>
          <cell r="C59"/>
          <cell r="D59" t="str">
            <v>Haute</v>
          </cell>
          <cell r="E59">
            <v>43118</v>
          </cell>
          <cell r="F59" t="str">
            <v>Soir</v>
          </cell>
          <cell r="G59" t="str">
            <v>JAMO</v>
          </cell>
          <cell r="H59" t="str">
            <v>HIGH TECH</v>
          </cell>
          <cell r="I59" t="str">
            <v>Avant le 20 Janiver</v>
          </cell>
          <cell r="J59" t="str">
            <v>Enceinte bluetooth</v>
          </cell>
          <cell r="K59">
            <v>43117</v>
          </cell>
          <cell r="L59">
            <v>1</v>
          </cell>
          <cell r="M59" t="str">
            <v>Fr</v>
          </cell>
          <cell r="N59" t="str">
            <v>Pôle ABE</v>
          </cell>
          <cell r="O59" t="str">
            <v>EQUIPE FR_CHU</v>
          </cell>
          <cell r="P59" t="str">
            <v>Mohamed BENNOUNA</v>
          </cell>
          <cell r="Q59" t="str">
            <v>Anthony</v>
          </cell>
          <cell r="R59" t="str">
            <v>Non</v>
          </cell>
          <cell r="S59" t="str">
            <v>Non</v>
          </cell>
          <cell r="T59" t="str">
            <v>Non</v>
          </cell>
          <cell r="U59" t="str">
            <v>Non</v>
          </cell>
        </row>
        <row r="60">
          <cell r="B60" t="str">
            <v>OD_KIWI25</v>
          </cell>
          <cell r="C60"/>
          <cell r="D60" t="str">
            <v>Moyenne</v>
          </cell>
          <cell r="E60">
            <v>43119</v>
          </cell>
          <cell r="F60" t="str">
            <v>Matin</v>
          </cell>
          <cell r="G60" t="str">
            <v>KIWI</v>
          </cell>
          <cell r="H60" t="str">
            <v>LINGERIE</v>
          </cell>
          <cell r="I60" t="str">
            <v>Livraison 10/01 - PR2 OK</v>
          </cell>
          <cell r="J60" t="str">
            <v xml:space="preserve">Maillots de bains </v>
          </cell>
          <cell r="K60">
            <v>43118</v>
          </cell>
          <cell r="L60">
            <v>41</v>
          </cell>
          <cell r="M60" t="str">
            <v>Fr</v>
          </cell>
          <cell r="N60" t="str">
            <v>Pôle DA</v>
          </cell>
          <cell r="O60" t="str">
            <v>EQUIPE FR_SBR</v>
          </cell>
          <cell r="P60" t="str">
            <v xml:space="preserve">Maguelonne DE FONT REAULX
</v>
          </cell>
          <cell r="Q60" t="str">
            <v>Thomas</v>
          </cell>
          <cell r="R60" t="str">
            <v>Oui</v>
          </cell>
          <cell r="S60" t="str">
            <v>Oui</v>
          </cell>
          <cell r="T60" t="str">
            <v>Non</v>
          </cell>
          <cell r="U60" t="str">
            <v>Non</v>
          </cell>
        </row>
        <row r="61">
          <cell r="B61" t="str">
            <v>OD_COZINAT4</v>
          </cell>
          <cell r="C61"/>
          <cell r="D61" t="str">
            <v>Moyenne</v>
          </cell>
          <cell r="E61">
            <v>43119</v>
          </cell>
          <cell r="F61" t="str">
            <v>Matin</v>
          </cell>
          <cell r="G61" t="str">
            <v>COZINAT</v>
          </cell>
          <cell r="H61" t="str">
            <v>DECO / MEUBLE</v>
          </cell>
          <cell r="I61" t="str">
            <v>Reprise ODCozinat 1</v>
          </cell>
          <cell r="J61" t="str">
            <v>table</v>
          </cell>
          <cell r="K61">
            <v>43119</v>
          </cell>
          <cell r="L61">
            <v>1</v>
          </cell>
          <cell r="M61" t="str">
            <v>Fr</v>
          </cell>
          <cell r="N61" t="str">
            <v>Pôle XQU</v>
          </cell>
          <cell r="O61" t="str">
            <v>EQUIPE FR_JFB</v>
          </cell>
          <cell r="P61" t="str">
            <v>Edmond PHELIP</v>
          </cell>
          <cell r="Q61" t="str">
            <v>Clément</v>
          </cell>
          <cell r="R61" t="str">
            <v>Non</v>
          </cell>
          <cell r="S61" t="str">
            <v>Non</v>
          </cell>
          <cell r="T61" t="str">
            <v>Non</v>
          </cell>
          <cell r="U61" t="str">
            <v>Non</v>
          </cell>
        </row>
        <row r="62">
          <cell r="B62" t="str">
            <v>OD_SEB25</v>
          </cell>
          <cell r="C62"/>
          <cell r="D62" t="str">
            <v>Haute</v>
          </cell>
          <cell r="E62">
            <v>43120</v>
          </cell>
          <cell r="F62" t="str">
            <v>Matin</v>
          </cell>
          <cell r="G62" t="str">
            <v xml:space="preserve">SEB TWO DAYS </v>
          </cell>
          <cell r="H62" t="str">
            <v>PEM</v>
          </cell>
          <cell r="I62" t="str">
            <v>Reprise ODSeb 24 / Fin janvier</v>
          </cell>
          <cell r="J62" t="str">
            <v>Auto cuiseur</v>
          </cell>
          <cell r="K62">
            <v>43116</v>
          </cell>
          <cell r="L62">
            <v>2</v>
          </cell>
          <cell r="M62" t="str">
            <v>Fr</v>
          </cell>
          <cell r="N62" t="str">
            <v>Pôle ESA</v>
          </cell>
          <cell r="O62"/>
          <cell r="P62" t="str">
            <v>Noémie LETESSIER</v>
          </cell>
          <cell r="Q62" t="str">
            <v>Anthony</v>
          </cell>
          <cell r="R62" t="str">
            <v>Non</v>
          </cell>
          <cell r="S62" t="str">
            <v>Non</v>
          </cell>
          <cell r="T62" t="str">
            <v>Non</v>
          </cell>
          <cell r="U62" t="str">
            <v>Non</v>
          </cell>
        </row>
        <row r="63">
          <cell r="B63" t="str">
            <v>OD_MOULINEX23</v>
          </cell>
          <cell r="C63"/>
          <cell r="D63" t="str">
            <v>Haute</v>
          </cell>
          <cell r="E63">
            <v>43120</v>
          </cell>
          <cell r="F63" t="str">
            <v>Matin</v>
          </cell>
          <cell r="G63" t="str">
            <v>MOULINEX</v>
          </cell>
          <cell r="H63" t="str">
            <v>PEM</v>
          </cell>
          <cell r="I63" t="str">
            <v>1 échantillon manquant à recevoir le 28/12</v>
          </cell>
          <cell r="J63" t="str">
            <v>Centrifugeuse</v>
          </cell>
          <cell r="K63">
            <v>43116</v>
          </cell>
          <cell r="L63">
            <v>48</v>
          </cell>
          <cell r="M63" t="str">
            <v>Fr</v>
          </cell>
          <cell r="N63" t="str">
            <v>Pôle ESA</v>
          </cell>
          <cell r="O63" t="str">
            <v>Pôle FR_ESA</v>
          </cell>
          <cell r="P63" t="str">
            <v>Noémie LETESSIER</v>
          </cell>
          <cell r="Q63" t="str">
            <v>Anthony</v>
          </cell>
          <cell r="R63" t="str">
            <v>Non</v>
          </cell>
          <cell r="S63" t="str">
            <v>Non</v>
          </cell>
          <cell r="T63" t="str">
            <v>Non</v>
          </cell>
          <cell r="U63" t="str">
            <v>Non</v>
          </cell>
        </row>
        <row r="64">
          <cell r="B64" t="str">
            <v>OD_SENNHEI22</v>
          </cell>
          <cell r="C64"/>
          <cell r="D64" t="str">
            <v>Moyenne</v>
          </cell>
          <cell r="E64">
            <v>43120</v>
          </cell>
          <cell r="F64" t="str">
            <v>Soir</v>
          </cell>
          <cell r="G64" t="str">
            <v xml:space="preserve">SENNHEISER </v>
          </cell>
          <cell r="H64" t="str">
            <v>HIGH TECH</v>
          </cell>
          <cell r="I64" t="str">
            <v>Reprise totale de OD_SENNHEIS20</v>
          </cell>
          <cell r="J64" t="str">
            <v>Casques</v>
          </cell>
          <cell r="K64">
            <v>43118</v>
          </cell>
          <cell r="L64">
            <v>51</v>
          </cell>
          <cell r="M64" t="str">
            <v>Fr</v>
          </cell>
          <cell r="N64" t="str">
            <v>Pôle ABE</v>
          </cell>
          <cell r="O64" t="str">
            <v>EQUIPE FR_1DAY</v>
          </cell>
          <cell r="P64" t="str">
            <v xml:space="preserve">Julie PALKOWSKI </v>
          </cell>
          <cell r="Q64" t="str">
            <v>Thomas</v>
          </cell>
          <cell r="R64" t="str">
            <v>Non</v>
          </cell>
          <cell r="S64" t="str">
            <v>Non</v>
          </cell>
          <cell r="T64" t="str">
            <v>Non</v>
          </cell>
          <cell r="U64" t="str">
            <v>Non</v>
          </cell>
        </row>
        <row r="65">
          <cell r="B65" t="str">
            <v>OD_SKINS9</v>
          </cell>
          <cell r="C65"/>
          <cell r="D65" t="str">
            <v>Moyenne</v>
          </cell>
          <cell r="E65">
            <v>43121</v>
          </cell>
          <cell r="F65" t="str">
            <v>Matin</v>
          </cell>
          <cell r="G65" t="str">
            <v>SKINS</v>
          </cell>
          <cell r="H65" t="str">
            <v>SPORTSWEAR</v>
          </cell>
          <cell r="I65"/>
          <cell r="J65" t="str">
            <v>Manchons course</v>
          </cell>
          <cell r="K65">
            <v>43118</v>
          </cell>
          <cell r="L65">
            <v>50</v>
          </cell>
          <cell r="M65" t="str">
            <v>Fr</v>
          </cell>
          <cell r="N65" t="str">
            <v>Pôle DA</v>
          </cell>
          <cell r="O65" t="str">
            <v>EQUIPE FR_JHD</v>
          </cell>
          <cell r="P65" t="str">
            <v>Gaetan CESBRON NUYTS</v>
          </cell>
          <cell r="Q65" t="str">
            <v>Thomas</v>
          </cell>
          <cell r="R65" t="str">
            <v>Oui</v>
          </cell>
          <cell r="S65" t="str">
            <v>Oui</v>
          </cell>
          <cell r="T65" t="str">
            <v>Non</v>
          </cell>
          <cell r="U65" t="str">
            <v>Oui</v>
          </cell>
        </row>
        <row r="66">
          <cell r="B66" t="str">
            <v>OD_EZICLEAN11</v>
          </cell>
          <cell r="C66"/>
          <cell r="D66" t="str">
            <v>Moyenne</v>
          </cell>
          <cell r="E66">
            <v>43121</v>
          </cell>
          <cell r="F66" t="str">
            <v>Soir</v>
          </cell>
          <cell r="G66" t="str">
            <v>EZICLEAN TWO DAYS</v>
          </cell>
          <cell r="H66" t="str">
            <v>PEM</v>
          </cell>
          <cell r="I66" t="str">
            <v>Décale au 25/01 pour dispo stock</v>
          </cell>
          <cell r="J66" t="str">
            <v>Lave Vitre</v>
          </cell>
          <cell r="K66">
            <v>43075</v>
          </cell>
          <cell r="L66">
            <v>38</v>
          </cell>
          <cell r="M66" t="str">
            <v>Fr</v>
          </cell>
          <cell r="N66" t="str">
            <v>Pôle ABE</v>
          </cell>
          <cell r="O66" t="str">
            <v>EQUIPE FR_ACA</v>
          </cell>
          <cell r="P66" t="str">
            <v>Andrea MORA</v>
          </cell>
          <cell r="Q66" t="str">
            <v>Clément</v>
          </cell>
          <cell r="R66" t="str">
            <v>Non</v>
          </cell>
          <cell r="S66" t="str">
            <v>Non</v>
          </cell>
          <cell r="T66" t="str">
            <v>Non</v>
          </cell>
          <cell r="U66" t="str">
            <v>Non</v>
          </cell>
        </row>
        <row r="67">
          <cell r="B67" t="str">
            <v>OD_REIKO14</v>
          </cell>
          <cell r="C67"/>
          <cell r="D67" t="str">
            <v>Haute</v>
          </cell>
          <cell r="E67">
            <v>43122</v>
          </cell>
          <cell r="F67" t="str">
            <v>Matin</v>
          </cell>
          <cell r="G67" t="str">
            <v>REIKO</v>
          </cell>
          <cell r="H67" t="str">
            <v>PAP HOMME</v>
          </cell>
          <cell r="I67"/>
          <cell r="J67" t="str">
            <v>Jean</v>
          </cell>
          <cell r="K67">
            <v>43118</v>
          </cell>
          <cell r="L67">
            <v>50</v>
          </cell>
          <cell r="M67" t="str">
            <v>Fr</v>
          </cell>
          <cell r="N67" t="str">
            <v>Pôle ABE</v>
          </cell>
          <cell r="O67" t="str">
            <v>EQUIPE FR_STF</v>
          </cell>
          <cell r="P67" t="str">
            <v>Dany ALLAL</v>
          </cell>
          <cell r="Q67" t="str">
            <v>Tessa</v>
          </cell>
          <cell r="R67" t="str">
            <v>Oui</v>
          </cell>
          <cell r="S67" t="str">
            <v>Oui</v>
          </cell>
          <cell r="T67" t="str">
            <v>Oui</v>
          </cell>
          <cell r="U67" t="str">
            <v>Oui</v>
          </cell>
        </row>
        <row r="68">
          <cell r="B68" t="str">
            <v>OD_WILIGHT8</v>
          </cell>
          <cell r="C68"/>
          <cell r="D68" t="str">
            <v>Faible</v>
          </cell>
          <cell r="E68">
            <v>43122</v>
          </cell>
          <cell r="F68" t="str">
            <v>Matin</v>
          </cell>
          <cell r="G68" t="str">
            <v>WILIGHT</v>
          </cell>
          <cell r="H68" t="str">
            <v>BRICOLAGE</v>
          </cell>
          <cell r="I68"/>
          <cell r="J68" t="str">
            <v>Luminaires exterieur</v>
          </cell>
          <cell r="K68">
            <v>43123</v>
          </cell>
          <cell r="L68">
            <v>2</v>
          </cell>
          <cell r="M68" t="str">
            <v>Fr</v>
          </cell>
          <cell r="N68" t="str">
            <v>Pôle XQU</v>
          </cell>
          <cell r="O68" t="str">
            <v>EQUIPE FR_JFB</v>
          </cell>
          <cell r="P68" t="str">
            <v xml:space="preserve">Ulrich LABBE </v>
          </cell>
          <cell r="Q68" t="str">
            <v>Clément</v>
          </cell>
          <cell r="R68" t="str">
            <v>Non</v>
          </cell>
          <cell r="S68" t="str">
            <v>Non</v>
          </cell>
          <cell r="T68" t="str">
            <v>Non</v>
          </cell>
          <cell r="U68" t="str">
            <v>Non</v>
          </cell>
        </row>
        <row r="69">
          <cell r="B69" t="str">
            <v>OD_HERZBERG8</v>
          </cell>
          <cell r="C69"/>
          <cell r="D69" t="str">
            <v>Faible</v>
          </cell>
          <cell r="E69">
            <v>43122</v>
          </cell>
          <cell r="F69" t="str">
            <v>Soir</v>
          </cell>
          <cell r="G69" t="str">
            <v>HERZBERG</v>
          </cell>
          <cell r="H69" t="str">
            <v>ART DE LA TABLE</v>
          </cell>
          <cell r="I69" t="str">
            <v>Reprise OD HERZBERG4</v>
          </cell>
          <cell r="J69" t="str">
            <v>Casseroles</v>
          </cell>
          <cell r="K69">
            <v>43120</v>
          </cell>
          <cell r="L69">
            <v>2</v>
          </cell>
          <cell r="M69" t="str">
            <v>Fr</v>
          </cell>
          <cell r="N69" t="str">
            <v>Pôle XQU</v>
          </cell>
          <cell r="O69" t="str">
            <v>EQUIPE FR_PDE</v>
          </cell>
          <cell r="P69" t="str">
            <v>Sandra DAHAN</v>
          </cell>
          <cell r="Q69" t="str">
            <v>Anthony</v>
          </cell>
          <cell r="R69" t="str">
            <v>Non</v>
          </cell>
          <cell r="S69" t="str">
            <v>Non</v>
          </cell>
          <cell r="T69" t="str">
            <v>Non</v>
          </cell>
          <cell r="U69" t="str">
            <v>Non</v>
          </cell>
        </row>
        <row r="70">
          <cell r="B70" t="str">
            <v>OD_ISACO17</v>
          </cell>
          <cell r="C70"/>
          <cell r="D70" t="str">
            <v>Moyenne</v>
          </cell>
          <cell r="E70">
            <v>43123</v>
          </cell>
          <cell r="F70" t="str">
            <v>Matin</v>
          </cell>
          <cell r="G70" t="str">
            <v>ISACO</v>
          </cell>
          <cell r="H70" t="str">
            <v>PAP FEMME</v>
          </cell>
          <cell r="I70"/>
          <cell r="J70"/>
          <cell r="K70">
            <v>43113</v>
          </cell>
          <cell r="L70">
            <v>51</v>
          </cell>
          <cell r="M70" t="str">
            <v>Esp</v>
          </cell>
          <cell r="N70" t="str">
            <v>Esp</v>
          </cell>
          <cell r="O70"/>
          <cell r="P70"/>
          <cell r="Q70"/>
          <cell r="R70"/>
          <cell r="S70"/>
          <cell r="T70"/>
          <cell r="U70"/>
        </row>
        <row r="71">
          <cell r="B71" t="str">
            <v>OD_DORMAFLEX1</v>
          </cell>
          <cell r="C71"/>
          <cell r="D71" t="str">
            <v>Haute</v>
          </cell>
          <cell r="E71">
            <v>43123</v>
          </cell>
          <cell r="F71" t="str">
            <v>Matin</v>
          </cell>
          <cell r="G71" t="str">
            <v xml:space="preserve">DORMAFLEX </v>
          </cell>
          <cell r="H71" t="str">
            <v>DECO / MEUBLE</v>
          </cell>
          <cell r="I71" t="str">
            <v>Drop</v>
          </cell>
          <cell r="J71" t="str">
            <v>Lit et matelas</v>
          </cell>
          <cell r="K71">
            <v>43113</v>
          </cell>
          <cell r="L71">
            <v>46</v>
          </cell>
          <cell r="M71" t="str">
            <v>Fr</v>
          </cell>
          <cell r="N71" t="str">
            <v>Pôle XQU</v>
          </cell>
          <cell r="O71" t="str">
            <v>EQUIPE FR_JFB</v>
          </cell>
          <cell r="P71" t="str">
            <v>Edmond PHELIP</v>
          </cell>
          <cell r="Q71" t="str">
            <v>Anthony</v>
          </cell>
          <cell r="R71" t="str">
            <v>Non</v>
          </cell>
          <cell r="S71" t="str">
            <v>Non</v>
          </cell>
          <cell r="T71" t="str">
            <v>Non</v>
          </cell>
          <cell r="U71" t="str">
            <v>Non</v>
          </cell>
        </row>
        <row r="72">
          <cell r="B72" t="str">
            <v>OD_DIM59</v>
          </cell>
          <cell r="C72"/>
          <cell r="D72" t="str">
            <v>Haute</v>
          </cell>
          <cell r="E72">
            <v>43123</v>
          </cell>
          <cell r="F72" t="str">
            <v>Soir</v>
          </cell>
          <cell r="G72" t="str">
            <v xml:space="preserve">DIM </v>
          </cell>
          <cell r="H72" t="str">
            <v>LINGERIE</v>
          </cell>
          <cell r="I72" t="str">
            <v>ACHAT FERME</v>
          </cell>
          <cell r="J72" t="str">
            <v>Collants</v>
          </cell>
          <cell r="K72">
            <v>43112</v>
          </cell>
          <cell r="L72">
            <v>36</v>
          </cell>
          <cell r="M72" t="str">
            <v>Fr</v>
          </cell>
          <cell r="N72" t="str">
            <v>EKAT</v>
          </cell>
          <cell r="O72" t="str">
            <v>EKAT FRANCE</v>
          </cell>
          <cell r="P72" t="str">
            <v>Julie CHASTENET</v>
          </cell>
          <cell r="Q72" t="str">
            <v>Clément</v>
          </cell>
          <cell r="R72" t="str">
            <v>Oui</v>
          </cell>
          <cell r="S72" t="str">
            <v>Oui</v>
          </cell>
          <cell r="T72" t="str">
            <v>Non</v>
          </cell>
          <cell r="U72" t="str">
            <v>Non</v>
          </cell>
        </row>
        <row r="73">
          <cell r="B73" t="str">
            <v>OD_TBONINI14</v>
          </cell>
          <cell r="C73"/>
          <cell r="D73" t="str">
            <v>Haute</v>
          </cell>
          <cell r="E73">
            <v>43124</v>
          </cell>
          <cell r="F73" t="str">
            <v>matin</v>
          </cell>
          <cell r="G73" t="str">
            <v>TIZIANO BONINI</v>
          </cell>
          <cell r="H73" t="str">
            <v>GASTRONOMIE</v>
          </cell>
          <cell r="I73"/>
          <cell r="J73" t="str">
            <v>capsules cafés nespresso</v>
          </cell>
          <cell r="K73">
            <v>43112</v>
          </cell>
          <cell r="L73">
            <v>50</v>
          </cell>
          <cell r="M73" t="str">
            <v>Fr</v>
          </cell>
          <cell r="N73" t="str">
            <v>Pôle EIM</v>
          </cell>
          <cell r="O73" t="str">
            <v>EQUIPE FR_ALU</v>
          </cell>
          <cell r="P73" t="str">
            <v>Francisco-Javier LERAILLER</v>
          </cell>
          <cell r="Q73" t="str">
            <v>Tessa</v>
          </cell>
          <cell r="R73" t="str">
            <v>Non</v>
          </cell>
          <cell r="S73" t="str">
            <v>Non</v>
          </cell>
          <cell r="T73" t="str">
            <v>Non</v>
          </cell>
          <cell r="U73" t="str">
            <v>Non</v>
          </cell>
        </row>
        <row r="74">
          <cell r="B74" t="str">
            <v>OD_SAUTER13</v>
          </cell>
          <cell r="C74"/>
          <cell r="D74" t="str">
            <v>Haute</v>
          </cell>
          <cell r="E74">
            <v>43125</v>
          </cell>
          <cell r="F74" t="str">
            <v>matin</v>
          </cell>
          <cell r="G74" t="str">
            <v xml:space="preserve">SAUTER </v>
          </cell>
          <cell r="H74" t="str">
            <v>GEM</v>
          </cell>
          <cell r="I74" t="str">
            <v>A partir du 25/01</v>
          </cell>
          <cell r="J74" t="str">
            <v xml:space="preserve">Table induction noir innovante </v>
          </cell>
          <cell r="K74">
            <v>43123</v>
          </cell>
          <cell r="L74">
            <v>46</v>
          </cell>
          <cell r="M74" t="str">
            <v>Fr</v>
          </cell>
          <cell r="N74" t="str">
            <v>Pôle ABE</v>
          </cell>
          <cell r="O74" t="str">
            <v>EQUIPE FR_ACA</v>
          </cell>
          <cell r="P74" t="str">
            <v>Jennifer SALIBA</v>
          </cell>
          <cell r="Q74" t="str">
            <v>Thomas</v>
          </cell>
          <cell r="R74" t="str">
            <v>Non</v>
          </cell>
          <cell r="S74" t="str">
            <v>Non</v>
          </cell>
          <cell r="T74" t="str">
            <v>Non</v>
          </cell>
          <cell r="U74" t="str">
            <v>Non</v>
          </cell>
        </row>
        <row r="75">
          <cell r="B75" t="str">
            <v>OD_BSOLAR7</v>
          </cell>
          <cell r="C75"/>
          <cell r="D75" t="str">
            <v>Moyenne</v>
          </cell>
          <cell r="E75">
            <v>43125</v>
          </cell>
          <cell r="F75" t="str">
            <v>Soir</v>
          </cell>
          <cell r="G75" t="str">
            <v xml:space="preserve">BEESOLAR </v>
          </cell>
          <cell r="H75" t="str">
            <v>BRICOLAGE</v>
          </cell>
          <cell r="I75" t="str">
            <v>Retard RDV pour PR</v>
          </cell>
          <cell r="J75" t="str">
            <v>Luminaire exterieur</v>
          </cell>
          <cell r="K75">
            <v>43125</v>
          </cell>
          <cell r="L75">
            <v>2</v>
          </cell>
          <cell r="M75" t="str">
            <v>Fr</v>
          </cell>
          <cell r="N75" t="str">
            <v>Pôle XQU</v>
          </cell>
          <cell r="O75" t="str">
            <v>EQUIPE FR_JFB</v>
          </cell>
          <cell r="P75" t="str">
            <v xml:space="preserve">Ulrich LABBE </v>
          </cell>
          <cell r="Q75" t="str">
            <v>Thomas</v>
          </cell>
          <cell r="R75" t="str">
            <v>Oui</v>
          </cell>
          <cell r="S75" t="str">
            <v>Oui</v>
          </cell>
          <cell r="T75" t="str">
            <v>Non</v>
          </cell>
          <cell r="U75" t="str">
            <v>Non</v>
          </cell>
        </row>
        <row r="76">
          <cell r="B76" t="str">
            <v>OD_SWAROVSKI22</v>
          </cell>
          <cell r="C76"/>
          <cell r="D76" t="str">
            <v>Haute</v>
          </cell>
          <cell r="E76">
            <v>43126</v>
          </cell>
          <cell r="F76" t="str">
            <v>Matin</v>
          </cell>
          <cell r="G76" t="str">
            <v>SWAROSKI</v>
          </cell>
          <cell r="H76" t="str">
            <v>BIJOUX</v>
          </cell>
          <cell r="I76" t="str">
            <v>PAS DE WEEKEND</v>
          </cell>
          <cell r="J76" t="str">
            <v>Montres et stylo</v>
          </cell>
          <cell r="K76">
            <v>43113</v>
          </cell>
          <cell r="L76">
            <v>51</v>
          </cell>
          <cell r="M76" t="str">
            <v>Fr</v>
          </cell>
          <cell r="N76" t="str">
            <v>EKAT</v>
          </cell>
          <cell r="O76" t="str">
            <v>EKAT FRANCE</v>
          </cell>
          <cell r="P76" t="str">
            <v>Caroline WALLIS</v>
          </cell>
          <cell r="Q76" t="str">
            <v>Thomas</v>
          </cell>
          <cell r="R76" t="str">
            <v>Oui</v>
          </cell>
          <cell r="S76" t="str">
            <v>Oui</v>
          </cell>
          <cell r="T76" t="str">
            <v>Oui</v>
          </cell>
          <cell r="U76" t="str">
            <v>Oui</v>
          </cell>
        </row>
        <row r="77">
          <cell r="B77" t="str">
            <v>OD_KLIPSCH4</v>
          </cell>
          <cell r="C77"/>
          <cell r="D77" t="str">
            <v>Haute</v>
          </cell>
          <cell r="E77">
            <v>43126</v>
          </cell>
          <cell r="F77" t="str">
            <v>Matin</v>
          </cell>
          <cell r="G77" t="str">
            <v>KLIPSCH</v>
          </cell>
          <cell r="H77" t="str">
            <v>HIGH TECH</v>
          </cell>
          <cell r="I77" t="str">
            <v>Reprise partielle de OD KLIPCH2 / Décale pour créa</v>
          </cell>
          <cell r="J77" t="str">
            <v>Barre de son</v>
          </cell>
          <cell r="K77">
            <v>43124</v>
          </cell>
          <cell r="L77">
            <v>2</v>
          </cell>
          <cell r="M77" t="str">
            <v>Fr</v>
          </cell>
          <cell r="N77" t="str">
            <v>Pôle ABE</v>
          </cell>
          <cell r="O77" t="str">
            <v>EQUIPE FR_CHU</v>
          </cell>
          <cell r="P77" t="str">
            <v>Mohamed BENNOUNA</v>
          </cell>
          <cell r="Q77" t="str">
            <v>Anthony</v>
          </cell>
          <cell r="R77" t="str">
            <v>Non</v>
          </cell>
          <cell r="S77" t="str">
            <v>Non</v>
          </cell>
          <cell r="T77" t="str">
            <v>non</v>
          </cell>
          <cell r="U77" t="str">
            <v>non</v>
          </cell>
        </row>
        <row r="78">
          <cell r="B78" t="str">
            <v>OD_ARDTIME11</v>
          </cell>
          <cell r="C78"/>
          <cell r="D78" t="str">
            <v>Moyenne</v>
          </cell>
          <cell r="E78">
            <v>43127</v>
          </cell>
          <cell r="F78" t="str">
            <v>Matin</v>
          </cell>
          <cell r="G78" t="str">
            <v>ARDTIME</v>
          </cell>
          <cell r="H78" t="str">
            <v>ART DE LA TABLE</v>
          </cell>
          <cell r="I78" t="str">
            <v>Livraison 19/01 - PR2 OK</v>
          </cell>
          <cell r="J78" t="str">
            <v>Vaisselle fantaisie</v>
          </cell>
          <cell r="K78">
            <v>43112</v>
          </cell>
          <cell r="L78">
            <v>51</v>
          </cell>
          <cell r="M78" t="str">
            <v>Fr</v>
          </cell>
          <cell r="N78" t="str">
            <v>Pôle XQU</v>
          </cell>
          <cell r="O78" t="str">
            <v>EQUIPE FR_NBL</v>
          </cell>
          <cell r="P78" t="str">
            <v>Justine ROY</v>
          </cell>
          <cell r="Q78" t="str">
            <v>Tessa</v>
          </cell>
          <cell r="R78" t="str">
            <v>Oui</v>
          </cell>
          <cell r="S78" t="str">
            <v>Oui</v>
          </cell>
          <cell r="T78" t="str">
            <v>Non</v>
          </cell>
          <cell r="U78" t="str">
            <v>Oui</v>
          </cell>
        </row>
        <row r="79">
          <cell r="B79" t="str">
            <v>OD_IBEARD1</v>
          </cell>
          <cell r="C79"/>
          <cell r="D79" t="str">
            <v>Moyenne</v>
          </cell>
          <cell r="E79">
            <v>43127</v>
          </cell>
          <cell r="F79" t="str">
            <v>Soir</v>
          </cell>
          <cell r="G79" t="str">
            <v>IMPERIAL BEARD</v>
          </cell>
          <cell r="H79" t="str">
            <v>COSMETIQUE</v>
          </cell>
          <cell r="I79"/>
          <cell r="J79" t="str">
            <v>Kit pour la barbe</v>
          </cell>
          <cell r="K79">
            <v>43119</v>
          </cell>
          <cell r="L79">
            <v>50</v>
          </cell>
          <cell r="M79" t="str">
            <v>Fr</v>
          </cell>
          <cell r="N79" t="str">
            <v>Pôle ABE</v>
          </cell>
          <cell r="O79" t="str">
            <v>EQUIPE FR_ACA</v>
          </cell>
          <cell r="P79" t="str">
            <v xml:space="preserve">Laura CHEVTCHENNKO
</v>
          </cell>
          <cell r="Q79" t="str">
            <v>Thomas</v>
          </cell>
          <cell r="R79" t="str">
            <v>Non</v>
          </cell>
          <cell r="S79" t="str">
            <v>Non</v>
          </cell>
          <cell r="T79" t="str">
            <v>Non</v>
          </cell>
          <cell r="U79" t="str">
            <v>Non</v>
          </cell>
        </row>
        <row r="80">
          <cell r="B80" t="str">
            <v>OD_VITALVIDA1</v>
          </cell>
          <cell r="C80"/>
          <cell r="D80" t="str">
            <v>Faible</v>
          </cell>
          <cell r="E80">
            <v>43128</v>
          </cell>
          <cell r="F80" t="str">
            <v>matin</v>
          </cell>
          <cell r="G80" t="str">
            <v>VITALVIDA</v>
          </cell>
          <cell r="H80" t="str">
            <v>PEM</v>
          </cell>
          <cell r="I80"/>
          <cell r="J80" t="str">
            <v>Bandages chauffant</v>
          </cell>
          <cell r="K80">
            <v>43119</v>
          </cell>
          <cell r="L80">
            <v>1</v>
          </cell>
          <cell r="M80" t="str">
            <v>Esp</v>
          </cell>
          <cell r="N80" t="str">
            <v>Esp</v>
          </cell>
          <cell r="O80"/>
          <cell r="P80"/>
          <cell r="Q80"/>
          <cell r="R80"/>
          <cell r="S80"/>
          <cell r="T80"/>
          <cell r="U80"/>
        </row>
        <row r="81">
          <cell r="B81" t="str">
            <v>OD_TOPIOL13</v>
          </cell>
          <cell r="C81"/>
          <cell r="D81" t="str">
            <v>Haute</v>
          </cell>
          <cell r="E81">
            <v>43128</v>
          </cell>
          <cell r="F81" t="str">
            <v>Matin</v>
          </cell>
          <cell r="G81" t="str">
            <v xml:space="preserve">TOPIOL D.I </v>
          </cell>
          <cell r="H81" t="str">
            <v>LINGE DE MAISON</v>
          </cell>
          <cell r="I81"/>
          <cell r="J81" t="str">
            <v xml:space="preserve">OREILLERS – COUETTES </v>
          </cell>
          <cell r="K81">
            <v>43131</v>
          </cell>
          <cell r="L81">
            <v>3</v>
          </cell>
          <cell r="M81" t="str">
            <v>Fr</v>
          </cell>
          <cell r="N81" t="str">
            <v>Pôle XQU</v>
          </cell>
          <cell r="O81" t="str">
            <v>EQUIPE FR_PDE</v>
          </cell>
          <cell r="P81" t="str">
            <v>Julie PAGES</v>
          </cell>
          <cell r="Q81" t="str">
            <v>Thomas</v>
          </cell>
          <cell r="R81" t="str">
            <v>Non</v>
          </cell>
          <cell r="S81" t="str">
            <v>Non</v>
          </cell>
          <cell r="T81" t="str">
            <v>Non</v>
          </cell>
          <cell r="U81" t="str">
            <v>Non</v>
          </cell>
        </row>
        <row r="82">
          <cell r="B82" t="str">
            <v>OD_SAMSUNG73</v>
          </cell>
          <cell r="C82"/>
          <cell r="D82" t="str">
            <v>Haute</v>
          </cell>
          <cell r="E82">
            <v>43128</v>
          </cell>
          <cell r="F82" t="str">
            <v>Soir</v>
          </cell>
          <cell r="G82" t="str">
            <v>SAMSUNG</v>
          </cell>
          <cell r="H82" t="str">
            <v>HIGH TECH</v>
          </cell>
          <cell r="I82"/>
          <cell r="J82" t="str">
            <v>Téléphone</v>
          </cell>
          <cell r="K82">
            <v>43120</v>
          </cell>
          <cell r="L82">
            <v>1</v>
          </cell>
          <cell r="M82" t="str">
            <v>Fr</v>
          </cell>
          <cell r="N82" t="str">
            <v>Pôle ABE</v>
          </cell>
          <cell r="O82" t="str">
            <v>EQUIPE FR_1DAY</v>
          </cell>
          <cell r="P82" t="str">
            <v>Mohamed BENNOUNA</v>
          </cell>
          <cell r="Q82" t="str">
            <v>Clément</v>
          </cell>
          <cell r="R82" t="str">
            <v>Non</v>
          </cell>
          <cell r="S82" t="str">
            <v>Non</v>
          </cell>
          <cell r="T82" t="str">
            <v>Non</v>
          </cell>
          <cell r="U82" t="str">
            <v>Non</v>
          </cell>
        </row>
        <row r="83">
          <cell r="B83" t="str">
            <v>OD_WOLFORD57</v>
          </cell>
          <cell r="C83"/>
          <cell r="D83" t="str">
            <v>Moyenne</v>
          </cell>
          <cell r="E83">
            <v>43129</v>
          </cell>
          <cell r="F83" t="str">
            <v>matin</v>
          </cell>
          <cell r="G83" t="str">
            <v>WOLFORD</v>
          </cell>
          <cell r="H83" t="str">
            <v>LINGERIE</v>
          </cell>
          <cell r="I83"/>
          <cell r="J83" t="str">
            <v>Collant</v>
          </cell>
          <cell r="K83">
            <v>43125</v>
          </cell>
          <cell r="L83">
            <v>1</v>
          </cell>
          <cell r="M83" t="str">
            <v>All</v>
          </cell>
          <cell r="N83"/>
          <cell r="O83"/>
          <cell r="P83"/>
          <cell r="Q83"/>
          <cell r="R83"/>
          <cell r="S83"/>
          <cell r="T83"/>
          <cell r="U83"/>
        </row>
        <row r="84">
          <cell r="B84" t="str">
            <v>OD_VALRHONA42</v>
          </cell>
          <cell r="C84"/>
          <cell r="D84" t="str">
            <v>Super OD</v>
          </cell>
          <cell r="E84">
            <v>43129</v>
          </cell>
          <cell r="F84" t="str">
            <v>matin</v>
          </cell>
          <cell r="G84" t="str">
            <v>VALRHONA</v>
          </cell>
          <cell r="H84" t="str">
            <v>GASTRONOMIE</v>
          </cell>
          <cell r="I84" t="str">
            <v>Fin Janvier reprise totale OD_VALRHONA40</v>
          </cell>
          <cell r="J84" t="str">
            <v>Chocolat</v>
          </cell>
          <cell r="K84">
            <v>43123</v>
          </cell>
          <cell r="L84">
            <v>2</v>
          </cell>
          <cell r="M84" t="str">
            <v>Fr</v>
          </cell>
          <cell r="N84" t="str">
            <v>Pôle EIM</v>
          </cell>
          <cell r="O84" t="str">
            <v>EQUIPE FR_ALU</v>
          </cell>
          <cell r="P84" t="str">
            <v>Christelle ARNALDI</v>
          </cell>
          <cell r="Q84" t="str">
            <v>Thomas</v>
          </cell>
          <cell r="R84" t="str">
            <v>Non</v>
          </cell>
          <cell r="S84" t="str">
            <v>Non</v>
          </cell>
          <cell r="T84" t="str">
            <v>Non</v>
          </cell>
          <cell r="U84" t="str">
            <v>Non</v>
          </cell>
        </row>
        <row r="85">
          <cell r="B85" t="str">
            <v>OD_MRPERLES22</v>
          </cell>
          <cell r="C85"/>
          <cell r="D85" t="str">
            <v>Haute</v>
          </cell>
          <cell r="E85">
            <v>43130</v>
          </cell>
          <cell r="F85" t="str">
            <v>matin</v>
          </cell>
          <cell r="G85" t="str">
            <v>MANUFACTURE DES PERLES</v>
          </cell>
          <cell r="H85" t="str">
            <v>BIJOUX</v>
          </cell>
          <cell r="I85"/>
          <cell r="J85" t="str">
            <v>perles</v>
          </cell>
          <cell r="K85">
            <v>43125</v>
          </cell>
          <cell r="L85">
            <v>3</v>
          </cell>
          <cell r="M85" t="str">
            <v>Fr</v>
          </cell>
          <cell r="N85" t="str">
            <v>Pôle ABE</v>
          </cell>
          <cell r="O85" t="str">
            <v>EQUIPE FR_LCS</v>
          </cell>
          <cell r="P85" t="str">
            <v xml:space="preserve">Sarah BARAVIAN
</v>
          </cell>
          <cell r="Q85" t="str">
            <v>Tessa</v>
          </cell>
          <cell r="R85" t="str">
            <v>Oui</v>
          </cell>
          <cell r="S85" t="str">
            <v>Oui</v>
          </cell>
          <cell r="T85" t="str">
            <v>Oui</v>
          </cell>
          <cell r="U85" t="str">
            <v>Oui</v>
          </cell>
        </row>
        <row r="86">
          <cell r="B86" t="str">
            <v>OD_BDECKER97</v>
          </cell>
          <cell r="C86"/>
          <cell r="D86" t="str">
            <v>Moyenne</v>
          </cell>
          <cell r="E86">
            <v>43130</v>
          </cell>
          <cell r="F86" t="str">
            <v>Soir</v>
          </cell>
          <cell r="G86" t="str">
            <v>BLACK &amp; DECKER</v>
          </cell>
          <cell r="H86" t="str">
            <v>BRICOLAGE</v>
          </cell>
          <cell r="I86"/>
          <cell r="J86" t="str">
            <v>Aspirateur Robot</v>
          </cell>
          <cell r="K86">
            <v>43120</v>
          </cell>
          <cell r="L86">
            <v>49</v>
          </cell>
          <cell r="M86" t="str">
            <v>Fr</v>
          </cell>
          <cell r="N86" t="str">
            <v>Pôle XQU</v>
          </cell>
          <cell r="O86" t="str">
            <v>EQUIPE FR_JFB</v>
          </cell>
          <cell r="P86" t="str">
            <v xml:space="preserve">Raphael GARCIA </v>
          </cell>
          <cell r="Q86" t="str">
            <v>Yann</v>
          </cell>
          <cell r="R86" t="str">
            <v>Non</v>
          </cell>
          <cell r="S86" t="str">
            <v>Non</v>
          </cell>
          <cell r="T86" t="str">
            <v>Non</v>
          </cell>
          <cell r="U86" t="str">
            <v>Non</v>
          </cell>
        </row>
        <row r="87">
          <cell r="B87" t="str">
            <v>OD_LEGO18</v>
          </cell>
          <cell r="C87"/>
          <cell r="D87" t="str">
            <v>Haute</v>
          </cell>
          <cell r="E87">
            <v>43131</v>
          </cell>
          <cell r="F87" t="str">
            <v>matin</v>
          </cell>
          <cell r="G87" t="str">
            <v>LEGO</v>
          </cell>
          <cell r="H87" t="str">
            <v>JEUX / JOUET</v>
          </cell>
          <cell r="I87"/>
          <cell r="J87" t="str">
            <v xml:space="preserve">Lego </v>
          </cell>
          <cell r="K87">
            <v>43120</v>
          </cell>
          <cell r="L87">
            <v>51</v>
          </cell>
          <cell r="M87" t="str">
            <v>All</v>
          </cell>
          <cell r="N87" t="str">
            <v>All</v>
          </cell>
          <cell r="O87"/>
          <cell r="P87"/>
          <cell r="Q87"/>
          <cell r="R87"/>
          <cell r="S87"/>
          <cell r="T87"/>
          <cell r="U87"/>
        </row>
        <row r="88">
          <cell r="B88" t="str">
            <v>OD_KOENIG92</v>
          </cell>
          <cell r="C88"/>
          <cell r="D88" t="str">
            <v>Haute</v>
          </cell>
          <cell r="E88">
            <v>43131</v>
          </cell>
          <cell r="F88" t="str">
            <v>Soir</v>
          </cell>
          <cell r="G88" t="str">
            <v>H KOENIG</v>
          </cell>
          <cell r="H88" t="str">
            <v>PEM</v>
          </cell>
          <cell r="I88" t="str">
            <v>Fin Janvier reprise de OD_KOENIG86</v>
          </cell>
          <cell r="J88" t="str">
            <v>Aspirateur</v>
          </cell>
          <cell r="K88">
            <v>43126</v>
          </cell>
          <cell r="L88">
            <v>2</v>
          </cell>
          <cell r="M88" t="str">
            <v>Fr</v>
          </cell>
          <cell r="N88" t="str">
            <v>Pôle ESA</v>
          </cell>
          <cell r="O88"/>
          <cell r="P88" t="str">
            <v>Noémie LETESSIER</v>
          </cell>
          <cell r="Q88" t="str">
            <v>Anthony</v>
          </cell>
          <cell r="R88" t="str">
            <v>Non</v>
          </cell>
          <cell r="S88" t="str">
            <v>Non</v>
          </cell>
          <cell r="T88" t="str">
            <v>Non</v>
          </cell>
          <cell r="U88" t="str">
            <v>Non</v>
          </cell>
        </row>
        <row r="89">
          <cell r="B89" t="str">
            <v>OD_TRESPASS49</v>
          </cell>
          <cell r="C89"/>
          <cell r="D89" t="str">
            <v>Faible</v>
          </cell>
          <cell r="E89">
            <v>43132</v>
          </cell>
          <cell r="F89" t="str">
            <v>matin</v>
          </cell>
          <cell r="G89" t="str">
            <v>TRESPASS</v>
          </cell>
          <cell r="H89" t="str">
            <v>SPORT VETEMENT</v>
          </cell>
          <cell r="I89"/>
          <cell r="J89" t="str">
            <v>Doudounes</v>
          </cell>
          <cell r="K89">
            <v>43123</v>
          </cell>
          <cell r="L89">
            <v>2</v>
          </cell>
          <cell r="M89" t="str">
            <v>Fr</v>
          </cell>
          <cell r="N89" t="str">
            <v>Pôle DA</v>
          </cell>
          <cell r="O89" t="str">
            <v>EQUIPE FR_JHD</v>
          </cell>
          <cell r="P89" t="str">
            <v xml:space="preserve">Amy WORKMAN
</v>
          </cell>
          <cell r="Q89" t="str">
            <v>Thomas</v>
          </cell>
          <cell r="R89" t="str">
            <v>Oui</v>
          </cell>
          <cell r="S89" t="str">
            <v>Oui</v>
          </cell>
          <cell r="T89" t="str">
            <v>Oui</v>
          </cell>
          <cell r="U89" t="str">
            <v>Oui</v>
          </cell>
        </row>
        <row r="90">
          <cell r="B90" t="str">
            <v>OD_APPLE59</v>
          </cell>
          <cell r="C90"/>
          <cell r="D90" t="str">
            <v>Haute</v>
          </cell>
          <cell r="E90">
            <v>43132</v>
          </cell>
          <cell r="F90" t="str">
            <v>Soir</v>
          </cell>
          <cell r="G90" t="str">
            <v>APPLE Two days</v>
          </cell>
          <cell r="H90" t="str">
            <v>HIGH TECH</v>
          </cell>
          <cell r="I90"/>
          <cell r="J90" t="str">
            <v>Iphones 6</v>
          </cell>
          <cell r="K90" t="str">
            <v/>
          </cell>
          <cell r="L90">
            <v>4</v>
          </cell>
          <cell r="M90" t="str">
            <v>Fr</v>
          </cell>
          <cell r="N90" t="str">
            <v>Pôle ABE</v>
          </cell>
          <cell r="O90" t="str">
            <v>EQUIPE FR_1DAY</v>
          </cell>
          <cell r="P90" t="str">
            <v>Mohamed BENNOUNA</v>
          </cell>
          <cell r="Q90" t="str">
            <v>Clément</v>
          </cell>
          <cell r="R90" t="str">
            <v>Non</v>
          </cell>
          <cell r="S90" t="str">
            <v>Non</v>
          </cell>
          <cell r="T90" t="str">
            <v>Non</v>
          </cell>
          <cell r="U90" t="str">
            <v>Non</v>
          </cell>
        </row>
        <row r="91">
          <cell r="B91" t="str">
            <v>OD_VANS37</v>
          </cell>
          <cell r="C91"/>
          <cell r="D91" t="str">
            <v>Haute</v>
          </cell>
          <cell r="E91">
            <v>43133</v>
          </cell>
          <cell r="F91" t="str">
            <v>matin</v>
          </cell>
          <cell r="G91" t="str">
            <v>VANS</v>
          </cell>
          <cell r="H91" t="str">
            <v>CHAUSSURES</v>
          </cell>
          <cell r="I91" t="str">
            <v>Début Février / VC fin février</v>
          </cell>
          <cell r="J91" t="str">
            <v>Chaussures</v>
          </cell>
          <cell r="K91">
            <v>43131</v>
          </cell>
          <cell r="L91">
            <v>49</v>
          </cell>
          <cell r="M91" t="str">
            <v>Fr</v>
          </cell>
          <cell r="N91" t="str">
            <v>EKAT</v>
          </cell>
          <cell r="O91" t="str">
            <v>EKAT FRANCE</v>
          </cell>
          <cell r="P91" t="str">
            <v>Luis Arias</v>
          </cell>
          <cell r="Q91" t="str">
            <v>Tessa</v>
          </cell>
          <cell r="R91" t="str">
            <v>Oui</v>
          </cell>
          <cell r="S91" t="str">
            <v>Oui</v>
          </cell>
          <cell r="T91" t="str">
            <v>Oui</v>
          </cell>
          <cell r="U91" t="str">
            <v>Oui</v>
          </cell>
        </row>
        <row r="92">
          <cell r="B92" t="str">
            <v>OD_BMOON47</v>
          </cell>
          <cell r="C92"/>
          <cell r="D92" t="str">
            <v>Haute</v>
          </cell>
          <cell r="E92">
            <v>43133</v>
          </cell>
          <cell r="F92" t="str">
            <v>matin</v>
          </cell>
          <cell r="G92" t="str">
            <v>BANANA MOON</v>
          </cell>
          <cell r="H92" t="str">
            <v>LINGERIE</v>
          </cell>
          <cell r="I92" t="str">
            <v>Reprise Totale de OD_BMOON45</v>
          </cell>
          <cell r="J92" t="str">
            <v>Maillot de bain</v>
          </cell>
          <cell r="K92">
            <v>43118</v>
          </cell>
          <cell r="L92">
            <v>51</v>
          </cell>
          <cell r="M92" t="str">
            <v>Fr</v>
          </cell>
          <cell r="N92" t="str">
            <v>Pôle DA</v>
          </cell>
          <cell r="O92" t="str">
            <v>EQUIPE FR_SBR</v>
          </cell>
          <cell r="P92" t="str">
            <v xml:space="preserve">Caroline BONNEL
</v>
          </cell>
          <cell r="Q92" t="str">
            <v>Tessa</v>
          </cell>
          <cell r="R92" t="str">
            <v>Non</v>
          </cell>
          <cell r="S92" t="str">
            <v>Non</v>
          </cell>
          <cell r="T92" t="str">
            <v>Non</v>
          </cell>
          <cell r="U92" t="str">
            <v>Non</v>
          </cell>
        </row>
        <row r="93">
          <cell r="B93" t="str">
            <v>OD_CARRERA40</v>
          </cell>
          <cell r="C93"/>
          <cell r="D93" t="str">
            <v>Haute</v>
          </cell>
          <cell r="E93">
            <v>43134</v>
          </cell>
          <cell r="F93" t="str">
            <v>Matin</v>
          </cell>
          <cell r="G93" t="str">
            <v>CARRERA DI 03/02</v>
          </cell>
          <cell r="H93" t="str">
            <v>BRICOLAGE</v>
          </cell>
          <cell r="I93" t="str">
            <v>Reprise de OD_CARRERA38 / VC AIRELEC le 4 - matin imperatif !</v>
          </cell>
          <cell r="J93" t="str">
            <v>Radiateurs</v>
          </cell>
          <cell r="K93">
            <v>43131</v>
          </cell>
          <cell r="L93">
            <v>3</v>
          </cell>
          <cell r="M93" t="str">
            <v>Fr</v>
          </cell>
          <cell r="N93" t="str">
            <v>Pôle XQU</v>
          </cell>
          <cell r="O93" t="str">
            <v>EQUIPE FR_JFB</v>
          </cell>
          <cell r="P93" t="str">
            <v>Adeline KUHN</v>
          </cell>
          <cell r="Q93" t="str">
            <v>Tessa</v>
          </cell>
          <cell r="R93" t="str">
            <v>Non</v>
          </cell>
          <cell r="S93" t="str">
            <v>Non</v>
          </cell>
          <cell r="T93" t="str">
            <v>Non</v>
          </cell>
          <cell r="U93" t="str">
            <v>Non</v>
          </cell>
        </row>
        <row r="94">
          <cell r="B94" t="str">
            <v>OD_SCOTT7</v>
          </cell>
          <cell r="C94"/>
          <cell r="D94" t="str">
            <v>Faible</v>
          </cell>
          <cell r="E94">
            <v>43134</v>
          </cell>
          <cell r="F94" t="str">
            <v>Matin</v>
          </cell>
          <cell r="G94" t="str">
            <v xml:space="preserve">SCOTT </v>
          </cell>
          <cell r="H94" t="str">
            <v>CHAUSSURES</v>
          </cell>
          <cell r="I94" t="str">
            <v>reprise totale de OD_SCOTT6</v>
          </cell>
          <cell r="J94" t="str">
            <v>Chaussures</v>
          </cell>
          <cell r="K94">
            <v>43099</v>
          </cell>
          <cell r="L94">
            <v>49</v>
          </cell>
          <cell r="M94" t="str">
            <v>Fr</v>
          </cell>
          <cell r="N94" t="str">
            <v>Pôle ABE</v>
          </cell>
          <cell r="O94" t="str">
            <v>EQUIPE FR_STF</v>
          </cell>
          <cell r="P94" t="str">
            <v xml:space="preserve">Guillaume GOUBLE
</v>
          </cell>
          <cell r="Q94" t="str">
            <v>Anthony</v>
          </cell>
          <cell r="R94" t="str">
            <v>Oui</v>
          </cell>
          <cell r="S94" t="str">
            <v>Oui</v>
          </cell>
          <cell r="T94"/>
          <cell r="U94"/>
        </row>
        <row r="95">
          <cell r="B95" t="str">
            <v>OD_GARDENA23</v>
          </cell>
          <cell r="C95"/>
          <cell r="D95" t="str">
            <v>Moyenne</v>
          </cell>
          <cell r="E95">
            <v>43134</v>
          </cell>
          <cell r="F95" t="str">
            <v>Soir</v>
          </cell>
          <cell r="G95" t="str">
            <v>GARDENA</v>
          </cell>
          <cell r="H95" t="str">
            <v>BRICOLAGE</v>
          </cell>
          <cell r="I95" t="str">
            <v>Première quinzaine</v>
          </cell>
          <cell r="J95" t="str">
            <v>Robot tondeuse</v>
          </cell>
          <cell r="K95">
            <v>43132</v>
          </cell>
          <cell r="L95">
            <v>3</v>
          </cell>
          <cell r="M95" t="str">
            <v>Fr</v>
          </cell>
          <cell r="N95" t="str">
            <v>Pôle ABE</v>
          </cell>
          <cell r="O95" t="str">
            <v>EQUIPE FR_CHU</v>
          </cell>
          <cell r="P95" t="str">
            <v xml:space="preserve">Raphael GARCIA </v>
          </cell>
          <cell r="Q95" t="str">
            <v>Thomas</v>
          </cell>
          <cell r="R95" t="str">
            <v>Non</v>
          </cell>
          <cell r="S95" t="str">
            <v>Non</v>
          </cell>
          <cell r="T95" t="str">
            <v>Non</v>
          </cell>
          <cell r="U95" t="str">
            <v>Non</v>
          </cell>
        </row>
        <row r="96">
          <cell r="B96" t="str">
            <v>OD_CAFELEGAL6</v>
          </cell>
          <cell r="C96"/>
          <cell r="D96" t="str">
            <v>Haute</v>
          </cell>
          <cell r="E96">
            <v>43135</v>
          </cell>
          <cell r="F96" t="str">
            <v>Matin</v>
          </cell>
          <cell r="G96" t="str">
            <v>CAFE LEGAL</v>
          </cell>
          <cell r="H96" t="str">
            <v>GASTRONOMIE</v>
          </cell>
          <cell r="I96" t="str">
            <v> IDEM OD_CAFELEGAL5</v>
          </cell>
          <cell r="J96" t="str">
            <v xml:space="preserve">Capsules de café compatibles Nespresso </v>
          </cell>
          <cell r="K96">
            <v>43134</v>
          </cell>
          <cell r="L96">
            <v>2</v>
          </cell>
          <cell r="M96" t="str">
            <v>Fr</v>
          </cell>
          <cell r="N96" t="str">
            <v>Pôle EIM</v>
          </cell>
          <cell r="O96" t="str">
            <v>EQUIPE FR_ALU</v>
          </cell>
          <cell r="P96" t="str">
            <v>Cyrien SEUZARET</v>
          </cell>
          <cell r="Q96" t="str">
            <v>Tessa</v>
          </cell>
          <cell r="R96" t="str">
            <v>Non</v>
          </cell>
          <cell r="S96" t="str">
            <v>Non</v>
          </cell>
          <cell r="T96" t="str">
            <v>Non</v>
          </cell>
          <cell r="U96" t="str">
            <v>Non</v>
          </cell>
        </row>
        <row r="97">
          <cell r="B97" t="str">
            <v>OD_MHERITAGE12</v>
          </cell>
          <cell r="C97"/>
          <cell r="D97" t="str">
            <v>Faible</v>
          </cell>
          <cell r="E97">
            <v>43135</v>
          </cell>
          <cell r="F97" t="str">
            <v>matin</v>
          </cell>
          <cell r="G97" t="str">
            <v>MENS HERITAGE</v>
          </cell>
          <cell r="H97" t="str">
            <v>CHAUSSURES</v>
          </cell>
          <cell r="I97"/>
          <cell r="J97" t="str">
            <v>Chaussures homme</v>
          </cell>
          <cell r="K97">
            <v>43124</v>
          </cell>
          <cell r="L97">
            <v>2</v>
          </cell>
          <cell r="M97" t="str">
            <v>Esp</v>
          </cell>
          <cell r="N97" t="str">
            <v>Esp</v>
          </cell>
          <cell r="O97"/>
          <cell r="P97"/>
          <cell r="Q97"/>
          <cell r="R97"/>
          <cell r="S97"/>
          <cell r="T97"/>
          <cell r="U97"/>
        </row>
        <row r="98">
          <cell r="B98" t="str">
            <v>OD_HOKA5</v>
          </cell>
          <cell r="C98"/>
          <cell r="D98" t="str">
            <v>Moyenne</v>
          </cell>
          <cell r="E98">
            <v>43135</v>
          </cell>
          <cell r="F98" t="str">
            <v>Soir</v>
          </cell>
          <cell r="G98" t="str">
            <v>HOKA</v>
          </cell>
          <cell r="H98" t="str">
            <v>SPORT VETEMENT</v>
          </cell>
          <cell r="I98" t="str">
            <v>OK PR2 - DVAPT prod à partir du 30</v>
          </cell>
          <cell r="J98" t="str">
            <v>Chaussures Running Femme</v>
          </cell>
          <cell r="K98">
            <v>43133</v>
          </cell>
          <cell r="L98">
            <v>2</v>
          </cell>
          <cell r="M98" t="str">
            <v>Fr</v>
          </cell>
          <cell r="N98" t="str">
            <v>Pôle DA</v>
          </cell>
          <cell r="O98" t="str">
            <v>EQUIPE FR_JHD</v>
          </cell>
          <cell r="P98" t="str">
            <v xml:space="preserve">Amy WORKMAN
</v>
          </cell>
          <cell r="Q98" t="str">
            <v>Clément</v>
          </cell>
          <cell r="R98" t="str">
            <v>Non</v>
          </cell>
          <cell r="S98" t="str">
            <v>Non</v>
          </cell>
          <cell r="T98" t="str">
            <v>Non</v>
          </cell>
          <cell r="U98" t="str">
            <v>Non</v>
          </cell>
        </row>
        <row r="99">
          <cell r="B99" t="str">
            <v>OD_KOENIG90</v>
          </cell>
          <cell r="C99"/>
          <cell r="D99" t="str">
            <v>Haute</v>
          </cell>
          <cell r="E99">
            <v>43136</v>
          </cell>
          <cell r="F99" t="str">
            <v>matin</v>
          </cell>
          <cell r="G99" t="str">
            <v>H KOENIG</v>
          </cell>
          <cell r="H99" t="str">
            <v>PEM</v>
          </cell>
          <cell r="I99"/>
          <cell r="J99" t="str">
            <v>Aspi Robot</v>
          </cell>
          <cell r="K99">
            <v>43126</v>
          </cell>
          <cell r="L99">
            <v>51</v>
          </cell>
          <cell r="M99" t="str">
            <v>Fr</v>
          </cell>
          <cell r="N99" t="str">
            <v>Pôle ESA</v>
          </cell>
          <cell r="O99"/>
          <cell r="P99" t="str">
            <v>Noémie LETESSIER</v>
          </cell>
          <cell r="Q99" t="str">
            <v>Anthony</v>
          </cell>
          <cell r="R99" t="str">
            <v>Non</v>
          </cell>
          <cell r="S99" t="str">
            <v>Non</v>
          </cell>
          <cell r="T99" t="str">
            <v>Non</v>
          </cell>
          <cell r="U99" t="str">
            <v>Non</v>
          </cell>
        </row>
        <row r="100">
          <cell r="B100" t="str">
            <v>OD_LOVEBOX1</v>
          </cell>
          <cell r="C100"/>
          <cell r="D100" t="str">
            <v>Moyenne</v>
          </cell>
          <cell r="E100">
            <v>43136</v>
          </cell>
          <cell r="F100" t="str">
            <v>Soir</v>
          </cell>
          <cell r="G100" t="str">
            <v xml:space="preserve">YOU LOVE BOX </v>
          </cell>
          <cell r="H100" t="str">
            <v>LINGERIE</v>
          </cell>
          <cell r="I100" t="str">
            <v>DI au 6 (05 soir)</v>
          </cell>
          <cell r="J100" t="str">
            <v>Box de toys érotiques</v>
          </cell>
          <cell r="K100">
            <v>43137</v>
          </cell>
          <cell r="L100">
            <v>2</v>
          </cell>
          <cell r="M100" t="str">
            <v>Fr</v>
          </cell>
          <cell r="N100" t="str">
            <v>Pôle DA</v>
          </cell>
          <cell r="O100" t="str">
            <v>EQUIPE FR_SBR</v>
          </cell>
          <cell r="P100" t="str">
            <v>Maguelonne DE FONT REAULX</v>
          </cell>
          <cell r="Q100" t="str">
            <v>Tessa</v>
          </cell>
          <cell r="R100" t="str">
            <v>Non</v>
          </cell>
          <cell r="S100" t="str">
            <v>Non</v>
          </cell>
          <cell r="T100" t="str">
            <v>Non</v>
          </cell>
          <cell r="U100" t="str">
            <v>Non</v>
          </cell>
        </row>
        <row r="101">
          <cell r="B101" t="str">
            <v>OD_FAMILMARY10</v>
          </cell>
          <cell r="C101"/>
          <cell r="D101" t="str">
            <v>Haute</v>
          </cell>
          <cell r="E101">
            <v>43137</v>
          </cell>
          <cell r="F101" t="str">
            <v>matin</v>
          </cell>
          <cell r="G101" t="str">
            <v xml:space="preserve">FAMILY MARY </v>
          </cell>
          <cell r="H101" t="str">
            <v>GASTRONOMIE</v>
          </cell>
          <cell r="I101" t="str">
            <v>Contact sensible</v>
          </cell>
          <cell r="J101" t="str">
            <v>Miel</v>
          </cell>
          <cell r="K101">
            <v>43137</v>
          </cell>
          <cell r="L101">
            <v>3</v>
          </cell>
          <cell r="M101" t="str">
            <v>Fr</v>
          </cell>
          <cell r="N101" t="str">
            <v>Pôle EIM</v>
          </cell>
          <cell r="O101" t="str">
            <v>EQUIPE FR_ALU</v>
          </cell>
          <cell r="P101" t="str">
            <v xml:space="preserve">Chrystel CHASSAGNE </v>
          </cell>
          <cell r="Q101" t="str">
            <v>Anthony</v>
          </cell>
          <cell r="R101" t="str">
            <v>Non</v>
          </cell>
          <cell r="S101" t="str">
            <v>Non</v>
          </cell>
          <cell r="T101" t="str">
            <v>Non</v>
          </cell>
          <cell r="U101" t="str">
            <v>Non</v>
          </cell>
        </row>
        <row r="102">
          <cell r="B102" t="str">
            <v>OD_NYANKEES8</v>
          </cell>
          <cell r="C102"/>
          <cell r="D102" t="str">
            <v>Haute</v>
          </cell>
          <cell r="E102">
            <v>43137</v>
          </cell>
          <cell r="F102" t="str">
            <v>matin</v>
          </cell>
          <cell r="G102" t="str">
            <v>NYY - NEW YORK YANKEES</v>
          </cell>
          <cell r="H102" t="str">
            <v>SPORTSWEAR</v>
          </cell>
          <cell r="I102" t="str">
            <v>Reprise de OD_NYANKEES7</v>
          </cell>
          <cell r="J102" t="str">
            <v>Chaussures</v>
          </cell>
          <cell r="K102">
            <v>43137</v>
          </cell>
          <cell r="L102">
            <v>3</v>
          </cell>
          <cell r="M102" t="str">
            <v>Fr</v>
          </cell>
          <cell r="N102" t="str">
            <v>Pôle DA</v>
          </cell>
          <cell r="O102" t="str">
            <v>EQUIPE FR_JHD</v>
          </cell>
          <cell r="P102" t="str">
            <v>Gaetan CESBRON NUYTS</v>
          </cell>
          <cell r="Q102" t="str">
            <v>Anthony</v>
          </cell>
          <cell r="R102" t="str">
            <v>Non</v>
          </cell>
          <cell r="S102" t="str">
            <v>Non</v>
          </cell>
          <cell r="T102" t="str">
            <v>Non</v>
          </cell>
          <cell r="U102" t="str">
            <v>Non</v>
          </cell>
        </row>
        <row r="103">
          <cell r="B103" t="str">
            <v>OD_JULBO16</v>
          </cell>
          <cell r="C103"/>
          <cell r="D103" t="str">
            <v>Moyenne</v>
          </cell>
          <cell r="E103">
            <v>43137</v>
          </cell>
          <cell r="F103" t="str">
            <v>Soir</v>
          </cell>
          <cell r="G103" t="str">
            <v>SOLAR / JULBO</v>
          </cell>
          <cell r="H103" t="str">
            <v>SPORT VETEMENT</v>
          </cell>
          <cell r="I103" t="str">
            <v>Début Février</v>
          </cell>
          <cell r="J103" t="str">
            <v>Masques Ski</v>
          </cell>
          <cell r="K103">
            <v>43137</v>
          </cell>
          <cell r="L103">
            <v>3</v>
          </cell>
          <cell r="M103" t="str">
            <v>Fr</v>
          </cell>
          <cell r="N103" t="str">
            <v>Pôle DA</v>
          </cell>
          <cell r="O103" t="str">
            <v>EQUIPE FR_JHD</v>
          </cell>
          <cell r="P103" t="str">
            <v xml:space="preserve">Amy WORKMAN
</v>
          </cell>
          <cell r="Q103" t="str">
            <v>Clément</v>
          </cell>
          <cell r="R103" t="str">
            <v>Non</v>
          </cell>
          <cell r="S103" t="str">
            <v>Non</v>
          </cell>
          <cell r="T103" t="str">
            <v>Non</v>
          </cell>
          <cell r="U103" t="str">
            <v>Non</v>
          </cell>
        </row>
        <row r="104">
          <cell r="B104" t="str">
            <v>OD_SLNDRTN33</v>
          </cell>
          <cell r="C104"/>
          <cell r="D104" t="str">
            <v>Haute</v>
          </cell>
          <cell r="E104">
            <v>43138</v>
          </cell>
          <cell r="F104" t="str">
            <v>matin</v>
          </cell>
          <cell r="G104" t="str">
            <v>SLENDERTONE</v>
          </cell>
          <cell r="H104" t="str">
            <v>MATERIEL SPORT</v>
          </cell>
          <cell r="I104" t="str">
            <v>livr. 31/01 / pas de Sport-elec, Compex et Beurer</v>
          </cell>
          <cell r="J104" t="str">
            <v xml:space="preserve">Appareils d’électrostimulation </v>
          </cell>
          <cell r="K104">
            <v>43124</v>
          </cell>
          <cell r="L104">
            <v>50</v>
          </cell>
          <cell r="M104" t="str">
            <v>Fr</v>
          </cell>
          <cell r="N104" t="str">
            <v>Pôle DA</v>
          </cell>
          <cell r="O104" t="str">
            <v>EQUIPE FR_JHD</v>
          </cell>
          <cell r="P104" t="str">
            <v>Millan HERCE</v>
          </cell>
          <cell r="Q104" t="str">
            <v>Anthony</v>
          </cell>
          <cell r="R104" t="str">
            <v>Non</v>
          </cell>
          <cell r="S104" t="str">
            <v>Non</v>
          </cell>
          <cell r="T104" t="str">
            <v>Non</v>
          </cell>
          <cell r="U104" t="str">
            <v>Non</v>
          </cell>
        </row>
        <row r="105">
          <cell r="B105" t="str">
            <v>OD_JBL22</v>
          </cell>
          <cell r="C105"/>
          <cell r="D105" t="str">
            <v>Haute</v>
          </cell>
          <cell r="E105">
            <v>43138</v>
          </cell>
          <cell r="F105" t="str">
            <v>matin</v>
          </cell>
          <cell r="G105" t="str">
            <v>JBL Two days</v>
          </cell>
          <cell r="H105" t="str">
            <v>HIGH TECH</v>
          </cell>
          <cell r="I105"/>
          <cell r="J105" t="str">
            <v>Casque Audio</v>
          </cell>
          <cell r="K105">
            <v>43133</v>
          </cell>
          <cell r="L105">
            <v>4</v>
          </cell>
          <cell r="M105" t="str">
            <v>Fr</v>
          </cell>
          <cell r="N105" t="str">
            <v>Pôle ABE</v>
          </cell>
          <cell r="O105" t="str">
            <v>EQUIPE FR_1DAY</v>
          </cell>
          <cell r="P105" t="str">
            <v>Mohamed BENNOUNA</v>
          </cell>
          <cell r="Q105" t="str">
            <v>Thomas</v>
          </cell>
          <cell r="R105" t="str">
            <v>Non</v>
          </cell>
          <cell r="S105" t="str">
            <v>Non</v>
          </cell>
          <cell r="T105" t="str">
            <v>Non</v>
          </cell>
          <cell r="U105" t="str">
            <v>Non</v>
          </cell>
        </row>
        <row r="106">
          <cell r="B106" t="str">
            <v>OD_MDCHAUSS10</v>
          </cell>
          <cell r="C106"/>
          <cell r="D106" t="str">
            <v>Haute</v>
          </cell>
          <cell r="E106">
            <v>43138</v>
          </cell>
          <cell r="F106" t="str">
            <v>Soir</v>
          </cell>
          <cell r="G106" t="str">
            <v>MAISON DU CHAUSSEUR</v>
          </cell>
          <cell r="H106" t="str">
            <v>CHAUSSURES</v>
          </cell>
          <cell r="I106" t="str">
            <v>Décale au 08 pour livraison tardive</v>
          </cell>
          <cell r="J106" t="str">
            <v xml:space="preserve"> Embauchoirs + Semainier</v>
          </cell>
          <cell r="K106">
            <v>43129</v>
          </cell>
          <cell r="L106">
            <v>2</v>
          </cell>
          <cell r="M106" t="str">
            <v>Fr</v>
          </cell>
          <cell r="N106" t="str">
            <v>Pôle ABE</v>
          </cell>
          <cell r="O106" t="str">
            <v>EQUIPE FR_STF</v>
          </cell>
          <cell r="P106" t="str">
            <v xml:space="preserve">Guillaume GOUBLE
</v>
          </cell>
          <cell r="Q106" t="str">
            <v>Clément</v>
          </cell>
          <cell r="R106" t="str">
            <v>Oui</v>
          </cell>
          <cell r="S106" t="str">
            <v>Oui</v>
          </cell>
          <cell r="T106" t="str">
            <v>Non</v>
          </cell>
          <cell r="U106" t="str">
            <v>Non</v>
          </cell>
        </row>
        <row r="107">
          <cell r="B107" t="str">
            <v>OD_STAMOUR3</v>
          </cell>
          <cell r="C107"/>
          <cell r="D107" t="str">
            <v>Moyenne</v>
          </cell>
          <cell r="E107">
            <v>43139</v>
          </cell>
          <cell r="F107" t="str">
            <v>matin</v>
          </cell>
          <cell r="G107" t="str">
            <v>SAINT AMOUR</v>
          </cell>
          <cell r="H107" t="str">
            <v>VINS</v>
          </cell>
          <cell r="I107" t="str">
            <v>DI au 05 - décale pour retard échantillons</v>
          </cell>
          <cell r="J107" t="str">
            <v>Vins Beaujolais</v>
          </cell>
          <cell r="K107">
            <v>43141</v>
          </cell>
          <cell r="L107">
            <v>3</v>
          </cell>
          <cell r="M107" t="str">
            <v>Fr</v>
          </cell>
          <cell r="N107" t="str">
            <v>Pôle EIM</v>
          </cell>
          <cell r="O107" t="str">
            <v>EQUIPE FR_ARA</v>
          </cell>
          <cell r="P107" t="str">
            <v>Fanny SARRAF</v>
          </cell>
          <cell r="Q107" t="str">
            <v>Tessa</v>
          </cell>
          <cell r="R107" t="str">
            <v>Non</v>
          </cell>
          <cell r="S107" t="str">
            <v>Non</v>
          </cell>
          <cell r="T107" t="str">
            <v>Non</v>
          </cell>
          <cell r="U107" t="str">
            <v>Non</v>
          </cell>
        </row>
        <row r="108">
          <cell r="B108" t="str">
            <v>OD_CABSIZE8</v>
          </cell>
          <cell r="C108"/>
          <cell r="D108" t="str">
            <v>Moyenne</v>
          </cell>
          <cell r="E108">
            <v>43139</v>
          </cell>
          <cell r="F108" t="str">
            <v>Soir</v>
          </cell>
          <cell r="G108" t="str">
            <v>CABIN SIZE</v>
          </cell>
          <cell r="H108" t="str">
            <v>BAGAGE</v>
          </cell>
          <cell r="I108" t="str">
            <v>Dropshipment</v>
          </cell>
          <cell r="J108" t="str">
            <v>Valises</v>
          </cell>
          <cell r="K108">
            <v>43132</v>
          </cell>
          <cell r="L108">
            <v>3</v>
          </cell>
          <cell r="M108" t="str">
            <v>Fr</v>
          </cell>
          <cell r="N108" t="str">
            <v>Pôle ABE</v>
          </cell>
          <cell r="O108" t="str">
            <v>EQUIPE FR_STF</v>
          </cell>
          <cell r="P108" t="str">
            <v xml:space="preserve">Laurence GIAMARCHI
</v>
          </cell>
          <cell r="Q108" t="str">
            <v>Clément</v>
          </cell>
          <cell r="R108" t="str">
            <v>Oui</v>
          </cell>
          <cell r="S108" t="str">
            <v>Oui</v>
          </cell>
          <cell r="T108" t="str">
            <v>Non</v>
          </cell>
          <cell r="U108" t="str">
            <v>Non</v>
          </cell>
        </row>
        <row r="109">
          <cell r="B109" t="str">
            <v>OD_HAPPYSOCK18</v>
          </cell>
          <cell r="C109"/>
          <cell r="D109" t="str">
            <v>Haute</v>
          </cell>
          <cell r="E109">
            <v>43140</v>
          </cell>
          <cell r="F109" t="str">
            <v>Matin</v>
          </cell>
          <cell r="G109" t="str">
            <v>HAPPY SOCKS</v>
          </cell>
          <cell r="H109" t="str">
            <v>PAP HOMME</v>
          </cell>
          <cell r="I109"/>
          <cell r="J109" t="str">
            <v>Chaussettes homme et femme</v>
          </cell>
          <cell r="K109">
            <v>43140</v>
          </cell>
          <cell r="L109">
            <v>5</v>
          </cell>
          <cell r="M109" t="str">
            <v>All</v>
          </cell>
          <cell r="N109" t="str">
            <v>All</v>
          </cell>
          <cell r="O109"/>
          <cell r="P109"/>
          <cell r="Q109"/>
          <cell r="R109"/>
          <cell r="S109"/>
          <cell r="T109"/>
          <cell r="U109"/>
        </row>
        <row r="110">
          <cell r="B110" t="str">
            <v>OD_BAGLLER13</v>
          </cell>
          <cell r="C110"/>
          <cell r="D110" t="str">
            <v>Haute</v>
          </cell>
          <cell r="E110">
            <v>43140</v>
          </cell>
          <cell r="F110" t="str">
            <v>Matin</v>
          </cell>
          <cell r="G110" t="str">
            <v xml:space="preserve">BAGLLERINA </v>
          </cell>
          <cell r="H110" t="str">
            <v>CHAUSSURES</v>
          </cell>
          <cell r="I110"/>
          <cell r="J110" t="str">
            <v>ballerines, sandales</v>
          </cell>
          <cell r="K110">
            <v>43125</v>
          </cell>
          <cell r="L110">
            <v>1</v>
          </cell>
          <cell r="M110" t="str">
            <v>Fr</v>
          </cell>
          <cell r="N110" t="str">
            <v>Pôle DA</v>
          </cell>
          <cell r="O110" t="str">
            <v>EQUIPE FR_STF</v>
          </cell>
          <cell r="P110" t="str">
            <v>Anne-Laurence MESNARD</v>
          </cell>
          <cell r="Q110" t="str">
            <v>Clément</v>
          </cell>
          <cell r="R110" t="str">
            <v>Oui</v>
          </cell>
          <cell r="S110" t="str">
            <v>Oui</v>
          </cell>
          <cell r="T110" t="str">
            <v>Non</v>
          </cell>
          <cell r="U110" t="str">
            <v>Oui</v>
          </cell>
        </row>
        <row r="111">
          <cell r="B111" t="str">
            <v>OD_ROWENTA29</v>
          </cell>
          <cell r="C111"/>
          <cell r="D111" t="str">
            <v>Haute</v>
          </cell>
          <cell r="E111">
            <v>43140</v>
          </cell>
          <cell r="F111" t="str">
            <v>Soir</v>
          </cell>
          <cell r="G111" t="str">
            <v>ROWENTA</v>
          </cell>
          <cell r="H111" t="str">
            <v>PEM</v>
          </cell>
          <cell r="I111"/>
          <cell r="J111" t="str">
            <v>Chauffage</v>
          </cell>
          <cell r="K111">
            <v>43138</v>
          </cell>
          <cell r="L111">
            <v>4</v>
          </cell>
          <cell r="M111" t="str">
            <v>Fr</v>
          </cell>
          <cell r="N111" t="str">
            <v>Pôle ESA</v>
          </cell>
          <cell r="O111" t="str">
            <v>PÔLE FR_ESA</v>
          </cell>
          <cell r="P111" t="str">
            <v>Noémie LETESSIER</v>
          </cell>
          <cell r="Q111" t="str">
            <v>Anthony</v>
          </cell>
          <cell r="R111" t="str">
            <v>Non</v>
          </cell>
          <cell r="S111" t="str">
            <v>Non</v>
          </cell>
          <cell r="T111" t="str">
            <v>Non</v>
          </cell>
          <cell r="U111" t="str">
            <v>Non</v>
          </cell>
        </row>
        <row r="112">
          <cell r="B112" t="str">
            <v>OD_GROHE76</v>
          </cell>
          <cell r="C112"/>
          <cell r="D112" t="str">
            <v>Super OD</v>
          </cell>
          <cell r="E112">
            <v>43141</v>
          </cell>
          <cell r="F112" t="str">
            <v>Matin</v>
          </cell>
          <cell r="G112" t="str">
            <v>GROHE TWO DAYS DI</v>
          </cell>
          <cell r="H112" t="str">
            <v>BRICOLAGE</v>
          </cell>
          <cell r="I112" t="str">
            <v>Super OD tous les deux jours</v>
          </cell>
          <cell r="J112" t="str">
            <v>robinetterie</v>
          </cell>
          <cell r="K112">
            <v>43141</v>
          </cell>
          <cell r="L112">
            <v>4</v>
          </cell>
          <cell r="M112" t="str">
            <v>Fr</v>
          </cell>
          <cell r="N112" t="str">
            <v>Pôle XQU</v>
          </cell>
          <cell r="O112" t="str">
            <v>EQUIPE FR_JFB</v>
          </cell>
          <cell r="P112" t="str">
            <v xml:space="preserve">Raphael GARCIA </v>
          </cell>
          <cell r="Q112" t="str">
            <v>Clément</v>
          </cell>
          <cell r="R112" t="str">
            <v>Non</v>
          </cell>
          <cell r="S112" t="str">
            <v>Non</v>
          </cell>
          <cell r="T112" t="str">
            <v>Non</v>
          </cell>
          <cell r="U112" t="str">
            <v>Non</v>
          </cell>
        </row>
        <row r="113">
          <cell r="B113" t="str">
            <v>OD_BMWERKZEU16</v>
          </cell>
          <cell r="C113"/>
          <cell r="D113" t="str">
            <v>Haute</v>
          </cell>
          <cell r="E113">
            <v>43141</v>
          </cell>
          <cell r="F113" t="str">
            <v>Matin</v>
          </cell>
          <cell r="G113" t="str">
            <v>MANNESMAN</v>
          </cell>
          <cell r="H113" t="str">
            <v>BRICOLAGE</v>
          </cell>
          <cell r="I113"/>
          <cell r="J113" t="str">
            <v>Caisse à outils</v>
          </cell>
          <cell r="K113">
            <v>43140</v>
          </cell>
          <cell r="L113">
            <v>4</v>
          </cell>
          <cell r="M113" t="str">
            <v>All</v>
          </cell>
          <cell r="N113" t="str">
            <v>All</v>
          </cell>
          <cell r="O113"/>
          <cell r="P113"/>
          <cell r="Q113"/>
          <cell r="R113"/>
          <cell r="S113"/>
          <cell r="T113"/>
          <cell r="U113"/>
        </row>
        <row r="114">
          <cell r="B114" t="str">
            <v>OD_GASOLINE15</v>
          </cell>
          <cell r="C114"/>
          <cell r="D114" t="str">
            <v>Haute</v>
          </cell>
          <cell r="E114">
            <v>43142</v>
          </cell>
          <cell r="F114" t="str">
            <v>Matin</v>
          </cell>
          <cell r="G114" t="str">
            <v>GASOLINE</v>
          </cell>
          <cell r="H114" t="str">
            <v>DECO / MEUBLE</v>
          </cell>
          <cell r="I114"/>
          <cell r="J114" t="str">
            <v>Lampadaires</v>
          </cell>
          <cell r="K114">
            <v>43138</v>
          </cell>
          <cell r="L114">
            <v>2</v>
          </cell>
          <cell r="M114" t="str">
            <v>Fr</v>
          </cell>
          <cell r="N114" t="str">
            <v>Pôle XQU</v>
          </cell>
          <cell r="O114" t="str">
            <v>EQUIPE FR_PDE</v>
          </cell>
          <cell r="P114" t="str">
            <v xml:space="preserve">Tiphanie DU TERTRE </v>
          </cell>
          <cell r="Q114" t="str">
            <v>Clément</v>
          </cell>
          <cell r="R114" t="str">
            <v>Non</v>
          </cell>
          <cell r="S114" t="str">
            <v>Non</v>
          </cell>
          <cell r="T114" t="str">
            <v>Non</v>
          </cell>
          <cell r="U114" t="str">
            <v>Non</v>
          </cell>
        </row>
        <row r="115">
          <cell r="B115" t="str">
            <v>OD_MOTOROLA7</v>
          </cell>
          <cell r="C115"/>
          <cell r="D115" t="str">
            <v>Moyenne</v>
          </cell>
          <cell r="E115">
            <v>43142</v>
          </cell>
          <cell r="F115" t="str">
            <v>Soir</v>
          </cell>
          <cell r="G115" t="str">
            <v>MOTOROLA</v>
          </cell>
          <cell r="H115" t="str">
            <v>HIGH TECH</v>
          </cell>
          <cell r="I115"/>
          <cell r="J115" t="str">
            <v>talkies walkies</v>
          </cell>
          <cell r="K115">
            <v>43142</v>
          </cell>
          <cell r="L115">
            <v>5</v>
          </cell>
          <cell r="M115" t="str">
            <v>Fr</v>
          </cell>
          <cell r="N115" t="str">
            <v>Pôle ABE</v>
          </cell>
          <cell r="O115" t="str">
            <v>EQUIPE FR_CHU</v>
          </cell>
          <cell r="P115" t="str">
            <v>Mohamed BENNOUNA</v>
          </cell>
          <cell r="Q115" t="str">
            <v>Clément</v>
          </cell>
          <cell r="R115" t="str">
            <v>Non</v>
          </cell>
          <cell r="S115" t="str">
            <v>Non</v>
          </cell>
          <cell r="T115" t="str">
            <v>non</v>
          </cell>
          <cell r="U115" t="str">
            <v>non</v>
          </cell>
        </row>
        <row r="116">
          <cell r="B116" t="str">
            <v>OD_CRYSTALCO32</v>
          </cell>
          <cell r="C116"/>
          <cell r="D116" t="str">
            <v>Moyenne</v>
          </cell>
          <cell r="E116">
            <v>43143</v>
          </cell>
          <cell r="F116" t="str">
            <v>Matin</v>
          </cell>
          <cell r="G116" t="str">
            <v>CRYSTAL COLOR</v>
          </cell>
          <cell r="H116" t="str">
            <v>BIJOUX</v>
          </cell>
          <cell r="I116" t="str">
            <v>Livr. 30/01 !</v>
          </cell>
          <cell r="J116" t="str">
            <v>Bijoux fantaisie</v>
          </cell>
          <cell r="K116">
            <v>43139</v>
          </cell>
          <cell r="L116">
            <v>50</v>
          </cell>
          <cell r="M116" t="str">
            <v>Fr</v>
          </cell>
          <cell r="N116" t="str">
            <v>Pôle ABE</v>
          </cell>
          <cell r="O116" t="str">
            <v>EQUIPE FR_LCS</v>
          </cell>
          <cell r="P116" t="str">
            <v>Louisa VETU</v>
          </cell>
          <cell r="Q116" t="str">
            <v>Tessa</v>
          </cell>
          <cell r="R116" t="str">
            <v>Oui</v>
          </cell>
          <cell r="S116" t="str">
            <v>Oui</v>
          </cell>
          <cell r="T116" t="str">
            <v>Non</v>
          </cell>
          <cell r="U116" t="str">
            <v>Non</v>
          </cell>
        </row>
        <row r="117">
          <cell r="B117" t="str">
            <v>OD_AKG15</v>
          </cell>
          <cell r="C117"/>
          <cell r="D117" t="str">
            <v>Haute</v>
          </cell>
          <cell r="E117">
            <v>43143</v>
          </cell>
          <cell r="F117" t="str">
            <v>Soir</v>
          </cell>
          <cell r="G117" t="str">
            <v>AKG</v>
          </cell>
          <cell r="H117" t="str">
            <v>HIGH TECH</v>
          </cell>
          <cell r="I117"/>
          <cell r="J117" t="str">
            <v>Casque bluetooth K845BT</v>
          </cell>
          <cell r="K117">
            <v>43133</v>
          </cell>
          <cell r="L117">
            <v>4</v>
          </cell>
          <cell r="M117" t="str">
            <v>Fr</v>
          </cell>
          <cell r="N117" t="str">
            <v>Pôle ABE</v>
          </cell>
          <cell r="O117" t="str">
            <v>EQUIPE FR_CHU</v>
          </cell>
          <cell r="P117" t="str">
            <v>Mohamed BENNOUNA</v>
          </cell>
          <cell r="Q117" t="str">
            <v>Anthony</v>
          </cell>
          <cell r="R117" t="str">
            <v>Non</v>
          </cell>
          <cell r="S117" t="str">
            <v>Non</v>
          </cell>
          <cell r="T117" t="str">
            <v>Non</v>
          </cell>
          <cell r="U117" t="str">
            <v>Non</v>
          </cell>
        </row>
        <row r="118">
          <cell r="B118" t="str">
            <v>OD_DARPEJE9</v>
          </cell>
          <cell r="C118"/>
          <cell r="D118" t="str">
            <v>Haute</v>
          </cell>
          <cell r="E118">
            <v>43144</v>
          </cell>
          <cell r="F118" t="str">
            <v>Matin</v>
          </cell>
          <cell r="G118" t="str">
            <v>D'ARPEJE</v>
          </cell>
          <cell r="H118" t="str">
            <v>JEUX / JOUET</v>
          </cell>
          <cell r="I118"/>
          <cell r="J118" t="str">
            <v>Bureau Reine Neiges / Cars</v>
          </cell>
          <cell r="K118">
            <v>43139</v>
          </cell>
          <cell r="L118">
            <v>4</v>
          </cell>
          <cell r="M118" t="str">
            <v>Fr</v>
          </cell>
          <cell r="N118" t="str">
            <v>Pôle XQU</v>
          </cell>
          <cell r="O118" t="str">
            <v>EQUIPE FR_NBL</v>
          </cell>
          <cell r="P118" t="str">
            <v>Alexie MOINE</v>
          </cell>
          <cell r="Q118" t="str">
            <v>Anthony</v>
          </cell>
          <cell r="R118" t="str">
            <v>Non</v>
          </cell>
          <cell r="S118" t="str">
            <v>Non</v>
          </cell>
          <cell r="T118" t="str">
            <v>Non</v>
          </cell>
          <cell r="U118" t="str">
            <v>Non</v>
          </cell>
        </row>
        <row r="119">
          <cell r="B119" t="str">
            <v>OD_WITHINGS20</v>
          </cell>
          <cell r="C119"/>
          <cell r="D119" t="str">
            <v>Haute</v>
          </cell>
          <cell r="E119">
            <v>43144</v>
          </cell>
          <cell r="F119" t="str">
            <v>Soir</v>
          </cell>
          <cell r="G119" t="str">
            <v>WITHINGS</v>
          </cell>
          <cell r="H119" t="str">
            <v>HIGH TECH</v>
          </cell>
          <cell r="I119" t="str">
            <v>Reprise OD_WITHINGS19</v>
          </cell>
          <cell r="J119" t="str">
            <v>Système de sommeil</v>
          </cell>
          <cell r="K119">
            <v>43145</v>
          </cell>
          <cell r="L119">
            <v>5</v>
          </cell>
          <cell r="M119" t="str">
            <v>Fr</v>
          </cell>
          <cell r="N119" t="str">
            <v>Pôle ABE</v>
          </cell>
          <cell r="O119" t="str">
            <v>EQUIPE FR_CHU</v>
          </cell>
          <cell r="P119" t="str">
            <v>Adrien PREVOST</v>
          </cell>
          <cell r="Q119" t="str">
            <v>Anthony</v>
          </cell>
          <cell r="R119" t="str">
            <v>Oui</v>
          </cell>
          <cell r="S119" t="str">
            <v>Non</v>
          </cell>
          <cell r="T119" t="str">
            <v>Non</v>
          </cell>
          <cell r="U119" t="str">
            <v>Non</v>
          </cell>
        </row>
        <row r="120">
          <cell r="B120" t="str">
            <v>OD_AEG76</v>
          </cell>
          <cell r="C120"/>
          <cell r="D120" t="str">
            <v>Moyenne</v>
          </cell>
          <cell r="E120">
            <v>43145</v>
          </cell>
          <cell r="F120" t="str">
            <v>Matin</v>
          </cell>
          <cell r="G120" t="str">
            <v>AEG</v>
          </cell>
          <cell r="H120" t="str">
            <v>PEM</v>
          </cell>
          <cell r="I120" t="str">
            <v>Mise a jour OD_AEG71</v>
          </cell>
          <cell r="J120" t="str">
            <v>Brosse à dents</v>
          </cell>
          <cell r="K120">
            <v>43145</v>
          </cell>
          <cell r="L120">
            <v>4</v>
          </cell>
          <cell r="M120" t="str">
            <v>Fr</v>
          </cell>
          <cell r="N120" t="str">
            <v>Pôle ABE</v>
          </cell>
          <cell r="O120" t="str">
            <v>EQUIPE FR_ACA</v>
          </cell>
          <cell r="P120" t="str">
            <v>Jennifer SALIBA</v>
          </cell>
          <cell r="Q120" t="str">
            <v>Clément</v>
          </cell>
          <cell r="R120" t="str">
            <v>Oui</v>
          </cell>
          <cell r="S120" t="str">
            <v>Oui</v>
          </cell>
          <cell r="T120" t="str">
            <v>Non</v>
          </cell>
          <cell r="U120" t="str">
            <v>Non</v>
          </cell>
        </row>
        <row r="121">
          <cell r="B121" t="str">
            <v>OD_CADDIE10</v>
          </cell>
          <cell r="C121"/>
          <cell r="D121" t="str">
            <v>Moyenne</v>
          </cell>
          <cell r="E121">
            <v>43145</v>
          </cell>
          <cell r="F121" t="str">
            <v>Matin</v>
          </cell>
          <cell r="G121" t="str">
            <v>CADDIE</v>
          </cell>
          <cell r="H121" t="str">
            <v>BAGAGE</v>
          </cell>
          <cell r="I121"/>
          <cell r="J121" t="str">
            <v>Poussettes de marché</v>
          </cell>
          <cell r="K121">
            <v>43144</v>
          </cell>
          <cell r="L121">
            <v>4</v>
          </cell>
          <cell r="M121" t="str">
            <v>Fr</v>
          </cell>
          <cell r="N121" t="str">
            <v>Pôle ABE</v>
          </cell>
          <cell r="O121" t="str">
            <v>EQUIPE FR_STF</v>
          </cell>
          <cell r="P121" t="str">
            <v>Marie d'OIRON</v>
          </cell>
          <cell r="Q121" t="str">
            <v>Clément</v>
          </cell>
          <cell r="R121" t="str">
            <v>Non</v>
          </cell>
          <cell r="S121" t="str">
            <v>Non</v>
          </cell>
          <cell r="T121" t="str">
            <v>Non</v>
          </cell>
          <cell r="U121" t="str">
            <v>Non</v>
          </cell>
        </row>
        <row r="122">
          <cell r="B122" t="str">
            <v>OD_APPLE61</v>
          </cell>
          <cell r="C122"/>
          <cell r="D122" t="str">
            <v>Haute</v>
          </cell>
          <cell r="E122">
            <v>43145</v>
          </cell>
          <cell r="F122" t="str">
            <v>Soir</v>
          </cell>
          <cell r="G122" t="str">
            <v>APPLE Potentiel Two Days</v>
          </cell>
          <cell r="H122" t="str">
            <v>HIGH TECH</v>
          </cell>
          <cell r="I122" t="str">
            <v>A partir du 15/02</v>
          </cell>
          <cell r="J122" t="str">
            <v>IPAD</v>
          </cell>
          <cell r="K122">
            <v>43146</v>
          </cell>
          <cell r="L122">
            <v>5</v>
          </cell>
          <cell r="M122" t="str">
            <v>Fr</v>
          </cell>
          <cell r="N122" t="str">
            <v>Pôle ABE</v>
          </cell>
          <cell r="O122" t="str">
            <v>EQUIPE FR_1DAY</v>
          </cell>
          <cell r="P122" t="str">
            <v>Mohamed BENNOUNA</v>
          </cell>
          <cell r="Q122" t="str">
            <v>Clément</v>
          </cell>
          <cell r="R122" t="str">
            <v>Non</v>
          </cell>
          <cell r="S122" t="str">
            <v>Non</v>
          </cell>
          <cell r="T122" t="str">
            <v>Non</v>
          </cell>
          <cell r="U122" t="str">
            <v>Non</v>
          </cell>
        </row>
        <row r="123">
          <cell r="B123" t="str">
            <v>OD_SCHOTT16</v>
          </cell>
          <cell r="C123"/>
          <cell r="D123" t="str">
            <v>Haute</v>
          </cell>
          <cell r="E123">
            <v>43146</v>
          </cell>
          <cell r="F123" t="str">
            <v>Matin</v>
          </cell>
          <cell r="G123" t="str">
            <v>SCHOTT</v>
          </cell>
          <cell r="H123" t="str">
            <v>PAP HOMME</v>
          </cell>
          <cell r="I123" t="str">
            <v>PR2 OK</v>
          </cell>
          <cell r="J123" t="str">
            <v>Parkas et Manteaux</v>
          </cell>
          <cell r="K123">
            <v>43111</v>
          </cell>
          <cell r="L123">
            <v>1</v>
          </cell>
          <cell r="M123" t="str">
            <v>Fr</v>
          </cell>
          <cell r="N123" t="str">
            <v>Pôle DA</v>
          </cell>
          <cell r="O123" t="str">
            <v>EQUIPE FR_JHD</v>
          </cell>
          <cell r="P123" t="str">
            <v>Dany ALLAL</v>
          </cell>
          <cell r="Q123" t="str">
            <v>Tessa</v>
          </cell>
          <cell r="R123" t="str">
            <v>Oui</v>
          </cell>
          <cell r="S123" t="str">
            <v>Oui</v>
          </cell>
          <cell r="T123" t="str">
            <v>Non</v>
          </cell>
          <cell r="U123" t="str">
            <v>Oui</v>
          </cell>
        </row>
        <row r="124">
          <cell r="B124" t="str">
            <v>OD_SCHOLL56</v>
          </cell>
          <cell r="C124" t="str">
            <v>.</v>
          </cell>
          <cell r="D124" t="str">
            <v>Haute</v>
          </cell>
          <cell r="E124">
            <v>43146</v>
          </cell>
          <cell r="F124" t="str">
            <v>Matin</v>
          </cell>
          <cell r="G124" t="str">
            <v>SCHOLL</v>
          </cell>
          <cell r="H124" t="str">
            <v>GRANDE CONSOMMATION</v>
          </cell>
          <cell r="I124" t="str">
            <v>Décale pour livraison tardive</v>
          </cell>
          <cell r="J124" t="str">
            <v>Soin des pieds</v>
          </cell>
          <cell r="K124">
            <v>43134</v>
          </cell>
          <cell r="L124">
            <v>3</v>
          </cell>
          <cell r="M124" t="str">
            <v>Fr</v>
          </cell>
          <cell r="N124" t="str">
            <v>Pôle ABE</v>
          </cell>
          <cell r="O124" t="str">
            <v>EQUIPE FR_ACA</v>
          </cell>
          <cell r="P124" t="str">
            <v xml:space="preserve">Stéphanie BERNIER
</v>
          </cell>
          <cell r="Q124" t="str">
            <v>Tessa</v>
          </cell>
          <cell r="R124" t="str">
            <v>Non</v>
          </cell>
          <cell r="S124" t="str">
            <v>Non</v>
          </cell>
          <cell r="T124" t="str">
            <v>Non</v>
          </cell>
          <cell r="U124" t="str">
            <v>Non</v>
          </cell>
        </row>
        <row r="125">
          <cell r="B125" t="str">
            <v>OD_BUNKER2</v>
          </cell>
          <cell r="C125"/>
          <cell r="D125" t="str">
            <v>Haute</v>
          </cell>
          <cell r="E125">
            <v>43147</v>
          </cell>
          <cell r="F125" t="str">
            <v>Matin</v>
          </cell>
          <cell r="G125" t="str">
            <v>BUNKER</v>
          </cell>
          <cell r="H125" t="str">
            <v>CHAUSSURES</v>
          </cell>
          <cell r="I125" t="str">
            <v>Le stock part d'Espagne à la fin de janvier</v>
          </cell>
          <cell r="J125" t="str">
            <v>boots homme</v>
          </cell>
          <cell r="K125">
            <v>43125</v>
          </cell>
          <cell r="L125">
            <v>45</v>
          </cell>
          <cell r="M125" t="str">
            <v>Fr</v>
          </cell>
          <cell r="N125" t="str">
            <v>Pôle ABE</v>
          </cell>
          <cell r="O125" t="str">
            <v>EQUIPE FR_STF</v>
          </cell>
          <cell r="P125" t="str">
            <v>Dominique DESGRANGES</v>
          </cell>
          <cell r="Q125" t="str">
            <v>Thomas</v>
          </cell>
          <cell r="R125" t="str">
            <v>Oui</v>
          </cell>
          <cell r="S125" t="str">
            <v>Oui</v>
          </cell>
          <cell r="T125" t="str">
            <v>Non</v>
          </cell>
          <cell r="U125" t="str">
            <v>Non</v>
          </cell>
        </row>
        <row r="126">
          <cell r="B126" t="str">
            <v>OD_VALEO3</v>
          </cell>
          <cell r="C126"/>
          <cell r="D126" t="str">
            <v>Haute</v>
          </cell>
          <cell r="E126">
            <v>43147</v>
          </cell>
          <cell r="F126" t="str">
            <v>matin</v>
          </cell>
          <cell r="G126" t="str">
            <v>VALEO Potentiel Two Days</v>
          </cell>
          <cell r="H126" t="str">
            <v>BRICOLAGE</v>
          </cell>
          <cell r="I126" t="str">
            <v>Deuxième quinzaine de février</v>
          </cell>
          <cell r="J126" t="str">
            <v>Ampoules et essuie glaces</v>
          </cell>
          <cell r="K126">
            <v>43147</v>
          </cell>
          <cell r="L126">
            <v>4</v>
          </cell>
          <cell r="M126" t="str">
            <v>Fr</v>
          </cell>
          <cell r="N126" t="str">
            <v>Pôle XQU</v>
          </cell>
          <cell r="O126" t="str">
            <v>EQUIPE FR_JFB</v>
          </cell>
          <cell r="P126" t="str">
            <v xml:space="preserve">Raphael GARCIA </v>
          </cell>
          <cell r="Q126" t="str">
            <v>Thomas</v>
          </cell>
          <cell r="R126" t="str">
            <v>Non</v>
          </cell>
          <cell r="S126" t="str">
            <v>Non</v>
          </cell>
          <cell r="T126" t="str">
            <v>Non</v>
          </cell>
          <cell r="U126" t="str">
            <v>Non</v>
          </cell>
        </row>
        <row r="127">
          <cell r="B127" t="str">
            <v>OD_EUROFLEX28</v>
          </cell>
          <cell r="C127"/>
          <cell r="D127" t="str">
            <v>Moyenne</v>
          </cell>
          <cell r="E127">
            <v>43147</v>
          </cell>
          <cell r="F127" t="str">
            <v>Soir</v>
          </cell>
          <cell r="G127" t="str">
            <v>EUROFLEX</v>
          </cell>
          <cell r="H127" t="str">
            <v>PEM</v>
          </cell>
          <cell r="I127"/>
          <cell r="J127" t="str">
            <v>Centrale Vapeur</v>
          </cell>
          <cell r="K127">
            <v>43138</v>
          </cell>
          <cell r="L127">
            <v>2</v>
          </cell>
          <cell r="M127" t="str">
            <v>Fr</v>
          </cell>
          <cell r="N127" t="str">
            <v>Pôle ABE</v>
          </cell>
          <cell r="O127" t="str">
            <v>EQUIPE FR_ACA</v>
          </cell>
          <cell r="P127" t="str">
            <v>Angélique BRAISE</v>
          </cell>
          <cell r="Q127" t="str">
            <v>Thomas</v>
          </cell>
          <cell r="R127" t="str">
            <v>Non</v>
          </cell>
          <cell r="S127" t="str">
            <v>Non</v>
          </cell>
          <cell r="T127" t="str">
            <v>Non</v>
          </cell>
          <cell r="U127" t="str">
            <v>Non</v>
          </cell>
        </row>
        <row r="128">
          <cell r="B128" t="str">
            <v>OD_DEWALT2</v>
          </cell>
          <cell r="C128"/>
          <cell r="D128" t="str">
            <v>Moyenne</v>
          </cell>
          <cell r="E128">
            <v>43148</v>
          </cell>
          <cell r="F128" t="str">
            <v>matin</v>
          </cell>
          <cell r="G128" t="str">
            <v>DEWALT</v>
          </cell>
          <cell r="H128" t="str">
            <v>BRICOLAGE</v>
          </cell>
          <cell r="I128"/>
          <cell r="J128" t="str">
            <v>Perceuse</v>
          </cell>
          <cell r="K128">
            <v>43124</v>
          </cell>
          <cell r="L128">
            <v>47</v>
          </cell>
          <cell r="M128" t="str">
            <v>Fr</v>
          </cell>
          <cell r="N128" t="str">
            <v>Pôle XQU</v>
          </cell>
          <cell r="O128" t="str">
            <v>EQUIPE FR_JFB</v>
          </cell>
          <cell r="P128" t="str">
            <v xml:space="preserve">Raphael GARCIA </v>
          </cell>
          <cell r="Q128" t="str">
            <v>Anthony</v>
          </cell>
          <cell r="R128" t="str">
            <v>Non</v>
          </cell>
          <cell r="S128" t="str">
            <v>Non</v>
          </cell>
          <cell r="T128" t="str">
            <v>Non</v>
          </cell>
          <cell r="U128" t="str">
            <v>Non</v>
          </cell>
        </row>
        <row r="129">
          <cell r="B129" t="str">
            <v>OD_80DB1</v>
          </cell>
          <cell r="C129"/>
          <cell r="D129" t="str">
            <v>Haute</v>
          </cell>
          <cell r="E129">
            <v>43148</v>
          </cell>
          <cell r="F129" t="str">
            <v>matin</v>
          </cell>
          <cell r="G129" t="str">
            <v>80 DB</v>
          </cell>
          <cell r="H129" t="str">
            <v>PAP HOMME</v>
          </cell>
          <cell r="I129" t="str">
            <v>Max 20/01</v>
          </cell>
          <cell r="J129" t="str">
            <v xml:space="preserve">Blouson connecté </v>
          </cell>
          <cell r="K129">
            <v>43155</v>
          </cell>
          <cell r="L129">
            <v>4</v>
          </cell>
          <cell r="M129" t="str">
            <v>Fr</v>
          </cell>
          <cell r="N129" t="str">
            <v>Pôle ABE</v>
          </cell>
          <cell r="O129" t="str">
            <v>EQUIPE FR_STF</v>
          </cell>
          <cell r="P129" t="str">
            <v>Dany ALLAL</v>
          </cell>
          <cell r="Q129" t="str">
            <v>Clément</v>
          </cell>
          <cell r="R129" t="str">
            <v>Oui</v>
          </cell>
          <cell r="S129" t="str">
            <v>Oui</v>
          </cell>
          <cell r="T129" t="str">
            <v>Oui</v>
          </cell>
          <cell r="U129" t="str">
            <v>Oui</v>
          </cell>
        </row>
        <row r="130">
          <cell r="B130" t="str">
            <v>OD_SAUTER14</v>
          </cell>
          <cell r="C130"/>
          <cell r="D130" t="str">
            <v>Haute</v>
          </cell>
          <cell r="E130">
            <v>43148</v>
          </cell>
          <cell r="F130" t="str">
            <v>Soir</v>
          </cell>
          <cell r="G130" t="str">
            <v xml:space="preserve">SAUTER </v>
          </cell>
          <cell r="H130" t="str">
            <v>GEM</v>
          </cell>
          <cell r="I130"/>
          <cell r="J130" t="str">
            <v>Table induction noir innovante avec Duozone</v>
          </cell>
          <cell r="K130">
            <v>43141</v>
          </cell>
          <cell r="L130">
            <v>5</v>
          </cell>
          <cell r="M130" t="str">
            <v>Fr</v>
          </cell>
          <cell r="N130" t="str">
            <v>Pôle ABE</v>
          </cell>
          <cell r="O130" t="str">
            <v>EQUIPE FR_ACA</v>
          </cell>
          <cell r="P130" t="str">
            <v>Jennifer SALIBA</v>
          </cell>
          <cell r="Q130" t="str">
            <v>Thomas</v>
          </cell>
          <cell r="R130" t="str">
            <v>Non</v>
          </cell>
          <cell r="S130" t="str">
            <v>Non</v>
          </cell>
          <cell r="T130" t="str">
            <v>Non</v>
          </cell>
          <cell r="U130" t="str">
            <v>Non</v>
          </cell>
        </row>
        <row r="131">
          <cell r="B131" t="str">
            <v>OD_SAMSUNG75</v>
          </cell>
          <cell r="C131"/>
          <cell r="D131" t="str">
            <v>Haute</v>
          </cell>
          <cell r="E131">
            <v>43149</v>
          </cell>
          <cell r="F131" t="str">
            <v>matin</v>
          </cell>
          <cell r="G131" t="str">
            <v>SAMSUNG</v>
          </cell>
          <cell r="H131" t="str">
            <v>HIGH TECH</v>
          </cell>
          <cell r="I131"/>
          <cell r="J131" t="str">
            <v>Montres connectées</v>
          </cell>
          <cell r="K131">
            <v>43151</v>
          </cell>
          <cell r="L131">
            <v>5</v>
          </cell>
          <cell r="M131" t="str">
            <v>Fr</v>
          </cell>
          <cell r="N131" t="str">
            <v>Pôle ABE</v>
          </cell>
          <cell r="O131" t="str">
            <v>EQUIPE FR_1DAY</v>
          </cell>
          <cell r="P131" t="str">
            <v>Mohamed BENNOUNA</v>
          </cell>
          <cell r="Q131" t="str">
            <v>Clément</v>
          </cell>
          <cell r="R131" t="str">
            <v>Non</v>
          </cell>
          <cell r="S131" t="str">
            <v>Non</v>
          </cell>
          <cell r="T131" t="str">
            <v>Non</v>
          </cell>
          <cell r="U131" t="str">
            <v>Non</v>
          </cell>
        </row>
        <row r="132">
          <cell r="B132" t="str">
            <v>OD_SCLOTHING23</v>
          </cell>
          <cell r="C132"/>
          <cell r="D132" t="str">
            <v>Faible</v>
          </cell>
          <cell r="E132">
            <v>43149</v>
          </cell>
          <cell r="F132" t="str">
            <v>matin</v>
          </cell>
          <cell r="G132" t="str">
            <v>SCOTT CLOTHING</v>
          </cell>
          <cell r="H132" t="str">
            <v>PAP HOMME</v>
          </cell>
          <cell r="I132" t="str">
            <v xml:space="preserve">Décale pour réinjection </v>
          </cell>
          <cell r="J132" t="str">
            <v>Parkas</v>
          </cell>
          <cell r="K132">
            <v>43127</v>
          </cell>
          <cell r="L132">
            <v>51</v>
          </cell>
          <cell r="M132" t="str">
            <v>Fr</v>
          </cell>
          <cell r="N132" t="str">
            <v>Pôle ABE</v>
          </cell>
          <cell r="O132" t="str">
            <v>EQUIPE FR_STF</v>
          </cell>
          <cell r="P132" t="str">
            <v>Dany ALLAL</v>
          </cell>
          <cell r="Q132" t="str">
            <v>Thomas</v>
          </cell>
          <cell r="R132" t="str">
            <v>Oui</v>
          </cell>
          <cell r="S132" t="str">
            <v>Oui</v>
          </cell>
          <cell r="T132" t="str">
            <v>Oui</v>
          </cell>
          <cell r="U132" t="str">
            <v>Non</v>
          </cell>
        </row>
        <row r="133">
          <cell r="B133" t="str">
            <v>OD_SUPERDRY32</v>
          </cell>
          <cell r="C133"/>
          <cell r="D133" t="str">
            <v>Moyenne</v>
          </cell>
          <cell r="E133">
            <v>43149</v>
          </cell>
          <cell r="F133" t="str">
            <v>Soir</v>
          </cell>
          <cell r="G133" t="str">
            <v>SUPERDRY</v>
          </cell>
          <cell r="H133" t="str">
            <v>MONTRES</v>
          </cell>
          <cell r="I133"/>
          <cell r="J133" t="str">
            <v>Montres</v>
          </cell>
          <cell r="K133">
            <v>43145</v>
          </cell>
          <cell r="L133">
            <v>3</v>
          </cell>
          <cell r="M133" t="str">
            <v>Fr</v>
          </cell>
          <cell r="N133" t="str">
            <v>Pôle DA</v>
          </cell>
          <cell r="O133" t="str">
            <v>EQUIPE FR_LCS</v>
          </cell>
          <cell r="P133" t="str">
            <v>Luc MALLINGER</v>
          </cell>
          <cell r="Q133" t="str">
            <v>Thomas</v>
          </cell>
          <cell r="R133" t="str">
            <v>Oui</v>
          </cell>
          <cell r="S133" t="str">
            <v>Oui</v>
          </cell>
          <cell r="T133" t="str">
            <v>Non</v>
          </cell>
          <cell r="U133" t="str">
            <v>Non</v>
          </cell>
        </row>
        <row r="134">
          <cell r="B134" t="str">
            <v>OD_EZILIGHT1</v>
          </cell>
          <cell r="C134"/>
          <cell r="D134" t="str">
            <v>Haute</v>
          </cell>
          <cell r="E134">
            <v>43149</v>
          </cell>
          <cell r="F134" t="str">
            <v>Soir</v>
          </cell>
          <cell r="G134" t="str">
            <v>EZLIGHT</v>
          </cell>
          <cell r="H134" t="str">
            <v>PEM</v>
          </cell>
          <cell r="I134"/>
          <cell r="J134" t="str">
            <v>Lampes</v>
          </cell>
          <cell r="K134">
            <v>43149</v>
          </cell>
          <cell r="L134">
            <v>5</v>
          </cell>
          <cell r="M134" t="str">
            <v>Fr</v>
          </cell>
          <cell r="N134" t="str">
            <v>Pôle ABE</v>
          </cell>
          <cell r="O134" t="str">
            <v>EQUIPE FR_ACA</v>
          </cell>
          <cell r="P134" t="str">
            <v>Andrea MORA</v>
          </cell>
          <cell r="Q134" t="str">
            <v>Thomas</v>
          </cell>
          <cell r="R134" t="str">
            <v>Non</v>
          </cell>
          <cell r="S134" t="str">
            <v>Non</v>
          </cell>
          <cell r="T134" t="str">
            <v>Non</v>
          </cell>
          <cell r="U134" t="str">
            <v>Non</v>
          </cell>
        </row>
        <row r="135">
          <cell r="B135" t="str">
            <v>OD_SKATUS9</v>
          </cell>
          <cell r="C135"/>
          <cell r="D135" t="str">
            <v>Moyenne</v>
          </cell>
          <cell r="E135">
            <v>43150</v>
          </cell>
          <cell r="F135" t="str">
            <v>matin</v>
          </cell>
          <cell r="G135" t="str">
            <v>SKATUS</v>
          </cell>
          <cell r="H135" t="str">
            <v>CHAUSSURES</v>
          </cell>
          <cell r="I135" t="str">
            <v>Livraison tardive / possible 18 ?</v>
          </cell>
          <cell r="J135" t="str">
            <v>Chaussures skate enfants</v>
          </cell>
          <cell r="K135">
            <v>43130</v>
          </cell>
          <cell r="L135">
            <v>46</v>
          </cell>
          <cell r="M135" t="str">
            <v>Fr</v>
          </cell>
          <cell r="N135" t="str">
            <v>Pôle DA</v>
          </cell>
          <cell r="O135" t="str">
            <v>EQUIPE FR_STF</v>
          </cell>
          <cell r="P135" t="str">
            <v>Dominique DESGRANGES</v>
          </cell>
          <cell r="Q135" t="str">
            <v>Anthony</v>
          </cell>
          <cell r="R135" t="str">
            <v>Oui</v>
          </cell>
          <cell r="S135" t="str">
            <v>Oui</v>
          </cell>
          <cell r="T135" t="str">
            <v>Oui</v>
          </cell>
          <cell r="U135" t="str">
            <v>Non</v>
          </cell>
        </row>
        <row r="136">
          <cell r="B136" t="str">
            <v>OD_PASSENGER4</v>
          </cell>
          <cell r="C136"/>
          <cell r="D136" t="str">
            <v>Faible</v>
          </cell>
          <cell r="E136">
            <v>43150</v>
          </cell>
          <cell r="F136" t="str">
            <v>matin</v>
          </cell>
          <cell r="G136" t="str">
            <v>PASSENGER</v>
          </cell>
          <cell r="H136" t="str">
            <v>SPORT VETEMENT</v>
          </cell>
          <cell r="I136" t="str">
            <v>Reprise OD_PASSENGER3</v>
          </cell>
          <cell r="J136" t="str">
            <v>Parka</v>
          </cell>
          <cell r="K136">
            <v>43127</v>
          </cell>
          <cell r="L136">
            <v>3</v>
          </cell>
          <cell r="M136" t="str">
            <v>Fr</v>
          </cell>
          <cell r="N136" t="str">
            <v>Pôle DA</v>
          </cell>
          <cell r="O136" t="str">
            <v>EQUIPE FR_JHD</v>
          </cell>
          <cell r="P136" t="str">
            <v xml:space="preserve">Dany ALLAL
</v>
          </cell>
          <cell r="Q136" t="str">
            <v>Tessa</v>
          </cell>
          <cell r="R136" t="str">
            <v>Oui</v>
          </cell>
          <cell r="S136" t="str">
            <v>Oui</v>
          </cell>
          <cell r="T136" t="str">
            <v>Oui</v>
          </cell>
          <cell r="U136" t="str">
            <v>Oui</v>
          </cell>
        </row>
        <row r="137">
          <cell r="B137" t="str">
            <v>OD_COMPEX56</v>
          </cell>
          <cell r="C137"/>
          <cell r="D137" t="str">
            <v>Haute</v>
          </cell>
          <cell r="E137">
            <v>43150</v>
          </cell>
          <cell r="F137" t="str">
            <v>Soir</v>
          </cell>
          <cell r="G137" t="str">
            <v>SLIMFORM / COMPEX</v>
          </cell>
          <cell r="H137" t="str">
            <v>MATERIEL SPORT</v>
          </cell>
          <cell r="I137"/>
          <cell r="J137" t="str">
            <v>ceintures d’electrostimulation</v>
          </cell>
          <cell r="K137">
            <v>43141</v>
          </cell>
          <cell r="L137">
            <v>4</v>
          </cell>
          <cell r="M137" t="str">
            <v>Fr</v>
          </cell>
          <cell r="N137" t="str">
            <v>Pôle DA</v>
          </cell>
          <cell r="O137" t="str">
            <v>EQUIPE FR_JHD</v>
          </cell>
          <cell r="P137" t="str">
            <v>Millan HERCE</v>
          </cell>
          <cell r="Q137" t="str">
            <v>Tessa</v>
          </cell>
          <cell r="R137" t="str">
            <v>Non</v>
          </cell>
          <cell r="S137" t="str">
            <v>Non</v>
          </cell>
          <cell r="T137" t="str">
            <v>Non</v>
          </cell>
          <cell r="U137" t="str">
            <v>Non</v>
          </cell>
        </row>
        <row r="138">
          <cell r="B138" t="str">
            <v>OD_DIM55</v>
          </cell>
          <cell r="C138"/>
          <cell r="D138" t="str">
            <v>Haute</v>
          </cell>
          <cell r="E138">
            <v>43151</v>
          </cell>
          <cell r="F138" t="str">
            <v>matin</v>
          </cell>
          <cell r="G138" t="str">
            <v>DIM</v>
          </cell>
          <cell r="H138" t="str">
            <v>LINGERIE</v>
          </cell>
          <cell r="I138" t="str">
            <v>ACHAT FERME</v>
          </cell>
          <cell r="J138" t="str">
            <v>Boxer</v>
          </cell>
          <cell r="K138">
            <v>43153</v>
          </cell>
          <cell r="L138">
            <v>36</v>
          </cell>
          <cell r="M138" t="str">
            <v>Fr</v>
          </cell>
          <cell r="N138" t="str">
            <v>EKAT</v>
          </cell>
          <cell r="O138" t="str">
            <v>EKAT FRANCE</v>
          </cell>
          <cell r="P138" t="str">
            <v>Julie CHASTENET</v>
          </cell>
          <cell r="Q138" t="str">
            <v>Clément</v>
          </cell>
          <cell r="R138" t="str">
            <v>Oui</v>
          </cell>
          <cell r="S138" t="str">
            <v>Oui</v>
          </cell>
          <cell r="T138" t="str">
            <v>Non</v>
          </cell>
          <cell r="U138"/>
        </row>
        <row r="139">
          <cell r="B139" t="str">
            <v>OD_MCCULLOCH7</v>
          </cell>
          <cell r="C139" t="str">
            <v>Possible au matin</v>
          </cell>
          <cell r="D139" t="str">
            <v>Moyenne</v>
          </cell>
          <cell r="E139">
            <v>43151</v>
          </cell>
          <cell r="F139" t="str">
            <v>Soir</v>
          </cell>
          <cell r="G139" t="str">
            <v>MC CULLOCH</v>
          </cell>
          <cell r="H139" t="str">
            <v>BRICOLAGE</v>
          </cell>
          <cell r="I139"/>
          <cell r="J139" t="str">
            <v>Tronçonneuse</v>
          </cell>
          <cell r="K139">
            <v>43151</v>
          </cell>
          <cell r="L139">
            <v>5</v>
          </cell>
          <cell r="M139" t="str">
            <v>Fr</v>
          </cell>
          <cell r="N139" t="str">
            <v>Pôle XQU</v>
          </cell>
          <cell r="O139" t="str">
            <v>EQUIPE FR_JFB</v>
          </cell>
          <cell r="P139" t="str">
            <v xml:space="preserve">Raphael GARCIA </v>
          </cell>
          <cell r="Q139" t="str">
            <v>Clément</v>
          </cell>
          <cell r="R139" t="str">
            <v>Non</v>
          </cell>
          <cell r="S139" t="str">
            <v>Non</v>
          </cell>
          <cell r="T139" t="str">
            <v>Non</v>
          </cell>
          <cell r="U139" t="str">
            <v>Non</v>
          </cell>
        </row>
        <row r="140">
          <cell r="B140" t="str">
            <v>OD_ORPHEA8</v>
          </cell>
          <cell r="C140"/>
          <cell r="D140" t="str">
            <v>Haute</v>
          </cell>
          <cell r="E140">
            <v>43151</v>
          </cell>
          <cell r="F140" t="str">
            <v>Soir</v>
          </cell>
          <cell r="G140" t="str">
            <v>ORPHEA</v>
          </cell>
          <cell r="H140" t="str">
            <v>DECO / MEUBLE</v>
          </cell>
          <cell r="I140"/>
          <cell r="J140" t="str">
            <v>Lit Coffre + Matelas</v>
          </cell>
          <cell r="K140" t="str">
            <v/>
          </cell>
          <cell r="L140">
            <v>6</v>
          </cell>
          <cell r="M140" t="str">
            <v>Fr</v>
          </cell>
          <cell r="N140" t="str">
            <v>Pôle XQU</v>
          </cell>
          <cell r="O140" t="str">
            <v>EQUIPE FR_PDE</v>
          </cell>
          <cell r="P140" t="str">
            <v>Edmond PHELIP</v>
          </cell>
          <cell r="Q140" t="str">
            <v>Tessa</v>
          </cell>
          <cell r="R140" t="str">
            <v>Non</v>
          </cell>
          <cell r="S140" t="str">
            <v>Non</v>
          </cell>
          <cell r="T140" t="str">
            <v>Non</v>
          </cell>
          <cell r="U140" t="str">
            <v>Non</v>
          </cell>
        </row>
        <row r="141">
          <cell r="B141" t="str">
            <v>OD_FAFIL33</v>
          </cell>
          <cell r="C141"/>
          <cell r="D141" t="str">
            <v>Haute</v>
          </cell>
          <cell r="E141">
            <v>43151</v>
          </cell>
          <cell r="F141" t="str">
            <v>matin</v>
          </cell>
          <cell r="G141" t="str">
            <v>FIL A FIL</v>
          </cell>
          <cell r="H141" t="str">
            <v>PAP HOMME</v>
          </cell>
          <cell r="I141" t="str">
            <v>Première quinzaine</v>
          </cell>
          <cell r="J141" t="str">
            <v>Chemises Hommes</v>
          </cell>
          <cell r="K141">
            <v>43151</v>
          </cell>
          <cell r="L141">
            <v>5</v>
          </cell>
          <cell r="M141" t="str">
            <v>Fr</v>
          </cell>
          <cell r="N141" t="str">
            <v>Pôle DA</v>
          </cell>
          <cell r="O141" t="str">
            <v>EQUIPE FR_RLE</v>
          </cell>
          <cell r="P141" t="str">
            <v>Julie Simon</v>
          </cell>
          <cell r="Q141" t="str">
            <v>Thomas</v>
          </cell>
          <cell r="R141" t="str">
            <v>Non</v>
          </cell>
          <cell r="S141" t="str">
            <v>Oui</v>
          </cell>
          <cell r="T141" t="str">
            <v>Non</v>
          </cell>
          <cell r="U141" t="str">
            <v>Non</v>
          </cell>
        </row>
        <row r="142">
          <cell r="B142" t="str">
            <v>OD_STANLEY9</v>
          </cell>
          <cell r="C142" t="str">
            <v>Possible au 20</v>
          </cell>
          <cell r="D142" t="str">
            <v>Moyenne</v>
          </cell>
          <cell r="E142">
            <v>43152</v>
          </cell>
          <cell r="F142" t="str">
            <v>Soir</v>
          </cell>
          <cell r="G142" t="str">
            <v>STANLEY</v>
          </cell>
          <cell r="H142" t="str">
            <v>HIGH TECH</v>
          </cell>
          <cell r="I142"/>
          <cell r="J142" t="str">
            <v>Téléphone</v>
          </cell>
          <cell r="K142">
            <v>43152</v>
          </cell>
          <cell r="L142">
            <v>6</v>
          </cell>
          <cell r="M142" t="str">
            <v>Fr</v>
          </cell>
          <cell r="N142" t="str">
            <v>Pôle ABE</v>
          </cell>
          <cell r="O142" t="str">
            <v>EQUIPE FR_CHU</v>
          </cell>
          <cell r="P142" t="str">
            <v>Mohamed BENNOUNA</v>
          </cell>
          <cell r="Q142" t="str">
            <v>Anthony</v>
          </cell>
          <cell r="R142" t="str">
            <v>Non</v>
          </cell>
          <cell r="S142" t="str">
            <v>Non</v>
          </cell>
          <cell r="T142" t="str">
            <v>Non</v>
          </cell>
          <cell r="U142" t="str">
            <v>Non</v>
          </cell>
        </row>
        <row r="143">
          <cell r="B143" t="str">
            <v>OD_PENTAX47</v>
          </cell>
          <cell r="C143" t="str">
            <v>2 days potentiel</v>
          </cell>
          <cell r="D143" t="str">
            <v>Haute</v>
          </cell>
          <cell r="E143">
            <v>43152</v>
          </cell>
          <cell r="F143" t="str">
            <v>Matin</v>
          </cell>
          <cell r="G143" t="str">
            <v>PENTAX Two Days potentiel</v>
          </cell>
          <cell r="H143" t="str">
            <v>HIGH TECH</v>
          </cell>
          <cell r="I143" t="str">
            <v>MATIN impératif - Pdts dispo 19/02 - Reprise Totale OD_pentax46</v>
          </cell>
          <cell r="J143" t="str">
            <v>Appareil Photos reflex</v>
          </cell>
          <cell r="K143">
            <v>43138</v>
          </cell>
          <cell r="L143">
            <v>4</v>
          </cell>
          <cell r="M143" t="str">
            <v>Fr</v>
          </cell>
          <cell r="N143" t="str">
            <v>Pôle ABE</v>
          </cell>
          <cell r="O143" t="str">
            <v>EQUIPE FR_CHU</v>
          </cell>
          <cell r="P143" t="str">
            <v>Julie PALKOWSKI</v>
          </cell>
          <cell r="Q143" t="str">
            <v>Clément</v>
          </cell>
          <cell r="R143" t="str">
            <v>Non</v>
          </cell>
          <cell r="S143" t="str">
            <v>Non</v>
          </cell>
          <cell r="T143" t="str">
            <v>Non</v>
          </cell>
          <cell r="U143" t="str">
            <v>Non</v>
          </cell>
        </row>
        <row r="144">
          <cell r="B144" t="str">
            <v>OD_DDEVIL39</v>
          </cell>
          <cell r="C144"/>
          <cell r="D144" t="str">
            <v>Moyenne</v>
          </cell>
          <cell r="E144">
            <v>43152</v>
          </cell>
          <cell r="F144" t="str">
            <v>Matin</v>
          </cell>
          <cell r="G144" t="str">
            <v>DIRT DEVIL</v>
          </cell>
          <cell r="H144" t="str">
            <v>PEM</v>
          </cell>
          <cell r="I144" t="str">
            <v>Reprise de OD_ddevil34</v>
          </cell>
          <cell r="J144" t="str">
            <v>aspi balai</v>
          </cell>
          <cell r="K144">
            <v>43146</v>
          </cell>
          <cell r="L144">
            <v>4</v>
          </cell>
          <cell r="M144" t="str">
            <v>Fr</v>
          </cell>
          <cell r="N144" t="str">
            <v>Pôle ABE</v>
          </cell>
          <cell r="O144" t="str">
            <v>EQUIPE FR_ACA</v>
          </cell>
          <cell r="P144" t="str">
            <v>Jennifer SALIBA</v>
          </cell>
          <cell r="Q144" t="str">
            <v>Clément</v>
          </cell>
          <cell r="R144" t="str">
            <v>Non</v>
          </cell>
          <cell r="S144" t="str">
            <v>Non</v>
          </cell>
          <cell r="T144" t="str">
            <v>Non</v>
          </cell>
          <cell r="U144" t="str">
            <v>Non</v>
          </cell>
        </row>
        <row r="145">
          <cell r="B145" t="str">
            <v>OD_COMPACTOR46</v>
          </cell>
          <cell r="C145"/>
          <cell r="D145" t="str">
            <v>Haute</v>
          </cell>
          <cell r="E145">
            <v>43152</v>
          </cell>
          <cell r="F145" t="str">
            <v>Soir</v>
          </cell>
          <cell r="G145" t="str">
            <v>COMPACTOR</v>
          </cell>
          <cell r="H145" t="str">
            <v>DECO / MEUBLE</v>
          </cell>
          <cell r="I145" t="str">
            <v>Dropshipment (DI)</v>
          </cell>
          <cell r="J145" t="str">
            <v>Boites de rangement</v>
          </cell>
          <cell r="K145">
            <v>43138</v>
          </cell>
          <cell r="L145">
            <v>3</v>
          </cell>
          <cell r="M145" t="str">
            <v>Fr</v>
          </cell>
          <cell r="N145" t="str">
            <v>Pôle XQU</v>
          </cell>
          <cell r="O145" t="str">
            <v>EQUIPE FR_JFB</v>
          </cell>
          <cell r="P145" t="str">
            <v>Juliette VIGAND</v>
          </cell>
          <cell r="Q145" t="str">
            <v>Clément</v>
          </cell>
          <cell r="R145" t="str">
            <v>Non</v>
          </cell>
          <cell r="S145" t="str">
            <v>Non</v>
          </cell>
          <cell r="T145" t="str">
            <v>Non</v>
          </cell>
          <cell r="U145" t="str">
            <v>Non</v>
          </cell>
        </row>
        <row r="146">
          <cell r="B146" t="str">
            <v>OD_PASSIONDE6</v>
          </cell>
          <cell r="C146"/>
          <cell r="D146" t="str">
            <v>Moyenne</v>
          </cell>
          <cell r="E146">
            <v>43152</v>
          </cell>
          <cell r="F146" t="str">
            <v>Soir</v>
          </cell>
          <cell r="G146" t="str">
            <v>PASSION D ELLY</v>
          </cell>
          <cell r="H146" t="str">
            <v>LINGE DE MAISON</v>
          </cell>
          <cell r="I146"/>
          <cell r="J146" t="str">
            <v>Linge de maison</v>
          </cell>
          <cell r="K146">
            <v>43154</v>
          </cell>
          <cell r="L146">
            <v>4</v>
          </cell>
          <cell r="M146" t="str">
            <v>Fr</v>
          </cell>
          <cell r="N146" t="str">
            <v>Pôle XQU</v>
          </cell>
          <cell r="O146" t="str">
            <v>EQUIPE FR_PDE</v>
          </cell>
          <cell r="P146" t="str">
            <v>Julie PAGES</v>
          </cell>
          <cell r="Q146" t="str">
            <v>Tessa</v>
          </cell>
          <cell r="R146" t="str">
            <v>Oui</v>
          </cell>
          <cell r="S146" t="str">
            <v>Oui</v>
          </cell>
          <cell r="T146" t="str">
            <v>Non</v>
          </cell>
          <cell r="U146" t="str">
            <v>Non</v>
          </cell>
        </row>
        <row r="147">
          <cell r="B147" t="str">
            <v>OD_HERZBERG9</v>
          </cell>
          <cell r="C147"/>
          <cell r="D147" t="str">
            <v>Faible</v>
          </cell>
          <cell r="E147">
            <v>43152</v>
          </cell>
          <cell r="F147" t="str">
            <v>Matin</v>
          </cell>
          <cell r="G147" t="str">
            <v>HERZBERG</v>
          </cell>
          <cell r="H147" t="str">
            <v>ART DE LA TABLE</v>
          </cell>
          <cell r="I147" t="str">
            <v>Reprise OD HERZBERG8</v>
          </cell>
          <cell r="J147" t="str">
            <v>Casseroles</v>
          </cell>
          <cell r="K147" t="str">
            <v/>
          </cell>
          <cell r="L147">
            <v>5</v>
          </cell>
          <cell r="M147" t="str">
            <v>Fr</v>
          </cell>
          <cell r="N147" t="str">
            <v>Pôle XQU</v>
          </cell>
          <cell r="O147" t="str">
            <v>EQUIPE FR_PDE</v>
          </cell>
          <cell r="P147" t="str">
            <v>Sandra DAHAN</v>
          </cell>
          <cell r="Q147" t="str">
            <v>Anthony</v>
          </cell>
          <cell r="R147" t="str">
            <v>Non</v>
          </cell>
          <cell r="S147" t="str">
            <v>Non</v>
          </cell>
          <cell r="T147" t="str">
            <v>Non</v>
          </cell>
          <cell r="U147" t="str">
            <v>Non</v>
          </cell>
        </row>
        <row r="148">
          <cell r="B148" t="str">
            <v>OD_UNECK6</v>
          </cell>
          <cell r="C148"/>
          <cell r="D148" t="str">
            <v>Faible</v>
          </cell>
          <cell r="E148">
            <v>43153</v>
          </cell>
          <cell r="F148" t="str">
            <v>Matin</v>
          </cell>
          <cell r="G148" t="str">
            <v>U-NECK</v>
          </cell>
          <cell r="H148" t="str">
            <v>CHAUSSURES</v>
          </cell>
          <cell r="I148"/>
          <cell r="J148" t="str">
            <v>Chaussures homme</v>
          </cell>
          <cell r="K148">
            <v>43110</v>
          </cell>
          <cell r="L148">
            <v>2</v>
          </cell>
          <cell r="M148" t="str">
            <v>Esp</v>
          </cell>
          <cell r="N148" t="str">
            <v>Esp</v>
          </cell>
          <cell r="O148"/>
          <cell r="P148"/>
          <cell r="Q148"/>
          <cell r="R148"/>
          <cell r="S148"/>
          <cell r="T148"/>
          <cell r="U148"/>
        </row>
        <row r="149">
          <cell r="B149" t="str">
            <v>OD_SALOMON35</v>
          </cell>
          <cell r="C149"/>
          <cell r="D149" t="str">
            <v>Moyenne</v>
          </cell>
          <cell r="E149">
            <v>43153</v>
          </cell>
          <cell r="F149" t="str">
            <v>Matin</v>
          </cell>
          <cell r="G149" t="str">
            <v>SALOMON</v>
          </cell>
          <cell r="H149" t="str">
            <v>SPORT VETEMENT</v>
          </cell>
          <cell r="I149" t="str">
            <v>Two Days potentiel</v>
          </cell>
          <cell r="J149" t="str">
            <v>Chaussures</v>
          </cell>
          <cell r="K149">
            <v>43153</v>
          </cell>
          <cell r="L149">
            <v>4</v>
          </cell>
          <cell r="M149" t="str">
            <v>Fr</v>
          </cell>
          <cell r="N149" t="str">
            <v>Pôle DA</v>
          </cell>
          <cell r="O149" t="str">
            <v>EQUIPE FR_JHD</v>
          </cell>
          <cell r="P149" t="str">
            <v xml:space="preserve">Amy WORKMAN
</v>
          </cell>
          <cell r="Q149" t="str">
            <v>Anthony</v>
          </cell>
          <cell r="R149" t="str">
            <v>Oui</v>
          </cell>
          <cell r="S149" t="str">
            <v>Oui</v>
          </cell>
          <cell r="T149" t="str">
            <v>Oui</v>
          </cell>
          <cell r="U149" t="str">
            <v>Oui</v>
          </cell>
        </row>
        <row r="150">
          <cell r="B150" t="str">
            <v>OD_GSTAR18</v>
          </cell>
          <cell r="C150"/>
          <cell r="D150" t="str">
            <v>Haute</v>
          </cell>
          <cell r="E150">
            <v>43154</v>
          </cell>
          <cell r="F150" t="str">
            <v>Matin</v>
          </cell>
          <cell r="G150" t="str">
            <v>G-STAR</v>
          </cell>
          <cell r="H150" t="str">
            <v>JEANSWEAR</v>
          </cell>
          <cell r="I150" t="str">
            <v>Fin mois</v>
          </cell>
          <cell r="J150" t="str">
            <v>Jeans</v>
          </cell>
          <cell r="K150">
            <v>43147</v>
          </cell>
          <cell r="L150">
            <v>4</v>
          </cell>
          <cell r="M150" t="str">
            <v>Fr</v>
          </cell>
          <cell r="N150" t="str">
            <v>EKAT</v>
          </cell>
          <cell r="O150" t="str">
            <v>EKAT FRANCE</v>
          </cell>
          <cell r="P150" t="str">
            <v>Victor RICHAUD</v>
          </cell>
          <cell r="Q150" t="str">
            <v>Clément</v>
          </cell>
          <cell r="R150" t="str">
            <v>Oui</v>
          </cell>
          <cell r="S150" t="str">
            <v>Oui</v>
          </cell>
          <cell r="T150" t="str">
            <v>Oui</v>
          </cell>
          <cell r="U150" t="str">
            <v>Oui</v>
          </cell>
        </row>
        <row r="151">
          <cell r="B151" t="str">
            <v>OD_KCOOK46</v>
          </cell>
          <cell r="C151"/>
          <cell r="D151" t="str">
            <v>Faible</v>
          </cell>
          <cell r="E151">
            <v>43154</v>
          </cell>
          <cell r="F151" t="str">
            <v>Matin</v>
          </cell>
          <cell r="G151" t="str">
            <v>KITCHENCOOK</v>
          </cell>
          <cell r="H151" t="str">
            <v>PEM</v>
          </cell>
          <cell r="I151"/>
          <cell r="J151" t="str">
            <v>Robot petrin</v>
          </cell>
          <cell r="K151" t="str">
            <v/>
          </cell>
          <cell r="L151">
            <v>6</v>
          </cell>
          <cell r="M151" t="str">
            <v>Fr</v>
          </cell>
          <cell r="N151" t="str">
            <v>Pôle ABE</v>
          </cell>
          <cell r="O151" t="str">
            <v>EQUIPE FR_CHU</v>
          </cell>
          <cell r="P151" t="str">
            <v>Andrea MORA</v>
          </cell>
          <cell r="Q151" t="str">
            <v>Thomas</v>
          </cell>
          <cell r="R151" t="str">
            <v>Non</v>
          </cell>
          <cell r="S151" t="str">
            <v>Non</v>
          </cell>
          <cell r="T151" t="str">
            <v>Non</v>
          </cell>
          <cell r="U151" t="str">
            <v>Non</v>
          </cell>
        </row>
        <row r="152">
          <cell r="B152" t="str">
            <v>OD_ACOVA37</v>
          </cell>
          <cell r="C152" t="str">
            <v xml:space="preserve">2 days </v>
          </cell>
          <cell r="D152" t="str">
            <v>Haute</v>
          </cell>
          <cell r="E152">
            <v>43154</v>
          </cell>
          <cell r="F152" t="str">
            <v>Soir</v>
          </cell>
          <cell r="G152" t="str">
            <v>ACOVA TWO DAYS</v>
          </cell>
          <cell r="H152" t="str">
            <v>BRICOLAGE</v>
          </cell>
          <cell r="I152"/>
          <cell r="J152" t="str">
            <v>Radiateurs</v>
          </cell>
          <cell r="K152">
            <v>43154</v>
          </cell>
          <cell r="L152">
            <v>3</v>
          </cell>
          <cell r="M152" t="str">
            <v>Fr</v>
          </cell>
          <cell r="N152" t="str">
            <v>Pôle XQU</v>
          </cell>
          <cell r="O152" t="str">
            <v>EQUIPE FR_JFB</v>
          </cell>
          <cell r="P152"/>
          <cell r="Q152" t="str">
            <v>Tessa</v>
          </cell>
          <cell r="R152" t="str">
            <v>Non</v>
          </cell>
          <cell r="S152" t="str">
            <v>Non</v>
          </cell>
          <cell r="T152" t="str">
            <v>Non</v>
          </cell>
          <cell r="U152" t="str">
            <v>Non</v>
          </cell>
        </row>
        <row r="153">
          <cell r="B153" t="str">
            <v>OD_LUMISKY22</v>
          </cell>
          <cell r="C153" t="str">
            <v>2 days</v>
          </cell>
          <cell r="D153" t="str">
            <v>Haute</v>
          </cell>
          <cell r="E153">
            <v>43155</v>
          </cell>
          <cell r="F153" t="str">
            <v>Matin</v>
          </cell>
          <cell r="G153" t="str">
            <v>LUMISKY D.I  Two Days</v>
          </cell>
          <cell r="H153" t="str">
            <v>DECO / MEUBLE</v>
          </cell>
          <cell r="I153" t="str">
            <v xml:space="preserve">Fin Février le week-end </v>
          </cell>
          <cell r="J153" t="str">
            <v>Lampes exterieures</v>
          </cell>
          <cell r="K153">
            <v>43147</v>
          </cell>
          <cell r="L153">
            <v>51</v>
          </cell>
          <cell r="M153" t="str">
            <v>Fr</v>
          </cell>
          <cell r="N153" t="str">
            <v>Pôle XQU</v>
          </cell>
          <cell r="O153" t="str">
            <v>EQUIPE FR_JFB</v>
          </cell>
          <cell r="P153" t="str">
            <v xml:space="preserve">Martin LESIEUR </v>
          </cell>
          <cell r="Q153" t="str">
            <v>Anthony</v>
          </cell>
          <cell r="R153" t="str">
            <v>Oui</v>
          </cell>
          <cell r="S153" t="str">
            <v>Oui</v>
          </cell>
          <cell r="T153" t="str">
            <v>Non</v>
          </cell>
          <cell r="U153" t="str">
            <v>Non</v>
          </cell>
        </row>
        <row r="154">
          <cell r="B154" t="str">
            <v>OD_PUMA149</v>
          </cell>
          <cell r="C154" t="str">
            <v>2 days potentiel</v>
          </cell>
          <cell r="D154" t="str">
            <v>Moyenne</v>
          </cell>
          <cell r="E154">
            <v>43155</v>
          </cell>
          <cell r="F154" t="str">
            <v>Matin</v>
          </cell>
          <cell r="G154" t="str">
            <v>PUMA Potentiel Two Days</v>
          </cell>
          <cell r="H154" t="str">
            <v>LINGERIE</v>
          </cell>
          <cell r="I154"/>
          <cell r="J154" t="str">
            <v>Shorty et soutine gorge</v>
          </cell>
          <cell r="K154">
            <v>43140</v>
          </cell>
          <cell r="L154">
            <v>4</v>
          </cell>
          <cell r="M154" t="str">
            <v>Fr</v>
          </cell>
          <cell r="N154" t="str">
            <v>Pôle DA</v>
          </cell>
          <cell r="O154" t="str">
            <v>EQUIPE FR_SBR</v>
          </cell>
          <cell r="P154" t="str">
            <v xml:space="preserve">Maguelonne DE FONT REAULX
</v>
          </cell>
          <cell r="Q154" t="str">
            <v>Anthony</v>
          </cell>
          <cell r="R154" t="str">
            <v>Oui</v>
          </cell>
          <cell r="S154" t="str">
            <v>Oui</v>
          </cell>
          <cell r="T154" t="str">
            <v>Oui</v>
          </cell>
          <cell r="U154" t="str">
            <v>Non</v>
          </cell>
        </row>
        <row r="155">
          <cell r="B155" t="str">
            <v>OD_WATERCLIP21</v>
          </cell>
          <cell r="C155" t="str">
            <v>le mettre au weekend prochain?</v>
          </cell>
          <cell r="D155" t="str">
            <v>Haute</v>
          </cell>
          <cell r="E155">
            <v>43155</v>
          </cell>
          <cell r="F155" t="str">
            <v>Soir</v>
          </cell>
          <cell r="G155" t="str">
            <v>WATERCLIP</v>
          </cell>
          <cell r="H155" t="str">
            <v>BRICOLAGE</v>
          </cell>
          <cell r="I155"/>
          <cell r="J155" t="str">
            <v>Spa</v>
          </cell>
          <cell r="K155" t="str">
            <v/>
          </cell>
          <cell r="L155">
            <v>5</v>
          </cell>
          <cell r="M155" t="str">
            <v>Fr</v>
          </cell>
          <cell r="N155" t="str">
            <v>Pôle XQU</v>
          </cell>
          <cell r="O155" t="str">
            <v>EQUIPE FR_JFB</v>
          </cell>
          <cell r="P155" t="str">
            <v xml:space="preserve">Ulrich LABBE </v>
          </cell>
          <cell r="Q155" t="str">
            <v>Clément</v>
          </cell>
          <cell r="R155" t="str">
            <v>Non</v>
          </cell>
          <cell r="S155" t="str">
            <v>Non</v>
          </cell>
          <cell r="T155" t="str">
            <v>Non</v>
          </cell>
          <cell r="U155" t="str">
            <v>Non</v>
          </cell>
        </row>
        <row r="156">
          <cell r="B156" t="str">
            <v>OD_TREVENEZIE4</v>
          </cell>
          <cell r="C156"/>
          <cell r="D156" t="str">
            <v>Haute</v>
          </cell>
          <cell r="E156">
            <v>43155</v>
          </cell>
          <cell r="F156" t="str">
            <v>Soir</v>
          </cell>
          <cell r="G156" t="str">
            <v>TRE VENEZIE</v>
          </cell>
          <cell r="H156" t="str">
            <v>GASTRONOMIE</v>
          </cell>
          <cell r="I156"/>
          <cell r="J156" t="str">
            <v xml:space="preserve">Capsules de café </v>
          </cell>
          <cell r="K156">
            <v>43145</v>
          </cell>
          <cell r="L156">
            <v>51</v>
          </cell>
          <cell r="M156" t="str">
            <v>Fr</v>
          </cell>
          <cell r="N156" t="str">
            <v>Pôle EIM</v>
          </cell>
          <cell r="O156" t="str">
            <v>EQUIPE FR_1DAY</v>
          </cell>
          <cell r="P156" t="str">
            <v>Francisco-Javier LERAILLER</v>
          </cell>
          <cell r="Q156" t="str">
            <v>Anthony</v>
          </cell>
          <cell r="R156" t="str">
            <v>Non</v>
          </cell>
          <cell r="S156" t="str">
            <v>Non</v>
          </cell>
          <cell r="T156" t="str">
            <v>Non</v>
          </cell>
          <cell r="U156" t="str">
            <v>Non</v>
          </cell>
        </row>
        <row r="157">
          <cell r="B157" t="str">
            <v>OD_LEGENDER13</v>
          </cell>
          <cell r="C157" t="str">
            <v>décalé du 22 au 25</v>
          </cell>
          <cell r="D157" t="str">
            <v>Faible</v>
          </cell>
          <cell r="E157">
            <v>43156</v>
          </cell>
          <cell r="F157" t="str">
            <v>matin</v>
          </cell>
          <cell r="G157" t="str">
            <v>LEGENDER</v>
          </cell>
          <cell r="H157" t="str">
            <v>SPORT VETEMENT</v>
          </cell>
          <cell r="I157" t="str">
            <v>reprise partielle OD_legender9</v>
          </cell>
          <cell r="J157" t="str">
            <v>doudounes femmes</v>
          </cell>
          <cell r="K157" t="str">
            <v/>
          </cell>
          <cell r="L157">
            <v>6</v>
          </cell>
          <cell r="M157" t="str">
            <v>Fr</v>
          </cell>
          <cell r="N157" t="str">
            <v>Pôle DA</v>
          </cell>
          <cell r="O157" t="str">
            <v>EQUIPE FR_JHD</v>
          </cell>
          <cell r="P157" t="str">
            <v xml:space="preserve">Dany ALLAL_x000D_
</v>
          </cell>
          <cell r="Q157" t="str">
            <v>Clément</v>
          </cell>
          <cell r="R157" t="str">
            <v>Oui</v>
          </cell>
          <cell r="S157" t="str">
            <v>Oui</v>
          </cell>
          <cell r="T157" t="str">
            <v>Oui</v>
          </cell>
          <cell r="U157" t="str">
            <v>Non</v>
          </cell>
        </row>
        <row r="158">
          <cell r="B158" t="str">
            <v>OD_LASSON28</v>
          </cell>
          <cell r="C158"/>
          <cell r="D158" t="str">
            <v>Moyenne</v>
          </cell>
          <cell r="E158">
            <v>43156</v>
          </cell>
          <cell r="F158"/>
          <cell r="G158" t="str">
            <v>LASSON DI</v>
          </cell>
          <cell r="H158" t="str">
            <v>LINGE DE MAISON</v>
          </cell>
          <cell r="I158" t="str">
            <v>Reprise de OD_LASSON27</v>
          </cell>
          <cell r="J158" t="str">
            <v xml:space="preserve">PROTECTION LITERIE – </v>
          </cell>
          <cell r="K158">
            <v>43146</v>
          </cell>
          <cell r="L158">
            <v>5</v>
          </cell>
          <cell r="M158" t="str">
            <v>Fr</v>
          </cell>
          <cell r="N158" t="str">
            <v>Pôle XQU</v>
          </cell>
          <cell r="O158" t="str">
            <v>EQUIPE FR_PDE</v>
          </cell>
          <cell r="P158" t="str">
            <v>Julie PAGES</v>
          </cell>
          <cell r="Q158" t="str">
            <v>Thomas</v>
          </cell>
          <cell r="R158" t="str">
            <v>Non</v>
          </cell>
          <cell r="S158" t="str">
            <v>Non</v>
          </cell>
          <cell r="T158" t="str">
            <v>Non</v>
          </cell>
          <cell r="U158" t="str">
            <v>Non</v>
          </cell>
        </row>
        <row r="159">
          <cell r="B159" t="str">
            <v>OD_ROBUSTA27</v>
          </cell>
          <cell r="C159"/>
          <cell r="D159" t="str">
            <v>Haute</v>
          </cell>
          <cell r="E159">
            <v>43156</v>
          </cell>
          <cell r="F159" t="str">
            <v>Soir</v>
          </cell>
          <cell r="G159" t="str">
            <v>ROBUSTA</v>
          </cell>
          <cell r="H159" t="str">
            <v>PEM</v>
          </cell>
          <cell r="I159"/>
          <cell r="J159" t="str">
            <v>Aspirateur balais + nettoyeur</v>
          </cell>
          <cell r="K159" t="str">
            <v/>
          </cell>
          <cell r="L159">
            <v>4</v>
          </cell>
          <cell r="M159" t="str">
            <v>Fr</v>
          </cell>
          <cell r="N159" t="str">
            <v>Pôle ABE</v>
          </cell>
          <cell r="O159" t="str">
            <v>EQUIPE FR_ACA</v>
          </cell>
          <cell r="P159" t="str">
            <v>Andrea MORA</v>
          </cell>
          <cell r="Q159" t="str">
            <v>Anthony</v>
          </cell>
          <cell r="R159" t="str">
            <v>Non</v>
          </cell>
          <cell r="S159" t="str">
            <v>Non</v>
          </cell>
          <cell r="T159" t="str">
            <v>Non</v>
          </cell>
          <cell r="U159" t="str">
            <v>Non</v>
          </cell>
        </row>
        <row r="160">
          <cell r="B160" t="str">
            <v>OD_SILKN39</v>
          </cell>
          <cell r="C160"/>
          <cell r="D160" t="str">
            <v>Super OD</v>
          </cell>
          <cell r="E160">
            <v>43156</v>
          </cell>
          <cell r="F160" t="str">
            <v>Soir</v>
          </cell>
          <cell r="G160" t="str">
            <v>SILKN</v>
          </cell>
          <cell r="H160" t="str">
            <v>PEM</v>
          </cell>
          <cell r="I160"/>
          <cell r="J160" t="str">
            <v>Epilateur lumière pulsé</v>
          </cell>
          <cell r="K160">
            <v>43153</v>
          </cell>
          <cell r="L160">
            <v>5</v>
          </cell>
          <cell r="M160" t="str">
            <v>Fr</v>
          </cell>
          <cell r="N160" t="str">
            <v>Pôle ABE</v>
          </cell>
          <cell r="O160" t="str">
            <v>EQUIPE FR_ACA</v>
          </cell>
          <cell r="P160" t="str">
            <v xml:space="preserve">Angélique BRAISE
</v>
          </cell>
          <cell r="Q160" t="str">
            <v>Clément</v>
          </cell>
          <cell r="R160" t="str">
            <v>Non</v>
          </cell>
          <cell r="S160" t="str">
            <v>Non</v>
          </cell>
          <cell r="T160" t="str">
            <v>Non</v>
          </cell>
          <cell r="U160" t="str">
            <v>Non</v>
          </cell>
        </row>
        <row r="161">
          <cell r="B161" t="str">
            <v>OD_PCOTON16</v>
          </cell>
          <cell r="C161"/>
          <cell r="D161" t="str">
            <v>Moyenne</v>
          </cell>
          <cell r="E161">
            <v>43157</v>
          </cell>
          <cell r="F161" t="str">
            <v>Matin</v>
          </cell>
          <cell r="G161" t="str">
            <v>PERLE DE COTON</v>
          </cell>
          <cell r="H161" t="str">
            <v>LINGE DE MAISON</v>
          </cell>
          <cell r="I161"/>
          <cell r="J161" t="str">
            <v>linge de lit</v>
          </cell>
          <cell r="K161" t="str">
            <v/>
          </cell>
          <cell r="L161">
            <v>4</v>
          </cell>
          <cell r="M161" t="str">
            <v>Fr</v>
          </cell>
          <cell r="N161" t="str">
            <v>Pôle XQU</v>
          </cell>
          <cell r="O161" t="str">
            <v>EQUIPE FR_PDE</v>
          </cell>
          <cell r="P161" t="str">
            <v>Julie PAGES</v>
          </cell>
          <cell r="Q161" t="str">
            <v>Thomas</v>
          </cell>
          <cell r="R161" t="str">
            <v>Oui</v>
          </cell>
          <cell r="S161" t="str">
            <v>Oui</v>
          </cell>
          <cell r="T161" t="str">
            <v>Non</v>
          </cell>
          <cell r="U161" t="str">
            <v>Non</v>
          </cell>
        </row>
        <row r="162">
          <cell r="B162" t="str">
            <v>OD_BOLUFSEN11</v>
          </cell>
          <cell r="C162" t="str">
            <v>Décaler en mars / avancer JBL</v>
          </cell>
          <cell r="D162" t="str">
            <v>Haute</v>
          </cell>
          <cell r="E162">
            <v>43157</v>
          </cell>
          <cell r="F162"/>
          <cell r="G162" t="str">
            <v>BO PLAY</v>
          </cell>
          <cell r="H162" t="str">
            <v>HIGH TECH</v>
          </cell>
          <cell r="I162"/>
          <cell r="J162" t="str">
            <v>Casque Audio</v>
          </cell>
          <cell r="K162">
            <v>43153</v>
          </cell>
          <cell r="L162">
            <v>6</v>
          </cell>
          <cell r="M162" t="str">
            <v>Fr</v>
          </cell>
          <cell r="N162" t="str">
            <v>Pôle ABE</v>
          </cell>
          <cell r="O162" t="str">
            <v>EQUIPE FR_1DAY</v>
          </cell>
          <cell r="P162" t="str">
            <v>Mohamed BENNOUNA</v>
          </cell>
          <cell r="Q162" t="str">
            <v>Tessa</v>
          </cell>
          <cell r="R162" t="str">
            <v>Non</v>
          </cell>
          <cell r="S162" t="str">
            <v>Non</v>
          </cell>
          <cell r="T162" t="str">
            <v>Non</v>
          </cell>
          <cell r="U162" t="str">
            <v>Non</v>
          </cell>
        </row>
        <row r="163">
          <cell r="B163" t="str">
            <v>OD_GARNIERBIS5</v>
          </cell>
          <cell r="C163" t="str">
            <v>décaler en mars?</v>
          </cell>
          <cell r="D163" t="str">
            <v>Faible</v>
          </cell>
          <cell r="E163">
            <v>43157</v>
          </cell>
          <cell r="F163"/>
          <cell r="G163" t="str">
            <v>GARNIER</v>
          </cell>
          <cell r="H163" t="str">
            <v>DECO / MEUBLE</v>
          </cell>
          <cell r="I163" t="str">
            <v>Reprise OD_Garnier12 / Fin Février</v>
          </cell>
          <cell r="J163" t="str">
            <v>Etendoir</v>
          </cell>
          <cell r="K163">
            <v>43126</v>
          </cell>
          <cell r="L163">
            <v>3</v>
          </cell>
          <cell r="M163" t="str">
            <v>Fr</v>
          </cell>
          <cell r="N163" t="str">
            <v>Pôle XQU</v>
          </cell>
          <cell r="O163" t="str">
            <v>EQUIPE FR_JFB</v>
          </cell>
          <cell r="P163" t="str">
            <v>Adeline KHUN</v>
          </cell>
          <cell r="Q163" t="str">
            <v>Clément</v>
          </cell>
          <cell r="R163" t="str">
            <v>Non</v>
          </cell>
          <cell r="S163" t="str">
            <v>Non</v>
          </cell>
          <cell r="T163" t="str">
            <v>Non</v>
          </cell>
          <cell r="U163" t="str">
            <v>Non</v>
          </cell>
        </row>
        <row r="164">
          <cell r="B164" t="str">
            <v>OD_BARBECOOK6</v>
          </cell>
          <cell r="C164"/>
          <cell r="D164" t="str">
            <v>Haute</v>
          </cell>
          <cell r="E164">
            <v>43157</v>
          </cell>
          <cell r="F164" t="str">
            <v>Soir</v>
          </cell>
          <cell r="G164" t="str">
            <v>BARBECOOK</v>
          </cell>
          <cell r="H164" t="str">
            <v>BRICOLAGE</v>
          </cell>
          <cell r="I164"/>
          <cell r="J164" t="str">
            <v>Barbecue</v>
          </cell>
          <cell r="K164">
            <v>43153</v>
          </cell>
          <cell r="L164">
            <v>6</v>
          </cell>
          <cell r="M164" t="str">
            <v>Fr</v>
          </cell>
          <cell r="N164" t="str">
            <v>Pôle XQU</v>
          </cell>
          <cell r="O164" t="str">
            <v>EQUIPE FR_JFB</v>
          </cell>
          <cell r="P164" t="str">
            <v xml:space="preserve">Ulrich LABBE </v>
          </cell>
          <cell r="Q164" t="str">
            <v>Anthony</v>
          </cell>
          <cell r="R164" t="str">
            <v>Oui</v>
          </cell>
          <cell r="S164" t="str">
            <v>Non</v>
          </cell>
          <cell r="T164"/>
          <cell r="U164" t="str">
            <v>Non</v>
          </cell>
        </row>
        <row r="165">
          <cell r="B165" t="str">
            <v>OD_SAUTER15</v>
          </cell>
          <cell r="C165" t="str">
            <v>FEVR oblig</v>
          </cell>
          <cell r="D165" t="str">
            <v>Haute</v>
          </cell>
          <cell r="E165">
            <v>43157</v>
          </cell>
          <cell r="F165" t="str">
            <v>Matin</v>
          </cell>
          <cell r="G165" t="str">
            <v xml:space="preserve">SAUTER </v>
          </cell>
          <cell r="H165" t="str">
            <v>GEM</v>
          </cell>
          <cell r="I165"/>
          <cell r="J165" t="str">
            <v>Four haut de gamme</v>
          </cell>
          <cell r="K165" t="str">
            <v/>
          </cell>
          <cell r="L165">
            <v>7</v>
          </cell>
          <cell r="M165" t="str">
            <v>Fr</v>
          </cell>
          <cell r="N165" t="str">
            <v>Pôle ABE</v>
          </cell>
          <cell r="O165" t="str">
            <v>EQUIPE FR_ACA</v>
          </cell>
          <cell r="P165" t="str">
            <v>Jennifer SALIBA</v>
          </cell>
          <cell r="Q165" t="str">
            <v>Tessa</v>
          </cell>
          <cell r="R165" t="str">
            <v>Non</v>
          </cell>
          <cell r="S165" t="str">
            <v>Non</v>
          </cell>
          <cell r="T165" t="str">
            <v>Non</v>
          </cell>
          <cell r="U165" t="str">
            <v>Non</v>
          </cell>
        </row>
        <row r="166">
          <cell r="B166" t="str">
            <v>OD_EARDEN47</v>
          </cell>
          <cell r="C166" t="str">
            <v>du 24  au 27</v>
          </cell>
          <cell r="D166" t="str">
            <v>Faible</v>
          </cell>
          <cell r="E166">
            <v>43158</v>
          </cell>
          <cell r="F166"/>
          <cell r="G166" t="str">
            <v>ELIZABETH ARDEN</v>
          </cell>
          <cell r="H166" t="str">
            <v>COSMETIQUE</v>
          </cell>
          <cell r="I166"/>
          <cell r="J166" t="str">
            <v>Soins Corps de la gamme</v>
          </cell>
          <cell r="K166">
            <v>43148</v>
          </cell>
          <cell r="L166">
            <v>4</v>
          </cell>
          <cell r="M166" t="str">
            <v>Fr</v>
          </cell>
          <cell r="N166" t="str">
            <v>Pôle ABE</v>
          </cell>
          <cell r="O166" t="str">
            <v>EQUIPE FR_ACA</v>
          </cell>
          <cell r="P166" t="str">
            <v xml:space="preserve">Jihane DAHMANE
</v>
          </cell>
          <cell r="Q166" t="str">
            <v>Clément</v>
          </cell>
          <cell r="R166" t="str">
            <v>Non</v>
          </cell>
          <cell r="S166" t="str">
            <v>Non</v>
          </cell>
          <cell r="T166" t="str">
            <v>Non</v>
          </cell>
          <cell r="U166" t="str">
            <v>Non</v>
          </cell>
        </row>
        <row r="167">
          <cell r="B167" t="str">
            <v>OD_CAVICCHIO8</v>
          </cell>
          <cell r="C167"/>
          <cell r="D167" t="str">
            <v>Moyenne</v>
          </cell>
          <cell r="E167">
            <v>43158</v>
          </cell>
          <cell r="F167"/>
          <cell r="G167" t="str">
            <v>CAVICCHI</v>
          </cell>
          <cell r="H167" t="str">
            <v>VINS</v>
          </cell>
          <cell r="I167" t="str">
            <v>REprise de OD_CAICCHI7</v>
          </cell>
          <cell r="J167" t="str">
            <v>Proseco</v>
          </cell>
          <cell r="K167">
            <v>43153</v>
          </cell>
          <cell r="L167">
            <v>6</v>
          </cell>
          <cell r="M167" t="str">
            <v>Fr</v>
          </cell>
          <cell r="N167" t="str">
            <v>Pôle EIM</v>
          </cell>
          <cell r="O167" t="str">
            <v>EQUIPE FR_ARA</v>
          </cell>
          <cell r="P167" t="str">
            <v>Thibault MICHEL</v>
          </cell>
          <cell r="Q167" t="str">
            <v>Tessa</v>
          </cell>
          <cell r="R167" t="str">
            <v>Non</v>
          </cell>
          <cell r="S167" t="str">
            <v>Non</v>
          </cell>
          <cell r="T167" t="str">
            <v>Non</v>
          </cell>
          <cell r="U167" t="str">
            <v>Non</v>
          </cell>
        </row>
        <row r="168">
          <cell r="B168" t="str">
            <v>OD_PULLMANM8</v>
          </cell>
          <cell r="C168"/>
          <cell r="D168" t="str">
            <v>Haute</v>
          </cell>
          <cell r="E168">
            <v>43158</v>
          </cell>
          <cell r="F168"/>
          <cell r="G168" t="str">
            <v>PULLMAN</v>
          </cell>
          <cell r="H168" t="str">
            <v>BRICOLAGE</v>
          </cell>
          <cell r="I168" t="str">
            <v xml:space="preserve">Mi Février Reprise partielle OD_PULLMAN7 </v>
          </cell>
          <cell r="J168" t="str">
            <v>Parasol chauffant</v>
          </cell>
          <cell r="K168" t="str">
            <v/>
          </cell>
          <cell r="L168">
            <v>2</v>
          </cell>
          <cell r="M168" t="str">
            <v>Fr</v>
          </cell>
          <cell r="N168" t="str">
            <v>Pôle XQU</v>
          </cell>
          <cell r="O168" t="str">
            <v>EQUIPE FR_JFB</v>
          </cell>
          <cell r="P168" t="str">
            <v xml:space="preserve">Ulrich LABBE </v>
          </cell>
          <cell r="Q168" t="str">
            <v>Clément</v>
          </cell>
          <cell r="R168" t="str">
            <v>Non</v>
          </cell>
          <cell r="S168" t="str">
            <v>Non</v>
          </cell>
          <cell r="T168" t="str">
            <v>Non</v>
          </cell>
          <cell r="U168" t="str">
            <v>Non</v>
          </cell>
        </row>
        <row r="169">
          <cell r="B169" t="str">
            <v>OD_URBANGLIDE9</v>
          </cell>
          <cell r="C169" t="str">
            <v>ok pour DE avance du 28 au 27</v>
          </cell>
          <cell r="D169" t="str">
            <v>Moyenne</v>
          </cell>
          <cell r="E169">
            <v>43158</v>
          </cell>
          <cell r="F169"/>
          <cell r="G169" t="str">
            <v>URBAN GLIDE</v>
          </cell>
          <cell r="H169" t="str">
            <v>HIGH TECH</v>
          </cell>
          <cell r="I169"/>
          <cell r="J169" t="str">
            <v>Trotinnettes electriques</v>
          </cell>
          <cell r="K169" t="str">
            <v/>
          </cell>
          <cell r="L169">
            <v>5</v>
          </cell>
          <cell r="M169" t="str">
            <v>Fr</v>
          </cell>
          <cell r="N169" t="str">
            <v>Pôle ABE</v>
          </cell>
          <cell r="O169" t="str">
            <v>EQUIPE FR_CHU</v>
          </cell>
          <cell r="P169" t="str">
            <v>Adrien PREVOST</v>
          </cell>
          <cell r="Q169" t="str">
            <v>Clément</v>
          </cell>
          <cell r="R169" t="str">
            <v>Oui</v>
          </cell>
          <cell r="S169" t="str">
            <v>Oui</v>
          </cell>
          <cell r="T169" t="str">
            <v>Non</v>
          </cell>
          <cell r="U169" t="str">
            <v>Oui</v>
          </cell>
        </row>
        <row r="170">
          <cell r="B170" t="str">
            <v>OD_NERF5</v>
          </cell>
          <cell r="C170" t="str">
            <v>passe du 28 au 27</v>
          </cell>
          <cell r="D170" t="str">
            <v>Haute</v>
          </cell>
          <cell r="E170">
            <v>43158</v>
          </cell>
          <cell r="F170"/>
          <cell r="G170" t="str">
            <v>NERF</v>
          </cell>
          <cell r="H170" t="str">
            <v>JEUX / JOUET</v>
          </cell>
          <cell r="I170"/>
          <cell r="J170" t="str">
            <v>Blaster avec accessoires</v>
          </cell>
          <cell r="K170"/>
          <cell r="L170">
            <v>7</v>
          </cell>
          <cell r="M170" t="str">
            <v>FR</v>
          </cell>
          <cell r="N170" t="str">
            <v>Pôle XQU</v>
          </cell>
          <cell r="O170" t="str">
            <v>EQUIPE FR_NBL</v>
          </cell>
          <cell r="P170" t="str">
            <v xml:space="preserve">Thomas PRADIER </v>
          </cell>
          <cell r="Q170" t="str">
            <v>Tessa</v>
          </cell>
          <cell r="R170" t="str">
            <v>Non</v>
          </cell>
          <cell r="S170" t="str">
            <v>Non</v>
          </cell>
          <cell r="T170" t="str">
            <v>Non</v>
          </cell>
          <cell r="U170" t="str">
            <v>Non</v>
          </cell>
        </row>
        <row r="171">
          <cell r="B171" t="str">
            <v>OD_BDECKER100</v>
          </cell>
          <cell r="C171" t="str">
            <v>du 27 au 28</v>
          </cell>
          <cell r="D171" t="str">
            <v>Moyenne</v>
          </cell>
          <cell r="E171">
            <v>43159</v>
          </cell>
          <cell r="F171"/>
          <cell r="G171" t="str">
            <v>BLACK &amp; DECKER</v>
          </cell>
          <cell r="H171" t="str">
            <v>BRICOLAGE</v>
          </cell>
          <cell r="I171" t="str">
            <v>Reprise de OD_BDECKER97</v>
          </cell>
          <cell r="J171" t="str">
            <v>Aspirateur Robot</v>
          </cell>
          <cell r="K171">
            <v>43145</v>
          </cell>
          <cell r="L171">
            <v>5</v>
          </cell>
          <cell r="M171" t="str">
            <v>Fr</v>
          </cell>
          <cell r="N171" t="str">
            <v>Pôle XQU</v>
          </cell>
          <cell r="O171" t="str">
            <v>EQUIPE FR_JFB</v>
          </cell>
          <cell r="P171" t="str">
            <v xml:space="preserve">Raphael GARCIA </v>
          </cell>
          <cell r="Q171" t="str">
            <v>Yann</v>
          </cell>
          <cell r="R171" t="str">
            <v>Non</v>
          </cell>
          <cell r="S171" t="str">
            <v>Non</v>
          </cell>
          <cell r="T171" t="str">
            <v>Non</v>
          </cell>
          <cell r="U171" t="str">
            <v>Non</v>
          </cell>
        </row>
        <row r="172">
          <cell r="B172" t="str">
            <v>OD_LAGOSTINA29</v>
          </cell>
          <cell r="C172"/>
          <cell r="D172" t="str">
            <v>Haute</v>
          </cell>
          <cell r="E172">
            <v>43159</v>
          </cell>
          <cell r="F172"/>
          <cell r="G172" t="str">
            <v>LAGOSTINA</v>
          </cell>
          <cell r="H172" t="str">
            <v>ART DE LA TABLE</v>
          </cell>
          <cell r="I172"/>
          <cell r="J172" t="str">
            <v>Casseroles</v>
          </cell>
          <cell r="K172" t="str">
            <v/>
          </cell>
          <cell r="L172">
            <v>5</v>
          </cell>
          <cell r="M172" t="str">
            <v>Fr</v>
          </cell>
          <cell r="N172" t="str">
            <v>Pôle ESA</v>
          </cell>
          <cell r="O172" t="str">
            <v>PÔLE FR_ESA</v>
          </cell>
          <cell r="P172" t="str">
            <v>Noémie LETESSIER</v>
          </cell>
          <cell r="Q172" t="str">
            <v>Anthony</v>
          </cell>
          <cell r="R172" t="str">
            <v>Non</v>
          </cell>
          <cell r="S172" t="str">
            <v>Non</v>
          </cell>
          <cell r="T172" t="str">
            <v>Non</v>
          </cell>
          <cell r="U172" t="str">
            <v>Non</v>
          </cell>
        </row>
        <row r="173">
          <cell r="B173" t="str">
            <v>OD_BHPCLUB19</v>
          </cell>
          <cell r="C173"/>
          <cell r="D173" t="str">
            <v>Faible</v>
          </cell>
          <cell r="E173">
            <v>43159</v>
          </cell>
          <cell r="F173"/>
          <cell r="G173" t="str">
            <v xml:space="preserve">BEVERLY HILLS </v>
          </cell>
          <cell r="H173" t="str">
            <v>BAGAGE</v>
          </cell>
          <cell r="I173"/>
          <cell r="J173" t="str">
            <v>BAGAGE - Entrée de gamme/moyen</v>
          </cell>
          <cell r="K173">
            <v>43146</v>
          </cell>
          <cell r="L173">
            <v>3</v>
          </cell>
          <cell r="M173" t="str">
            <v>Esp</v>
          </cell>
          <cell r="N173" t="str">
            <v>Esp</v>
          </cell>
          <cell r="O173"/>
          <cell r="P173"/>
          <cell r="Q173"/>
          <cell r="R173" t="str">
            <v>Oui</v>
          </cell>
          <cell r="S173" t="str">
            <v>Oui</v>
          </cell>
          <cell r="T173" t="str">
            <v>Oui</v>
          </cell>
          <cell r="U173" t="str">
            <v>Non</v>
          </cell>
        </row>
        <row r="174">
          <cell r="B174" t="str">
            <v>OD_SCHEMIST</v>
          </cell>
          <cell r="C174" t="str">
            <v xml:space="preserve">voudrait avancer 27 pb logistique </v>
          </cell>
          <cell r="D174" t="str">
            <v>Moyenne</v>
          </cell>
          <cell r="E174">
            <v>43159</v>
          </cell>
          <cell r="F174"/>
          <cell r="G174" t="str">
            <v>SKINCHEMISTS</v>
          </cell>
          <cell r="H174" t="str">
            <v>COSMETIQUE</v>
          </cell>
          <cell r="I174"/>
          <cell r="J174" t="str">
            <v xml:space="preserve">Cosmetique </v>
          </cell>
          <cell r="K174" t="str">
            <v/>
          </cell>
          <cell r="L174">
            <v>2</v>
          </cell>
          <cell r="M174" t="str">
            <v>Esp</v>
          </cell>
          <cell r="N174" t="str">
            <v>Esp</v>
          </cell>
          <cell r="O174"/>
          <cell r="P174" t="str">
            <v>Es.</v>
          </cell>
          <cell r="Q174"/>
          <cell r="R174"/>
          <cell r="S174"/>
          <cell r="T174"/>
          <cell r="U174"/>
        </row>
        <row r="175">
          <cell r="B175" t="str">
            <v>OD_LANEROSSI29</v>
          </cell>
          <cell r="C175"/>
          <cell r="D175" t="str">
            <v>Haute</v>
          </cell>
          <cell r="E175">
            <v>43159</v>
          </cell>
          <cell r="F175"/>
          <cell r="G175" t="str">
            <v>LANEROSSI</v>
          </cell>
          <cell r="H175" t="str">
            <v>LINGE DE MAISON</v>
          </cell>
          <cell r="I175" t="str">
            <v>Décale pour retard stock</v>
          </cell>
          <cell r="J175" t="str">
            <v xml:space="preserve">Plaids en cachemire </v>
          </cell>
          <cell r="K175">
            <v>43148</v>
          </cell>
          <cell r="L175">
            <v>4</v>
          </cell>
          <cell r="M175" t="str">
            <v>it</v>
          </cell>
          <cell r="N175"/>
          <cell r="O175"/>
          <cell r="P175"/>
          <cell r="Q175" t="str">
            <v>Anthony</v>
          </cell>
          <cell r="R175" t="str">
            <v>Non</v>
          </cell>
          <cell r="S175" t="str">
            <v>Oui</v>
          </cell>
          <cell r="T175" t="str">
            <v>Non</v>
          </cell>
          <cell r="U175" t="str">
            <v>Oui</v>
          </cell>
        </row>
        <row r="176">
          <cell r="B176" t="str">
            <v>OD_PUMA150</v>
          </cell>
          <cell r="C176"/>
          <cell r="D176" t="str">
            <v>Moyenne</v>
          </cell>
          <cell r="E176">
            <v>43160</v>
          </cell>
          <cell r="F176"/>
          <cell r="G176" t="str">
            <v>PUMA Potentiel Two Days</v>
          </cell>
          <cell r="H176" t="str">
            <v>LINGERIE</v>
          </cell>
          <cell r="I176"/>
          <cell r="J176" t="str">
            <v>Calecon Homme</v>
          </cell>
          <cell r="K176" t="str">
            <v/>
          </cell>
          <cell r="L176">
            <v>4</v>
          </cell>
          <cell r="M176" t="str">
            <v>Fr</v>
          </cell>
          <cell r="N176" t="str">
            <v>Pôle DA</v>
          </cell>
          <cell r="O176" t="str">
            <v>EQUIPE FR_SBR</v>
          </cell>
          <cell r="P176" t="str">
            <v xml:space="preserve">Maguelonne DE FONT REAULX
</v>
          </cell>
          <cell r="Q176" t="str">
            <v>Anthony</v>
          </cell>
          <cell r="R176" t="str">
            <v>Oui</v>
          </cell>
          <cell r="S176" t="str">
            <v>Oui</v>
          </cell>
          <cell r="T176" t="str">
            <v>Oui</v>
          </cell>
          <cell r="U176" t="str">
            <v>Non</v>
          </cell>
        </row>
        <row r="177">
          <cell r="B177" t="str">
            <v>OD_ARDTIME12</v>
          </cell>
          <cell r="C177"/>
          <cell r="D177" t="str">
            <v>Moyenne</v>
          </cell>
          <cell r="E177">
            <v>43160</v>
          </cell>
          <cell r="F177"/>
          <cell r="G177" t="str">
            <v>ARDTIME</v>
          </cell>
          <cell r="H177" t="str">
            <v>ART DE LA TABLE</v>
          </cell>
          <cell r="I177"/>
          <cell r="J177" t="str">
            <v>Vaisselle fantaisie</v>
          </cell>
          <cell r="K177" t="str">
            <v/>
          </cell>
          <cell r="L177">
            <v>51</v>
          </cell>
          <cell r="M177" t="str">
            <v>Fr</v>
          </cell>
          <cell r="N177" t="str">
            <v>Pôle XQU</v>
          </cell>
          <cell r="O177" t="str">
            <v>EQUIPE FR_NBL</v>
          </cell>
          <cell r="P177" t="str">
            <v>Justine ROY</v>
          </cell>
          <cell r="Q177" t="str">
            <v>Thomas</v>
          </cell>
          <cell r="R177" t="str">
            <v>Oui</v>
          </cell>
          <cell r="S177" t="str">
            <v>Oui</v>
          </cell>
          <cell r="T177" t="str">
            <v>Non</v>
          </cell>
          <cell r="U177" t="str">
            <v>Non</v>
          </cell>
        </row>
        <row r="178">
          <cell r="B178" t="str">
            <v>OD_SCLOTHING24</v>
          </cell>
          <cell r="C178" t="str">
            <v>Piste à décaler</v>
          </cell>
          <cell r="D178" t="str">
            <v>Faible</v>
          </cell>
          <cell r="E178">
            <v>43160</v>
          </cell>
          <cell r="F178"/>
          <cell r="G178" t="str">
            <v xml:space="preserve">SCOTT </v>
          </cell>
          <cell r="H178" t="str">
            <v>PAP HOMME</v>
          </cell>
          <cell r="I178" t="str">
            <v>Reprise de OD_SCLOTHING21</v>
          </cell>
          <cell r="J178" t="str">
            <v>Doudounes lègères</v>
          </cell>
          <cell r="K178" t="str">
            <v/>
          </cell>
          <cell r="L178">
            <v>6</v>
          </cell>
          <cell r="M178" t="str">
            <v>Fr</v>
          </cell>
          <cell r="N178" t="str">
            <v>Pôle ABE</v>
          </cell>
          <cell r="O178" t="str">
            <v>EQUIPE FR_STF</v>
          </cell>
          <cell r="P178" t="str">
            <v>Dany ALLAL</v>
          </cell>
          <cell r="Q178" t="str">
            <v>Clément</v>
          </cell>
          <cell r="R178" t="str">
            <v>Oui</v>
          </cell>
          <cell r="S178" t="str">
            <v>Oui</v>
          </cell>
          <cell r="T178"/>
          <cell r="U178" t="str">
            <v>Non</v>
          </cell>
        </row>
        <row r="179">
          <cell r="B179" t="str">
            <v>OD_BONCOURT8</v>
          </cell>
          <cell r="C179" t="str">
            <v>ko rdv livraison</v>
          </cell>
          <cell r="D179" t="str">
            <v>Moyenne</v>
          </cell>
          <cell r="E179">
            <v>43161</v>
          </cell>
          <cell r="F179"/>
          <cell r="G179" t="str">
            <v>BONCOURT</v>
          </cell>
          <cell r="H179" t="str">
            <v>CHAUSSURES</v>
          </cell>
          <cell r="I179"/>
          <cell r="J179" t="str">
            <v>Chaussures Homme</v>
          </cell>
          <cell r="K179" t="str">
            <v/>
          </cell>
          <cell r="L179">
            <v>41</v>
          </cell>
          <cell r="M179" t="str">
            <v>Fr</v>
          </cell>
          <cell r="N179" t="str">
            <v>Pôle ABE</v>
          </cell>
          <cell r="O179" t="str">
            <v>EQUIPE FR_STF</v>
          </cell>
          <cell r="P179" t="str">
            <v xml:space="preserve">Guillaume GOUBLE
</v>
          </cell>
          <cell r="Q179" t="str">
            <v>Anthony</v>
          </cell>
          <cell r="R179" t="str">
            <v>Oui</v>
          </cell>
          <cell r="S179" t="str">
            <v>Oui</v>
          </cell>
          <cell r="T179"/>
          <cell r="U179"/>
        </row>
        <row r="180">
          <cell r="B180" t="str">
            <v>OD_SUN2</v>
          </cell>
          <cell r="C180"/>
          <cell r="D180" t="str">
            <v>Haute</v>
          </cell>
          <cell r="E180">
            <v>43161</v>
          </cell>
          <cell r="F180" t="str">
            <v>Soir</v>
          </cell>
          <cell r="G180" t="str">
            <v>SUN</v>
          </cell>
          <cell r="H180" t="str">
            <v>GRANDE CONSOMMATION</v>
          </cell>
          <cell r="I180" t="str">
            <v>Décale pour livraison tardive</v>
          </cell>
          <cell r="J180" t="str">
            <v>Pastille de lavage</v>
          </cell>
          <cell r="K180">
            <v>43148</v>
          </cell>
          <cell r="L180">
            <v>5</v>
          </cell>
          <cell r="M180" t="str">
            <v>Fr</v>
          </cell>
          <cell r="N180" t="str">
            <v>Pôle ABE</v>
          </cell>
          <cell r="O180" t="str">
            <v>EQUIPE FR_ACA</v>
          </cell>
          <cell r="P180" t="str">
            <v xml:space="preserve">Stéphanie BERNIER
</v>
          </cell>
          <cell r="Q180" t="str">
            <v>Anthony</v>
          </cell>
          <cell r="R180" t="str">
            <v>Non</v>
          </cell>
          <cell r="S180" t="str">
            <v>Non</v>
          </cell>
          <cell r="T180" t="str">
            <v>Non</v>
          </cell>
          <cell r="U180" t="str">
            <v>Non</v>
          </cell>
        </row>
        <row r="181">
          <cell r="B181" t="str">
            <v>OD_THERMOSTAT1</v>
          </cell>
          <cell r="C181"/>
          <cell r="D181" t="str">
            <v>Faible</v>
          </cell>
          <cell r="E181">
            <v>43161</v>
          </cell>
          <cell r="F181"/>
          <cell r="G181" t="str">
            <v>THERMOSTAT</v>
          </cell>
          <cell r="H181" t="str">
            <v>PEM</v>
          </cell>
          <cell r="I181"/>
          <cell r="J181" t="str">
            <v>Balais vapeur</v>
          </cell>
          <cell r="K181" t="str">
            <v/>
          </cell>
          <cell r="L181">
            <v>5</v>
          </cell>
          <cell r="M181" t="str">
            <v>Fr</v>
          </cell>
          <cell r="N181" t="str">
            <v>Pôle ABE</v>
          </cell>
          <cell r="O181" t="str">
            <v>EQUIPE FR_ACA</v>
          </cell>
          <cell r="P181" t="str">
            <v>Andrea MORA</v>
          </cell>
          <cell r="Q181" t="str">
            <v>Clément</v>
          </cell>
          <cell r="R181" t="str">
            <v>Non</v>
          </cell>
          <cell r="S181" t="str">
            <v>Non</v>
          </cell>
          <cell r="T181" t="str">
            <v>Non</v>
          </cell>
          <cell r="U181" t="str">
            <v>Non</v>
          </cell>
        </row>
        <row r="182">
          <cell r="B182" t="str">
            <v>OD_ERINLY53</v>
          </cell>
          <cell r="C182" t="str">
            <v>vente à risque</v>
          </cell>
          <cell r="D182" t="str">
            <v>Haute</v>
          </cell>
          <cell r="E182">
            <v>43161</v>
          </cell>
          <cell r="F182"/>
          <cell r="G182" t="str">
            <v>ERINLY</v>
          </cell>
          <cell r="H182" t="str">
            <v>PAP FEMME</v>
          </cell>
          <cell r="I182"/>
          <cell r="J182" t="str">
            <v>Bottines RITA et ROSA</v>
          </cell>
          <cell r="K182" t="str">
            <v/>
          </cell>
          <cell r="L182">
            <v>49</v>
          </cell>
          <cell r="M182" t="str">
            <v>Fr</v>
          </cell>
          <cell r="N182" t="str">
            <v>Pôle CM</v>
          </cell>
          <cell r="O182" t="str">
            <v>EQUIPE FR_PB</v>
          </cell>
          <cell r="P182" t="str">
            <v xml:space="preserve">Caroline MAUNOURY </v>
          </cell>
          <cell r="Q182" t="str">
            <v>Thomas</v>
          </cell>
          <cell r="R182" t="str">
            <v>Non</v>
          </cell>
          <cell r="S182" t="str">
            <v>Non</v>
          </cell>
          <cell r="T182" t="str">
            <v>Non</v>
          </cell>
          <cell r="U182" t="str">
            <v>Non</v>
          </cell>
        </row>
        <row r="183">
          <cell r="B183" t="str">
            <v>OD_BATHROOM9</v>
          </cell>
          <cell r="C183"/>
          <cell r="D183" t="str">
            <v>Haute</v>
          </cell>
          <cell r="E183">
            <v>43161</v>
          </cell>
          <cell r="F183"/>
          <cell r="G183" t="str">
            <v>BATHROOM Potentiel Two Days</v>
          </cell>
          <cell r="H183" t="str">
            <v>LINGE DE MAISON</v>
          </cell>
          <cell r="I183" t="str">
            <v>stock  dispo 7 février / Two Days?</v>
          </cell>
          <cell r="J183" t="str">
            <v>Serviettes</v>
          </cell>
          <cell r="K183">
            <v>43147</v>
          </cell>
          <cell r="L183">
            <v>5</v>
          </cell>
          <cell r="M183" t="str">
            <v>Fr</v>
          </cell>
          <cell r="N183" t="str">
            <v>Pôle XQU</v>
          </cell>
          <cell r="O183" t="str">
            <v>EQUIPE FR_PDE</v>
          </cell>
          <cell r="P183" t="str">
            <v>Julie PAGES</v>
          </cell>
          <cell r="Q183" t="str">
            <v>Thomas</v>
          </cell>
          <cell r="R183" t="str">
            <v>Oui</v>
          </cell>
          <cell r="S183" t="str">
            <v>Oui</v>
          </cell>
          <cell r="T183" t="str">
            <v>Non</v>
          </cell>
          <cell r="U183" t="str">
            <v>Oui</v>
          </cell>
        </row>
        <row r="184">
          <cell r="B184" t="str">
            <v>OD_NOONE18</v>
          </cell>
          <cell r="C184"/>
          <cell r="D184"/>
          <cell r="E184">
            <v>43162</v>
          </cell>
          <cell r="F184"/>
          <cell r="G184" t="str">
            <v>NOONE</v>
          </cell>
          <cell r="H184" t="str">
            <v>PAP FEMME</v>
          </cell>
          <cell r="I184" t="str">
            <v>Achat ferme C.MANOURY / Réinjection OD_NOONE15</v>
          </cell>
          <cell r="J184" t="str">
            <v>Doudoune légère femme et homme</v>
          </cell>
          <cell r="K184">
            <v>43138</v>
          </cell>
          <cell r="L184">
            <v>4</v>
          </cell>
          <cell r="M184" t="str">
            <v>Fr</v>
          </cell>
          <cell r="N184" t="str">
            <v>Pôle CM</v>
          </cell>
          <cell r="O184" t="str">
            <v>EQUIPE FR_PB</v>
          </cell>
          <cell r="P184" t="str">
            <v xml:space="preserve">Caroline MAUNOURY </v>
          </cell>
          <cell r="Q184" t="str">
            <v>Tessa</v>
          </cell>
          <cell r="R184" t="str">
            <v>Non</v>
          </cell>
          <cell r="S184" t="str">
            <v>Non</v>
          </cell>
          <cell r="T184" t="str">
            <v>Non</v>
          </cell>
          <cell r="U184" t="str">
            <v>Non</v>
          </cell>
        </row>
        <row r="185">
          <cell r="B185" t="str">
            <v>OD_BAGHERA10</v>
          </cell>
          <cell r="C185" t="str">
            <v>A remonter en février si possible</v>
          </cell>
          <cell r="D185" t="str">
            <v>Moyenne</v>
          </cell>
          <cell r="E185">
            <v>43162</v>
          </cell>
          <cell r="F185"/>
          <cell r="G185" t="str">
            <v>BAGHERA</v>
          </cell>
          <cell r="H185" t="str">
            <v>JEUX / JOUET</v>
          </cell>
          <cell r="I185"/>
          <cell r="J185" t="str">
            <v>voitures à pédales</v>
          </cell>
          <cell r="K185" t="str">
            <v/>
          </cell>
          <cell r="L185">
            <v>4</v>
          </cell>
          <cell r="M185" t="str">
            <v>Fr</v>
          </cell>
          <cell r="N185" t="str">
            <v>Pôle XQU</v>
          </cell>
          <cell r="O185" t="str">
            <v>EQUIPE FR_NBL</v>
          </cell>
          <cell r="P185" t="str">
            <v>Alexie MOINE</v>
          </cell>
          <cell r="Q185" t="str">
            <v>Thomas</v>
          </cell>
          <cell r="R185" t="str">
            <v>Non</v>
          </cell>
          <cell r="S185" t="str">
            <v>Non</v>
          </cell>
          <cell r="T185" t="str">
            <v>Non</v>
          </cell>
          <cell r="U185" t="str">
            <v>Non</v>
          </cell>
        </row>
        <row r="186">
          <cell r="B186" t="str">
            <v>OD_SLOGGI35</v>
          </cell>
          <cell r="C186" t="str">
            <v>KO REINJ</v>
          </cell>
          <cell r="D186" t="str">
            <v>Haute</v>
          </cell>
          <cell r="E186">
            <v>43162</v>
          </cell>
          <cell r="F186"/>
          <cell r="G186" t="str">
            <v>SLOGGI</v>
          </cell>
          <cell r="H186" t="str">
            <v>LINGERIE</v>
          </cell>
          <cell r="I186" t="str">
            <v>livraison 25/02 mais KO FINANCE réinj</v>
          </cell>
          <cell r="J186" t="str">
            <v>Slip femme</v>
          </cell>
          <cell r="K186">
            <v>43124</v>
          </cell>
          <cell r="L186">
            <v>2</v>
          </cell>
          <cell r="M186" t="str">
            <v>Fr</v>
          </cell>
          <cell r="N186" t="str">
            <v>EKAT</v>
          </cell>
          <cell r="O186" t="str">
            <v>EKAT FRANCE</v>
          </cell>
          <cell r="P186" t="str">
            <v>Luis Arias</v>
          </cell>
          <cell r="Q186" t="str">
            <v>Tessa</v>
          </cell>
          <cell r="R186" t="str">
            <v>Oui</v>
          </cell>
          <cell r="S186" t="str">
            <v>Oui</v>
          </cell>
          <cell r="T186" t="str">
            <v>Non</v>
          </cell>
          <cell r="U186" t="str">
            <v>Non</v>
          </cell>
        </row>
        <row r="187">
          <cell r="B187" t="str">
            <v>OD_SLOGGI36</v>
          </cell>
          <cell r="C187" t="str">
            <v>KO REINJ / fin mars</v>
          </cell>
          <cell r="D187" t="str">
            <v>Haute</v>
          </cell>
          <cell r="E187">
            <v>43162</v>
          </cell>
          <cell r="F187"/>
          <cell r="G187" t="str">
            <v>SLOGGI</v>
          </cell>
          <cell r="H187" t="str">
            <v>LINGERIE</v>
          </cell>
          <cell r="I187"/>
          <cell r="J187" t="str">
            <v>Slip femme</v>
          </cell>
          <cell r="K187">
            <v>43145</v>
          </cell>
          <cell r="L187">
            <v>4</v>
          </cell>
          <cell r="M187" t="str">
            <v>Fr</v>
          </cell>
          <cell r="N187" t="str">
            <v>EKAT</v>
          </cell>
          <cell r="O187" t="str">
            <v>EKAT FRANCE</v>
          </cell>
          <cell r="P187" t="str">
            <v>Luis Arias</v>
          </cell>
          <cell r="Q187" t="str">
            <v>Tessa</v>
          </cell>
          <cell r="R187" t="str">
            <v>Oui</v>
          </cell>
          <cell r="S187" t="str">
            <v>Oui</v>
          </cell>
          <cell r="T187" t="str">
            <v>Non</v>
          </cell>
          <cell r="U187" t="str">
            <v>Non</v>
          </cell>
        </row>
        <row r="188">
          <cell r="B188" t="str">
            <v>OD_NSHY8</v>
          </cell>
          <cell r="C188" t="str">
            <v>KO REINJ</v>
          </cell>
          <cell r="D188" t="str">
            <v>Super OD</v>
          </cell>
          <cell r="E188">
            <v>43162</v>
          </cell>
          <cell r="F188"/>
          <cell r="G188" t="str">
            <v>NOT SHY</v>
          </cell>
          <cell r="H188" t="str">
            <v>PAP HOMME</v>
          </cell>
          <cell r="I188"/>
          <cell r="J188" t="str">
            <v>Pull col rond HOMME</v>
          </cell>
          <cell r="K188">
            <v>43134</v>
          </cell>
          <cell r="L188">
            <v>3</v>
          </cell>
          <cell r="M188" t="str">
            <v>Fr</v>
          </cell>
          <cell r="N188" t="str">
            <v>Pôle DA</v>
          </cell>
          <cell r="O188" t="str">
            <v>EQUIPE FR_RLE</v>
          </cell>
          <cell r="P188" t="str">
            <v>Géraldine HOUZE RIEDI</v>
          </cell>
          <cell r="Q188" t="str">
            <v>Thomas</v>
          </cell>
          <cell r="R188" t="str">
            <v>Oui</v>
          </cell>
          <cell r="S188" t="str">
            <v>Oui</v>
          </cell>
          <cell r="T188" t="str">
            <v>Non</v>
          </cell>
          <cell r="U188" t="str">
            <v>Non</v>
          </cell>
        </row>
        <row r="189">
          <cell r="B189" t="str">
            <v>OD_NSHY7</v>
          </cell>
          <cell r="C189" t="str">
            <v>KO REINJ</v>
          </cell>
          <cell r="D189" t="str">
            <v>Super OD</v>
          </cell>
          <cell r="E189">
            <v>43162</v>
          </cell>
          <cell r="F189"/>
          <cell r="G189" t="str">
            <v>NOT SHY</v>
          </cell>
          <cell r="H189" t="str">
            <v>PAP FEMME</v>
          </cell>
          <cell r="I189" t="str">
            <v>Début Février</v>
          </cell>
          <cell r="J189" t="str">
            <v>Pull FEMME</v>
          </cell>
          <cell r="K189">
            <v>43132</v>
          </cell>
          <cell r="L189">
            <v>3</v>
          </cell>
          <cell r="M189" t="str">
            <v>Fr</v>
          </cell>
          <cell r="N189" t="str">
            <v>Pôle DA</v>
          </cell>
          <cell r="O189" t="str">
            <v>EQUIPE FR_RLE</v>
          </cell>
          <cell r="P189" t="str">
            <v>Géraldine HOUZE RIEDI</v>
          </cell>
          <cell r="Q189" t="str">
            <v>Tessa</v>
          </cell>
          <cell r="R189" t="str">
            <v>Oui</v>
          </cell>
          <cell r="S189" t="str">
            <v>Oui</v>
          </cell>
          <cell r="T189" t="str">
            <v>Non</v>
          </cell>
          <cell r="U189" t="str">
            <v>Non</v>
          </cell>
        </row>
        <row r="190">
          <cell r="B190" t="str">
            <v>OD_SHARP3</v>
          </cell>
          <cell r="C190" t="str">
            <v>voir prod</v>
          </cell>
          <cell r="D190" t="str">
            <v>Haute</v>
          </cell>
          <cell r="E190">
            <v>43185</v>
          </cell>
          <cell r="F190" t="str">
            <v>Soir</v>
          </cell>
          <cell r="G190" t="str">
            <v>SHARP</v>
          </cell>
          <cell r="H190" t="str">
            <v>HIGH TECH</v>
          </cell>
          <cell r="I190"/>
          <cell r="J190" t="str">
            <v>TV</v>
          </cell>
          <cell r="K190" t="str">
            <v/>
          </cell>
          <cell r="L190">
            <v>6</v>
          </cell>
          <cell r="M190" t="str">
            <v>Fr</v>
          </cell>
          <cell r="N190" t="str">
            <v>Pôle ABE</v>
          </cell>
          <cell r="O190" t="str">
            <v>EQUIPE FR_CHU</v>
          </cell>
          <cell r="P190" t="str">
            <v>Mohamed BENNOUNA</v>
          </cell>
          <cell r="Q190" t="str">
            <v>Clément</v>
          </cell>
          <cell r="R190" t="str">
            <v>Non</v>
          </cell>
          <cell r="S190" t="str">
            <v>Non</v>
          </cell>
          <cell r="T190" t="str">
            <v>Non</v>
          </cell>
          <cell r="U190" t="str">
            <v>Non</v>
          </cell>
        </row>
        <row r="191">
          <cell r="B191" t="str">
            <v>OD_BEKO4</v>
          </cell>
          <cell r="C191"/>
          <cell r="D191" t="str">
            <v>Haute</v>
          </cell>
          <cell r="E191">
            <v>43163</v>
          </cell>
          <cell r="F191"/>
          <cell r="G191" t="str">
            <v>BEKO</v>
          </cell>
          <cell r="H191" t="str">
            <v>GEM</v>
          </cell>
          <cell r="I191" t="str">
            <v>Décale pour demande marque</v>
          </cell>
          <cell r="J191" t="str">
            <v>Machine à café</v>
          </cell>
          <cell r="K191">
            <v>43117</v>
          </cell>
          <cell r="L191">
            <v>41</v>
          </cell>
          <cell r="M191" t="str">
            <v>Fr</v>
          </cell>
          <cell r="N191" t="str">
            <v>Pôle ABE</v>
          </cell>
          <cell r="O191" t="str">
            <v>EQUIPE FR_ACA</v>
          </cell>
          <cell r="P191" t="str">
            <v>Jennifer SALIBA</v>
          </cell>
          <cell r="Q191" t="str">
            <v>Thomas</v>
          </cell>
          <cell r="R191" t="str">
            <v>Non</v>
          </cell>
          <cell r="S191" t="str">
            <v>Non</v>
          </cell>
          <cell r="T191" t="str">
            <v>Non</v>
          </cell>
          <cell r="U191" t="str">
            <v>Non</v>
          </cell>
        </row>
        <row r="192">
          <cell r="B192" t="str">
            <v>OD_SAMSONITE63</v>
          </cell>
          <cell r="C192" t="str">
            <v>ko rdv livraison</v>
          </cell>
          <cell r="D192" t="str">
            <v>Haute</v>
          </cell>
          <cell r="E192">
            <v>43163</v>
          </cell>
          <cell r="F192"/>
          <cell r="G192" t="str">
            <v>SAMSONITE</v>
          </cell>
          <cell r="H192" t="str">
            <v>BAGAGE</v>
          </cell>
          <cell r="I192"/>
          <cell r="J192" t="str">
            <v>Valise</v>
          </cell>
          <cell r="K192">
            <v>43147</v>
          </cell>
          <cell r="L192">
            <v>47</v>
          </cell>
          <cell r="M192" t="str">
            <v>Fr</v>
          </cell>
          <cell r="N192" t="str">
            <v>EKAT</v>
          </cell>
          <cell r="O192" t="str">
            <v>EQUIPE FR_EKAT</v>
          </cell>
          <cell r="P192" t="str">
            <v>Christine EVAIN</v>
          </cell>
          <cell r="Q192" t="str">
            <v>Anthony</v>
          </cell>
          <cell r="R192" t="str">
            <v>Oui</v>
          </cell>
          <cell r="S192" t="str">
            <v>Oui</v>
          </cell>
          <cell r="T192"/>
          <cell r="U192"/>
        </row>
        <row r="193">
          <cell r="B193" t="str">
            <v>OD_PULLMANM9</v>
          </cell>
          <cell r="C193" t="str">
            <v>psse du 4 au 10</v>
          </cell>
          <cell r="D193" t="str">
            <v>Haute</v>
          </cell>
          <cell r="E193">
            <v>43169</v>
          </cell>
          <cell r="F193"/>
          <cell r="G193" t="str">
            <v>PULLMAN</v>
          </cell>
          <cell r="H193" t="str">
            <v>BRICOLAGE</v>
          </cell>
          <cell r="I193"/>
          <cell r="J193" t="str">
            <v>Parasol chauffant</v>
          </cell>
          <cell r="K193" t="str">
            <v/>
          </cell>
          <cell r="L193">
            <v>3</v>
          </cell>
          <cell r="M193" t="str">
            <v>Fr</v>
          </cell>
          <cell r="N193" t="str">
            <v>Pôle XQU</v>
          </cell>
          <cell r="O193" t="str">
            <v>EQUIPE FR_JFB</v>
          </cell>
          <cell r="P193" t="str">
            <v xml:space="preserve">Ulrich LABBE </v>
          </cell>
          <cell r="Q193" t="str">
            <v>Clément</v>
          </cell>
          <cell r="R193" t="str">
            <v>Oui</v>
          </cell>
          <cell r="S193" t="str">
            <v>Oui</v>
          </cell>
          <cell r="T193" t="str">
            <v>Non</v>
          </cell>
          <cell r="U193" t="str">
            <v>Non</v>
          </cell>
        </row>
        <row r="194">
          <cell r="B194" t="str">
            <v>OD_HOOVER22</v>
          </cell>
          <cell r="C194" t="str">
            <v>ko rdv livraison</v>
          </cell>
          <cell r="D194" t="str">
            <v>Haute</v>
          </cell>
          <cell r="E194">
            <v>43163</v>
          </cell>
          <cell r="F194"/>
          <cell r="G194" t="str">
            <v>HOOVER</v>
          </cell>
          <cell r="H194" t="str">
            <v>PEM</v>
          </cell>
          <cell r="I194" t="str">
            <v>Contrat difficile</v>
          </cell>
          <cell r="J194" t="str">
            <v>aspi balai</v>
          </cell>
          <cell r="K194" t="str">
            <v/>
          </cell>
          <cell r="L194">
            <v>6</v>
          </cell>
          <cell r="M194" t="str">
            <v>Fr</v>
          </cell>
          <cell r="N194" t="str">
            <v>Pôle ABE</v>
          </cell>
          <cell r="O194" t="str">
            <v>EQUIPE FR_ACA</v>
          </cell>
          <cell r="P194" t="str">
            <v>Jennifer SALIBA</v>
          </cell>
          <cell r="Q194" t="str">
            <v>Clément</v>
          </cell>
          <cell r="R194" t="str">
            <v>Non</v>
          </cell>
          <cell r="S194" t="str">
            <v>Non</v>
          </cell>
          <cell r="T194" t="str">
            <v>Non</v>
          </cell>
          <cell r="U194" t="str">
            <v>Non</v>
          </cell>
        </row>
        <row r="195">
          <cell r="B195" t="str">
            <v>OD_PHOTOWEB21</v>
          </cell>
          <cell r="C195" t="str">
            <v>Prio haute pour carrousel</v>
          </cell>
          <cell r="D195" t="str">
            <v>Haute</v>
          </cell>
          <cell r="E195">
            <v>43163</v>
          </cell>
          <cell r="F195"/>
          <cell r="G195" t="str">
            <v>PHOTOWEB Two Days</v>
          </cell>
          <cell r="H195" t="str">
            <v>VBI</v>
          </cell>
          <cell r="I195" t="str">
            <v>Twos days possible</v>
          </cell>
          <cell r="J195" t="str">
            <v xml:space="preserve">Mix produit classique </v>
          </cell>
          <cell r="K195" t="str">
            <v/>
          </cell>
          <cell r="L195"/>
          <cell r="M195" t="str">
            <v>Fr</v>
          </cell>
          <cell r="N195"/>
          <cell r="O195" t="str">
            <v>EQUIPE FR_JPF</v>
          </cell>
          <cell r="P195" t="str">
            <v xml:space="preserve">Clarisse AUBRY </v>
          </cell>
          <cell r="Q195" t="str">
            <v>Anthony</v>
          </cell>
          <cell r="R195" t="str">
            <v>Non</v>
          </cell>
          <cell r="S195" t="str">
            <v>Non</v>
          </cell>
          <cell r="T195" t="str">
            <v>Non</v>
          </cell>
          <cell r="U195" t="str">
            <v>Non</v>
          </cell>
        </row>
        <row r="196">
          <cell r="B196" t="str">
            <v>OD_ESTUART36</v>
          </cell>
          <cell r="C196"/>
          <cell r="D196" t="str">
            <v>Haute</v>
          </cell>
          <cell r="E196">
            <v>43163</v>
          </cell>
          <cell r="F196"/>
          <cell r="G196" t="str">
            <v>ELISABETH STUART</v>
          </cell>
          <cell r="H196" t="str">
            <v>CHAUSSURES</v>
          </cell>
          <cell r="I196" t="str">
            <v>Décalé pour VC</v>
          </cell>
          <cell r="J196" t="str">
            <v xml:space="preserve">Chaussures </v>
          </cell>
          <cell r="K196">
            <v>43165</v>
          </cell>
          <cell r="L196">
            <v>2</v>
          </cell>
          <cell r="M196" t="str">
            <v>Fr</v>
          </cell>
          <cell r="N196" t="str">
            <v>Pôle ABE</v>
          </cell>
          <cell r="O196" t="str">
            <v>EQUIPE FR_STF</v>
          </cell>
          <cell r="P196" t="str">
            <v>Anne-Laurence MESNARD</v>
          </cell>
          <cell r="Q196" t="str">
            <v>Clément</v>
          </cell>
          <cell r="R196" t="str">
            <v>Oui</v>
          </cell>
          <cell r="S196" t="str">
            <v>Oui</v>
          </cell>
          <cell r="T196" t="str">
            <v>Non</v>
          </cell>
          <cell r="U196" t="str">
            <v>Non</v>
          </cell>
        </row>
        <row r="197">
          <cell r="B197" t="str">
            <v>OD_SUUNTO17</v>
          </cell>
          <cell r="C197" t="str">
            <v>KO REINJ</v>
          </cell>
          <cell r="D197" t="str">
            <v>Haute</v>
          </cell>
          <cell r="E197">
            <v>43163</v>
          </cell>
          <cell r="F197"/>
          <cell r="G197" t="str">
            <v>SUUNTO</v>
          </cell>
          <cell r="H197" t="str">
            <v>MATERIEL SPORT</v>
          </cell>
          <cell r="I197" t="str">
            <v>Samedi ou dimanche / prob livraison</v>
          </cell>
          <cell r="J197" t="str">
            <v>Montres GPS</v>
          </cell>
          <cell r="K197">
            <v>43132</v>
          </cell>
          <cell r="L197">
            <v>2</v>
          </cell>
          <cell r="M197" t="str">
            <v>Fr</v>
          </cell>
          <cell r="N197" t="str">
            <v>Pôle DA</v>
          </cell>
          <cell r="O197" t="str">
            <v>EQUIPE FR_JHD</v>
          </cell>
          <cell r="P197" t="str">
            <v>Millan HERCE</v>
          </cell>
          <cell r="Q197" t="str">
            <v>Thomas</v>
          </cell>
          <cell r="R197" t="str">
            <v>Non</v>
          </cell>
          <cell r="S197" t="str">
            <v>Non</v>
          </cell>
          <cell r="T197" t="str">
            <v>Non</v>
          </cell>
          <cell r="U197" t="str">
            <v>Non</v>
          </cell>
        </row>
        <row r="198">
          <cell r="B198" t="str">
            <v>OD_NENUFAR1</v>
          </cell>
          <cell r="C198"/>
          <cell r="D198" t="str">
            <v>Haute</v>
          </cell>
          <cell r="E198">
            <v>43164</v>
          </cell>
          <cell r="F198"/>
          <cell r="G198" t="str">
            <v>NENUFAR</v>
          </cell>
          <cell r="H198" t="str">
            <v>CHAUSSURES</v>
          </cell>
          <cell r="I198"/>
          <cell r="J198" t="str">
            <v>Chaussons d'intérieur</v>
          </cell>
          <cell r="K198" t="str">
            <v/>
          </cell>
          <cell r="L198">
            <v>6</v>
          </cell>
          <cell r="M198" t="str">
            <v>Fr</v>
          </cell>
          <cell r="N198" t="str">
            <v>Pôle ABE</v>
          </cell>
          <cell r="O198" t="str">
            <v>EQUIPE FR_STF</v>
          </cell>
          <cell r="P198" t="str">
            <v>Laurence GIAMARCHI</v>
          </cell>
          <cell r="Q198" t="str">
            <v>Tessa</v>
          </cell>
          <cell r="R198" t="str">
            <v>Oui</v>
          </cell>
          <cell r="S198" t="str">
            <v>Oui</v>
          </cell>
          <cell r="T198"/>
          <cell r="U198"/>
        </row>
        <row r="199">
          <cell r="B199" t="str">
            <v>OD_JBL21</v>
          </cell>
          <cell r="C199" t="str">
            <v>A remonter en février</v>
          </cell>
          <cell r="D199" t="str">
            <v>Haute</v>
          </cell>
          <cell r="E199">
            <v>43164</v>
          </cell>
          <cell r="F199" t="str">
            <v>Matin</v>
          </cell>
          <cell r="G199" t="str">
            <v>JBL Two days</v>
          </cell>
          <cell r="H199" t="str">
            <v>HIGH TECH</v>
          </cell>
          <cell r="I199" t="str">
            <v>Two Days</v>
          </cell>
          <cell r="J199" t="str">
            <v>Casque Audio</v>
          </cell>
          <cell r="K199" t="str">
            <v/>
          </cell>
          <cell r="L199">
            <v>3</v>
          </cell>
          <cell r="M199" t="str">
            <v>Fr</v>
          </cell>
          <cell r="N199" t="str">
            <v>Pôle ABE</v>
          </cell>
          <cell r="O199" t="str">
            <v>EQUIPE FR_CHU</v>
          </cell>
          <cell r="P199" t="str">
            <v>Mohamed BENNOUNA</v>
          </cell>
          <cell r="Q199" t="str">
            <v>Clément</v>
          </cell>
          <cell r="R199" t="str">
            <v>Oui</v>
          </cell>
          <cell r="S199" t="str">
            <v>Oui</v>
          </cell>
          <cell r="T199" t="str">
            <v>Non</v>
          </cell>
          <cell r="U199" t="str">
            <v>Non</v>
          </cell>
        </row>
        <row r="200">
          <cell r="B200" t="str">
            <v>OD_ZAPA48</v>
          </cell>
          <cell r="C200" t="str">
            <v>KO REINJ</v>
          </cell>
          <cell r="D200" t="str">
            <v>Haute</v>
          </cell>
          <cell r="E200">
            <v>43164</v>
          </cell>
          <cell r="F200"/>
          <cell r="G200" t="str">
            <v>ZAPA</v>
          </cell>
          <cell r="H200" t="str">
            <v>PAP HOMME</v>
          </cell>
          <cell r="I200" t="str">
            <v xml:space="preserve"> reprise OD_ZAPA41</v>
          </cell>
          <cell r="J200" t="str">
            <v>Parka Homme</v>
          </cell>
          <cell r="K200">
            <v>43145</v>
          </cell>
          <cell r="L200">
            <v>4</v>
          </cell>
          <cell r="M200" t="str">
            <v>Fr</v>
          </cell>
          <cell r="N200" t="str">
            <v>Pôle DA</v>
          </cell>
          <cell r="O200" t="str">
            <v>EQUIPE FR_RLE</v>
          </cell>
          <cell r="P200" t="str">
            <v xml:space="preserve">Cécile LEBAZ
</v>
          </cell>
          <cell r="Q200" t="str">
            <v>Tessa</v>
          </cell>
          <cell r="R200" t="str">
            <v>Non</v>
          </cell>
          <cell r="S200" t="str">
            <v>Non</v>
          </cell>
          <cell r="T200" t="str">
            <v>Non</v>
          </cell>
          <cell r="U200" t="str">
            <v>Non</v>
          </cell>
        </row>
        <row r="201">
          <cell r="B201" t="str">
            <v>OD_LTROPEZ14</v>
          </cell>
          <cell r="C201" t="str">
            <v>KO REINJ</v>
          </cell>
          <cell r="D201" t="str">
            <v>Haute</v>
          </cell>
          <cell r="E201">
            <v>43164</v>
          </cell>
          <cell r="F201"/>
          <cell r="G201" t="str">
            <v>LES TROPEZIENNES</v>
          </cell>
          <cell r="H201" t="str">
            <v>CHAUSSURES</v>
          </cell>
          <cell r="I201" t="str">
            <v>REINJECTION VC LTROPEZIEN12</v>
          </cell>
          <cell r="J201" t="str">
            <v>Bottines</v>
          </cell>
          <cell r="K201">
            <v>43119</v>
          </cell>
          <cell r="L201">
            <v>51</v>
          </cell>
          <cell r="M201" t="str">
            <v>Fr</v>
          </cell>
          <cell r="N201" t="str">
            <v>Pôle ABE</v>
          </cell>
          <cell r="O201" t="str">
            <v>EQUIPE FR_STF</v>
          </cell>
          <cell r="P201" t="str">
            <v>Anne-Laurence MESNARD</v>
          </cell>
          <cell r="Q201" t="str">
            <v>Clément</v>
          </cell>
          <cell r="R201" t="str">
            <v>Oui</v>
          </cell>
          <cell r="S201" t="str">
            <v>Oui</v>
          </cell>
          <cell r="T201" t="str">
            <v>Non</v>
          </cell>
          <cell r="U201" t="str">
            <v>Non</v>
          </cell>
        </row>
        <row r="202">
          <cell r="B202" t="str">
            <v>OD_PEFSAS1</v>
          </cell>
          <cell r="C202"/>
          <cell r="D202" t="str">
            <v>Moyenne</v>
          </cell>
          <cell r="E202">
            <v>43165</v>
          </cell>
          <cell r="F202"/>
          <cell r="G202" t="str">
            <v>POLAR</v>
          </cell>
          <cell r="H202" t="str">
            <v>MATERIEL SPORT</v>
          </cell>
          <cell r="I202"/>
          <cell r="J202" t="str">
            <v>Trackers d'activité</v>
          </cell>
          <cell r="K202" t="str">
            <v/>
          </cell>
          <cell r="L202">
            <v>7</v>
          </cell>
          <cell r="M202" t="str">
            <v>FR</v>
          </cell>
          <cell r="N202" t="str">
            <v>Pôle DA</v>
          </cell>
          <cell r="O202" t="str">
            <v>EQUIPE FR_JHD</v>
          </cell>
          <cell r="P202" t="str">
            <v>Millan HERCE</v>
          </cell>
          <cell r="Q202" t="str">
            <v>Tessa</v>
          </cell>
          <cell r="R202" t="str">
            <v>Non</v>
          </cell>
          <cell r="S202" t="str">
            <v>Non</v>
          </cell>
          <cell r="T202" t="str">
            <v>Non</v>
          </cell>
          <cell r="U202" t="str">
            <v>Non</v>
          </cell>
        </row>
        <row r="203">
          <cell r="B203" t="str">
            <v>OD_ERAM21</v>
          </cell>
          <cell r="C203"/>
          <cell r="D203" t="str">
            <v>Haute</v>
          </cell>
          <cell r="E203">
            <v>43165</v>
          </cell>
          <cell r="F203"/>
          <cell r="G203" t="str">
            <v>ERAM</v>
          </cell>
          <cell r="H203" t="str">
            <v>CHAUSSURES</v>
          </cell>
          <cell r="I203"/>
          <cell r="J203" t="str">
            <v>Chaussures femme</v>
          </cell>
          <cell r="K203" t="str">
            <v/>
          </cell>
          <cell r="L203">
            <v>6</v>
          </cell>
          <cell r="M203" t="str">
            <v>Fr</v>
          </cell>
          <cell r="N203" t="str">
            <v>Pôle DA</v>
          </cell>
          <cell r="O203" t="str">
            <v>EQUIPE FR_STF</v>
          </cell>
          <cell r="P203" t="str">
            <v>Anne-Laurence MESNARD</v>
          </cell>
          <cell r="Q203" t="str">
            <v>Clément</v>
          </cell>
          <cell r="R203" t="str">
            <v>Oui</v>
          </cell>
          <cell r="S203" t="str">
            <v>Oui</v>
          </cell>
          <cell r="T203"/>
          <cell r="U203"/>
        </row>
        <row r="204">
          <cell r="B204" t="str">
            <v>OD_TRAVELONE38</v>
          </cell>
          <cell r="C204"/>
          <cell r="D204" t="str">
            <v>Moyenne</v>
          </cell>
          <cell r="E204">
            <v>43165</v>
          </cell>
          <cell r="F204"/>
          <cell r="G204" t="str">
            <v>TRAVEL ONE</v>
          </cell>
          <cell r="H204" t="str">
            <v>BAGAGE</v>
          </cell>
          <cell r="I204"/>
          <cell r="J204" t="str">
            <v>Valises</v>
          </cell>
          <cell r="K204" t="str">
            <v/>
          </cell>
          <cell r="L204">
            <v>7</v>
          </cell>
          <cell r="M204" t="str">
            <v>FR</v>
          </cell>
          <cell r="N204" t="str">
            <v>Pôle ABE</v>
          </cell>
          <cell r="O204" t="str">
            <v>EQUIPE FR_STF</v>
          </cell>
          <cell r="P204" t="str">
            <v>Marie d'ORION</v>
          </cell>
          <cell r="Q204" t="str">
            <v>Tessa</v>
          </cell>
          <cell r="R204" t="str">
            <v>Oui</v>
          </cell>
          <cell r="S204" t="str">
            <v>Oui</v>
          </cell>
          <cell r="T204" t="str">
            <v>Non</v>
          </cell>
          <cell r="U204" t="str">
            <v>Non</v>
          </cell>
        </row>
        <row r="205">
          <cell r="B205" t="str">
            <v>OD_BOTANICA21</v>
          </cell>
          <cell r="C205"/>
          <cell r="D205" t="str">
            <v>Moyenne</v>
          </cell>
          <cell r="E205">
            <v>43165</v>
          </cell>
          <cell r="F205"/>
          <cell r="G205" t="str">
            <v>DR. BOTANICALS</v>
          </cell>
          <cell r="H205" t="str">
            <v>COSMETIQUE</v>
          </cell>
          <cell r="I205"/>
          <cell r="J205" t="str">
            <v>COSMETIQUE - Online</v>
          </cell>
          <cell r="K205"/>
          <cell r="L205">
            <v>7</v>
          </cell>
          <cell r="M205" t="str">
            <v>ES</v>
          </cell>
          <cell r="N205" t="str">
            <v>ES</v>
          </cell>
          <cell r="O205"/>
          <cell r="P205"/>
          <cell r="Q205"/>
          <cell r="R205"/>
          <cell r="S205"/>
          <cell r="T205"/>
          <cell r="U205"/>
        </row>
        <row r="206">
          <cell r="B206" t="str">
            <v>OD_DISNEY215</v>
          </cell>
          <cell r="C206"/>
          <cell r="D206" t="str">
            <v>Haute</v>
          </cell>
          <cell r="E206">
            <v>43165</v>
          </cell>
          <cell r="F206"/>
          <cell r="G206" t="str">
            <v>STAR WARS</v>
          </cell>
          <cell r="H206" t="str">
            <v>JEUX / JOUET</v>
          </cell>
          <cell r="I206"/>
          <cell r="J206" t="str">
            <v>Sabres laser, radiotalking, figurines</v>
          </cell>
          <cell r="K206" t="str">
            <v/>
          </cell>
          <cell r="L206">
            <v>7</v>
          </cell>
          <cell r="M206" t="str">
            <v>FR</v>
          </cell>
          <cell r="N206" t="str">
            <v>Pôle XQU</v>
          </cell>
          <cell r="O206" t="str">
            <v>EQUIPE FR_NBL</v>
          </cell>
          <cell r="P206"/>
          <cell r="Q206" t="str">
            <v>Anthony</v>
          </cell>
          <cell r="R206" t="str">
            <v>Non</v>
          </cell>
          <cell r="S206" t="str">
            <v>Non</v>
          </cell>
          <cell r="T206" t="str">
            <v>Non</v>
          </cell>
          <cell r="U206" t="str">
            <v>Non</v>
          </cell>
        </row>
        <row r="207">
          <cell r="B207" t="str">
            <v>OD_POETIC5</v>
          </cell>
          <cell r="C207"/>
          <cell r="D207" t="str">
            <v>Moyenne</v>
          </cell>
          <cell r="E207">
            <v>43165</v>
          </cell>
          <cell r="F207"/>
          <cell r="G207" t="str">
            <v>POETIC</v>
          </cell>
          <cell r="H207" t="str">
            <v>JARDINAGE</v>
          </cell>
          <cell r="I207"/>
          <cell r="J207" t="str">
            <v>Pots pour les fleurs</v>
          </cell>
          <cell r="K207"/>
          <cell r="L207">
            <v>7</v>
          </cell>
          <cell r="M207" t="str">
            <v>FR</v>
          </cell>
          <cell r="N207" t="str">
            <v>Pôle XQU</v>
          </cell>
          <cell r="O207" t="str">
            <v>EQUIPE FR_JFB</v>
          </cell>
          <cell r="P207" t="str">
            <v xml:space="preserve">Ulrich LABBE </v>
          </cell>
          <cell r="Q207" t="str">
            <v>Anthony</v>
          </cell>
          <cell r="R207" t="str">
            <v>Oui</v>
          </cell>
          <cell r="S207" t="str">
            <v>Oui</v>
          </cell>
          <cell r="T207" t="str">
            <v>Non</v>
          </cell>
          <cell r="U207"/>
        </row>
        <row r="208">
          <cell r="B208" t="str">
            <v>OD_BEABA13</v>
          </cell>
          <cell r="C208" t="str">
            <v>A décaler du 23 Février en mars pb commerciale prix</v>
          </cell>
          <cell r="D208" t="str">
            <v>Haute</v>
          </cell>
          <cell r="E208">
            <v>43166</v>
          </cell>
          <cell r="F208"/>
          <cell r="G208" t="str">
            <v xml:space="preserve">BEABA </v>
          </cell>
          <cell r="H208" t="str">
            <v>PUERICULTURE</v>
          </cell>
          <cell r="I208"/>
          <cell r="J208" t="str">
            <v>Babycook</v>
          </cell>
          <cell r="K208" t="str">
            <v/>
          </cell>
          <cell r="L208">
            <v>51</v>
          </cell>
          <cell r="M208" t="str">
            <v>Fr</v>
          </cell>
          <cell r="N208" t="str">
            <v>Pôle XQU</v>
          </cell>
          <cell r="O208" t="str">
            <v>EQUIPE FR_NBL</v>
          </cell>
          <cell r="P208" t="str">
            <v xml:space="preserve">Chloé CAILLON </v>
          </cell>
          <cell r="Q208" t="str">
            <v>Tessa</v>
          </cell>
          <cell r="R208" t="str">
            <v>Non</v>
          </cell>
          <cell r="S208" t="str">
            <v>Non</v>
          </cell>
          <cell r="T208" t="str">
            <v>Non</v>
          </cell>
          <cell r="U208" t="str">
            <v>Non</v>
          </cell>
        </row>
        <row r="209">
          <cell r="B209" t="str">
            <v>OD_SLGIRAFE3</v>
          </cell>
          <cell r="C209" t="str">
            <v>passe du 27/02  au 7 mars</v>
          </cell>
          <cell r="D209" t="str">
            <v>Moyenne</v>
          </cell>
          <cell r="E209">
            <v>43166</v>
          </cell>
          <cell r="F209"/>
          <cell r="G209" t="str">
            <v>SOPHIE LA GIRAPHE</v>
          </cell>
          <cell r="H209" t="str">
            <v>PUERICULTURE</v>
          </cell>
          <cell r="I209"/>
          <cell r="J209" t="str">
            <v>Sophie la giraphe</v>
          </cell>
          <cell r="K209" t="str">
            <v/>
          </cell>
          <cell r="L209">
            <v>6</v>
          </cell>
          <cell r="M209" t="str">
            <v>Fr</v>
          </cell>
          <cell r="N209" t="str">
            <v>Pôle XQU</v>
          </cell>
          <cell r="O209" t="str">
            <v>EQUIPE FR_NBL</v>
          </cell>
          <cell r="P209" t="str">
            <v xml:space="preserve">Chloé CAILLON </v>
          </cell>
          <cell r="Q209" t="str">
            <v>Tessa</v>
          </cell>
          <cell r="R209" t="str">
            <v>Non</v>
          </cell>
          <cell r="S209" t="str">
            <v>Non</v>
          </cell>
          <cell r="T209" t="str">
            <v>Non</v>
          </cell>
          <cell r="U209" t="str">
            <v>Non</v>
          </cell>
        </row>
        <row r="210">
          <cell r="B210" t="str">
            <v>OD_CGARDEN4</v>
          </cell>
          <cell r="C210" t="str">
            <v>Alerte stock</v>
          </cell>
          <cell r="D210" t="str">
            <v>Haute</v>
          </cell>
          <cell r="E210">
            <v>43166</v>
          </cell>
          <cell r="F210" t="str">
            <v>Soir</v>
          </cell>
          <cell r="G210" t="str">
            <v>COOKING GARDEN</v>
          </cell>
          <cell r="H210" t="str">
            <v>BRICOLAGE</v>
          </cell>
          <cell r="I210" t="str">
            <v>Reprise totale de OD_CGARDEN3</v>
          </cell>
          <cell r="J210" t="str">
            <v>Barbecue</v>
          </cell>
          <cell r="K210">
            <v>43145</v>
          </cell>
          <cell r="L210">
            <v>4</v>
          </cell>
          <cell r="M210" t="str">
            <v>Fr</v>
          </cell>
          <cell r="N210" t="str">
            <v>Pôle ABE</v>
          </cell>
          <cell r="O210" t="str">
            <v>EQUIPE FR_JFB</v>
          </cell>
          <cell r="P210" t="str">
            <v xml:space="preserve">Ulrich LABBE </v>
          </cell>
          <cell r="Q210" t="str">
            <v>Anthony</v>
          </cell>
          <cell r="R210" t="str">
            <v>Oui</v>
          </cell>
          <cell r="S210" t="str">
            <v>Non</v>
          </cell>
          <cell r="T210" t="str">
            <v>Non</v>
          </cell>
          <cell r="U210" t="str">
            <v>Non</v>
          </cell>
        </row>
        <row r="211">
          <cell r="B211" t="str">
            <v>OD_DENON13</v>
          </cell>
          <cell r="C211"/>
          <cell r="D211" t="str">
            <v>Haute</v>
          </cell>
          <cell r="E211">
            <v>43167</v>
          </cell>
          <cell r="F211"/>
          <cell r="G211" t="str">
            <v>DENON</v>
          </cell>
          <cell r="H211" t="str">
            <v>HIGH TECH</v>
          </cell>
          <cell r="I211" t="str">
            <v>Février</v>
          </cell>
          <cell r="J211" t="str">
            <v xml:space="preserve">Barre de son </v>
          </cell>
          <cell r="K211" t="str">
            <v/>
          </cell>
          <cell r="L211">
            <v>7</v>
          </cell>
          <cell r="M211" t="str">
            <v>FR</v>
          </cell>
          <cell r="N211" t="str">
            <v>Pôle ABE</v>
          </cell>
          <cell r="O211" t="str">
            <v>EQUIPE FR_1DAY</v>
          </cell>
          <cell r="P211" t="str">
            <v>Mohamed BENNOUNA</v>
          </cell>
          <cell r="Q211" t="str">
            <v>Clément</v>
          </cell>
          <cell r="R211" t="str">
            <v>Non</v>
          </cell>
          <cell r="S211" t="str">
            <v>Non</v>
          </cell>
          <cell r="T211" t="str">
            <v>Non</v>
          </cell>
          <cell r="U211" t="str">
            <v>Non</v>
          </cell>
        </row>
        <row r="212">
          <cell r="B212" t="str">
            <v>OD_THERMOS5</v>
          </cell>
          <cell r="C212"/>
          <cell r="D212" t="str">
            <v>Moyenne</v>
          </cell>
          <cell r="E212">
            <v>43167</v>
          </cell>
          <cell r="F212"/>
          <cell r="G212" t="str">
            <v>THERMOS</v>
          </cell>
          <cell r="H212" t="str">
            <v>ART DE LA TABLE</v>
          </cell>
          <cell r="I212"/>
          <cell r="J212" t="str">
            <v xml:space="preserve">Mugs / Bouteilles / Boîtes repas </v>
          </cell>
          <cell r="K212"/>
          <cell r="L212">
            <v>7</v>
          </cell>
          <cell r="M212" t="str">
            <v>FR</v>
          </cell>
          <cell r="N212" t="str">
            <v>Pôle XQU</v>
          </cell>
          <cell r="O212" t="str">
            <v>EQUIPE FR_PDE</v>
          </cell>
          <cell r="P212" t="str">
            <v>Sandra DAHAN</v>
          </cell>
          <cell r="Q212" t="str">
            <v>Anthony</v>
          </cell>
          <cell r="R212" t="str">
            <v>Non</v>
          </cell>
          <cell r="S212" t="str">
            <v>Non</v>
          </cell>
          <cell r="T212" t="str">
            <v>Non</v>
          </cell>
          <cell r="U212" t="str">
            <v>Non</v>
          </cell>
        </row>
        <row r="213">
          <cell r="B213" t="str">
            <v>OD_ERINLY48</v>
          </cell>
          <cell r="C213"/>
          <cell r="D213" t="str">
            <v>Moyenne</v>
          </cell>
          <cell r="E213">
            <v>43168</v>
          </cell>
          <cell r="F213"/>
          <cell r="G213" t="str">
            <v>ERINLY</v>
          </cell>
          <cell r="H213" t="str">
            <v>PAP FEMME</v>
          </cell>
          <cell r="I213" t="str">
            <v xml:space="preserve">Achat ferme C.MANOURY </v>
          </cell>
          <cell r="J213" t="str">
            <v xml:space="preserve">Trench </v>
          </cell>
          <cell r="K213">
            <v>43134</v>
          </cell>
          <cell r="L213">
            <v>38</v>
          </cell>
          <cell r="M213" t="str">
            <v>Fr</v>
          </cell>
          <cell r="N213" t="str">
            <v>Pôle CM</v>
          </cell>
          <cell r="O213" t="str">
            <v>EQUIPE FR_PB</v>
          </cell>
          <cell r="P213" t="str">
            <v xml:space="preserve">Caroline MAUNOURY </v>
          </cell>
          <cell r="Q213" t="str">
            <v>Anne</v>
          </cell>
          <cell r="R213" t="str">
            <v>Oui</v>
          </cell>
          <cell r="S213" t="str">
            <v>Oui</v>
          </cell>
          <cell r="T213" t="str">
            <v>Non</v>
          </cell>
          <cell r="U213" t="str">
            <v>Non</v>
          </cell>
        </row>
        <row r="214">
          <cell r="B214" t="str">
            <v>OD_XO47</v>
          </cell>
          <cell r="C214"/>
          <cell r="D214" t="str">
            <v>Moyenne</v>
          </cell>
          <cell r="E214">
            <v>43168</v>
          </cell>
          <cell r="F214"/>
          <cell r="G214" t="str">
            <v>XO Two Days</v>
          </cell>
          <cell r="H214" t="str">
            <v>DECO / MEUBLE</v>
          </cell>
          <cell r="I214" t="str">
            <v>PR à partir de semaine 9</v>
          </cell>
          <cell r="J214" t="str">
            <v xml:space="preserve">Fauteuil </v>
          </cell>
          <cell r="K214" t="str">
            <v/>
          </cell>
          <cell r="L214">
            <v>5</v>
          </cell>
          <cell r="M214" t="str">
            <v>Fr</v>
          </cell>
          <cell r="N214" t="str">
            <v>Pôle XQU</v>
          </cell>
          <cell r="O214" t="str">
            <v>EQUIPE FR_JFB</v>
          </cell>
          <cell r="P214" t="str">
            <v xml:space="preserve">Martin LESIEUR </v>
          </cell>
          <cell r="Q214" t="str">
            <v>Thomas</v>
          </cell>
          <cell r="R214" t="str">
            <v>Non</v>
          </cell>
          <cell r="S214" t="str">
            <v>Oui</v>
          </cell>
          <cell r="T214" t="str">
            <v>Non</v>
          </cell>
          <cell r="U214" t="str">
            <v>Non</v>
          </cell>
        </row>
        <row r="215">
          <cell r="B215" t="str">
            <v>OD_HITACHI6</v>
          </cell>
          <cell r="C215" t="str">
            <v>Anticiper au 5 ?</v>
          </cell>
          <cell r="D215" t="str">
            <v>Moyenne</v>
          </cell>
          <cell r="E215">
            <v>43168</v>
          </cell>
          <cell r="F215"/>
          <cell r="G215" t="str">
            <v>HITACHI</v>
          </cell>
          <cell r="H215" t="str">
            <v>HIGH TECH</v>
          </cell>
          <cell r="I215"/>
          <cell r="J215" t="str">
            <v>TV</v>
          </cell>
          <cell r="K215" t="str">
            <v/>
          </cell>
          <cell r="L215">
            <v>6</v>
          </cell>
          <cell r="M215" t="str">
            <v>Fr</v>
          </cell>
          <cell r="N215" t="str">
            <v>Pôle ABE</v>
          </cell>
          <cell r="O215" t="str">
            <v>EQUIPE FR_CHU</v>
          </cell>
          <cell r="P215" t="str">
            <v>Mohamed BENNOUNA</v>
          </cell>
          <cell r="Q215" t="str">
            <v>Clément</v>
          </cell>
          <cell r="R215" t="str">
            <v>Non</v>
          </cell>
          <cell r="S215" t="str">
            <v>Non</v>
          </cell>
          <cell r="T215" t="str">
            <v>Non</v>
          </cell>
          <cell r="U215" t="str">
            <v>Non</v>
          </cell>
        </row>
        <row r="216">
          <cell r="B216" t="str">
            <v>OD_PHILIPS143</v>
          </cell>
          <cell r="C216"/>
          <cell r="D216" t="str">
            <v>Haute</v>
          </cell>
          <cell r="E216">
            <v>43169</v>
          </cell>
          <cell r="F216"/>
          <cell r="G216" t="str">
            <v>PHILIPS</v>
          </cell>
          <cell r="H216" t="str">
            <v>PEM</v>
          </cell>
          <cell r="I216"/>
          <cell r="J216" t="str">
            <v>Rasoirs</v>
          </cell>
          <cell r="K216" t="str">
            <v/>
          </cell>
          <cell r="L216">
            <v>7</v>
          </cell>
          <cell r="M216" t="str">
            <v>FR</v>
          </cell>
          <cell r="N216" t="str">
            <v>Pôle ABE</v>
          </cell>
          <cell r="O216" t="str">
            <v>EQUIPE FR_CHU</v>
          </cell>
          <cell r="P216" t="str">
            <v>Andrea MORA</v>
          </cell>
          <cell r="Q216" t="str">
            <v>Anthony</v>
          </cell>
          <cell r="R216" t="str">
            <v>Non</v>
          </cell>
          <cell r="S216" t="str">
            <v>Non</v>
          </cell>
          <cell r="T216" t="str">
            <v>Non</v>
          </cell>
          <cell r="U216" t="str">
            <v>Non</v>
          </cell>
        </row>
        <row r="217">
          <cell r="B217" t="str">
            <v>OD_KTCHMV5</v>
          </cell>
          <cell r="C217"/>
          <cell r="D217" t="str">
            <v>Moyenne</v>
          </cell>
          <cell r="E217">
            <v>43169</v>
          </cell>
          <cell r="F217"/>
          <cell r="G217" t="str">
            <v>KITCHEN MOVE</v>
          </cell>
          <cell r="H217" t="str">
            <v>DECO / MEUBLE</v>
          </cell>
          <cell r="I217" t="str">
            <v>Stock dispo fin février</v>
          </cell>
          <cell r="J217" t="str">
            <v>Poubelle</v>
          </cell>
          <cell r="K217">
            <v>43130</v>
          </cell>
          <cell r="L217">
            <v>51</v>
          </cell>
          <cell r="M217" t="str">
            <v>Fr</v>
          </cell>
          <cell r="N217" t="str">
            <v>Pôle XQU</v>
          </cell>
          <cell r="O217" t="str">
            <v>EQUIPE FR_JFB</v>
          </cell>
          <cell r="P217" t="str">
            <v>JJuliette VIGAND</v>
          </cell>
          <cell r="Q217" t="str">
            <v>Tessa</v>
          </cell>
          <cell r="R217" t="str">
            <v>Non</v>
          </cell>
          <cell r="S217" t="str">
            <v>Non</v>
          </cell>
          <cell r="T217" t="str">
            <v>Non</v>
          </cell>
          <cell r="U217" t="str">
            <v>Non</v>
          </cell>
        </row>
        <row r="218">
          <cell r="B218" t="str">
            <v>OD_MIELE22</v>
          </cell>
          <cell r="C218"/>
          <cell r="D218" t="str">
            <v>Super OD</v>
          </cell>
          <cell r="E218">
            <v>43169</v>
          </cell>
          <cell r="F218"/>
          <cell r="G218" t="str">
            <v>MIELE Potentiel Two Days</v>
          </cell>
          <cell r="H218" t="str">
            <v>PEM</v>
          </cell>
          <cell r="I218" t="str">
            <v xml:space="preserve">OK 19 heures / 2 days A partir du 10/03 - la marque souhaite soit un vendredi soit un week-end </v>
          </cell>
          <cell r="J218" t="str">
            <v>Aspirateur traineau</v>
          </cell>
          <cell r="K218">
            <v>43153</v>
          </cell>
          <cell r="L218">
            <v>5</v>
          </cell>
          <cell r="M218" t="str">
            <v>Fr</v>
          </cell>
          <cell r="N218" t="str">
            <v>Pôle ABE</v>
          </cell>
          <cell r="O218" t="str">
            <v>EQUIPE FR_ACA</v>
          </cell>
          <cell r="P218" t="str">
            <v xml:space="preserve">Jennifer SALIBA
</v>
          </cell>
          <cell r="Q218" t="str">
            <v>Anthony</v>
          </cell>
          <cell r="R218" t="str">
            <v>Non</v>
          </cell>
          <cell r="S218" t="str">
            <v>Non</v>
          </cell>
          <cell r="T218" t="str">
            <v>Non</v>
          </cell>
          <cell r="U218" t="str">
            <v>Non</v>
          </cell>
        </row>
        <row r="219">
          <cell r="B219" t="str">
            <v>OD_WHIRLPOOL10</v>
          </cell>
          <cell r="C219"/>
          <cell r="D219" t="str">
            <v>Super OD</v>
          </cell>
          <cell r="E219">
            <v>43169</v>
          </cell>
          <cell r="F219"/>
          <cell r="G219" t="str">
            <v>WHIRLPOOL</v>
          </cell>
          <cell r="H219" t="str">
            <v>GEM</v>
          </cell>
          <cell r="I219" t="str">
            <v>Vers le 15 mars</v>
          </cell>
          <cell r="J219" t="str">
            <v>Reprise OD_WHRILPOOL8</v>
          </cell>
          <cell r="K219" t="str">
            <v/>
          </cell>
          <cell r="L219">
            <v>3</v>
          </cell>
          <cell r="M219" t="str">
            <v>Fr</v>
          </cell>
          <cell r="N219" t="str">
            <v>Pôle ABE</v>
          </cell>
          <cell r="O219" t="str">
            <v>EQUIPE FR_ACA</v>
          </cell>
          <cell r="P219" t="str">
            <v xml:space="preserve">Jennifer SALIBA
</v>
          </cell>
          <cell r="Q219" t="str">
            <v>Clément</v>
          </cell>
          <cell r="R219" t="str">
            <v>Non</v>
          </cell>
          <cell r="S219" t="str">
            <v>Non</v>
          </cell>
          <cell r="T219" t="str">
            <v>Non</v>
          </cell>
          <cell r="U219" t="str">
            <v>Non</v>
          </cell>
        </row>
        <row r="220">
          <cell r="B220" t="str">
            <v>OD_PLATINIUM55</v>
          </cell>
          <cell r="C220"/>
          <cell r="D220" t="str">
            <v>Haute</v>
          </cell>
          <cell r="E220">
            <v>43170</v>
          </cell>
          <cell r="F220"/>
          <cell r="G220" t="str">
            <v>PLATINIUM</v>
          </cell>
          <cell r="H220" t="str">
            <v>BAGAGE</v>
          </cell>
          <cell r="I220"/>
          <cell r="J220" t="str">
            <v>valises</v>
          </cell>
          <cell r="K220" t="str">
            <v/>
          </cell>
          <cell r="L220">
            <v>5</v>
          </cell>
          <cell r="M220" t="str">
            <v>Fr</v>
          </cell>
          <cell r="N220" t="str">
            <v>Pôle ABE</v>
          </cell>
          <cell r="O220" t="str">
            <v>EQUIPE FR_STF</v>
          </cell>
          <cell r="P220" t="str">
            <v>Marie d'OIRON</v>
          </cell>
          <cell r="Q220" t="str">
            <v>Thomas</v>
          </cell>
          <cell r="R220" t="str">
            <v>Oui</v>
          </cell>
          <cell r="S220" t="str">
            <v>Oui</v>
          </cell>
          <cell r="T220" t="str">
            <v>Oui</v>
          </cell>
          <cell r="U220" t="str">
            <v>Oui</v>
          </cell>
        </row>
        <row r="221">
          <cell r="B221" t="str">
            <v>OD_CREADOR5</v>
          </cell>
          <cell r="C221"/>
          <cell r="D221" t="str">
            <v>Moyenne</v>
          </cell>
          <cell r="E221">
            <v>43170</v>
          </cell>
          <cell r="F221"/>
          <cell r="G221" t="str">
            <v>CREADOR</v>
          </cell>
          <cell r="H221" t="str">
            <v>JARDINAGE</v>
          </cell>
          <cell r="I221"/>
          <cell r="J221" t="str">
            <v>Parasol</v>
          </cell>
          <cell r="K221" t="str">
            <v/>
          </cell>
          <cell r="L221">
            <v>6</v>
          </cell>
          <cell r="M221" t="str">
            <v>Fr</v>
          </cell>
          <cell r="N221" t="str">
            <v>Pôle XQU</v>
          </cell>
          <cell r="O221" t="str">
            <v>EQUIPE FR_JFB</v>
          </cell>
          <cell r="P221" t="str">
            <v xml:space="preserve">Ulrich LABBE </v>
          </cell>
          <cell r="Q221" t="str">
            <v>Anthony</v>
          </cell>
          <cell r="R221" t="str">
            <v>Oui</v>
          </cell>
          <cell r="S221" t="str">
            <v>Oui</v>
          </cell>
          <cell r="T221"/>
          <cell r="U221"/>
        </row>
        <row r="222">
          <cell r="B222" t="str">
            <v>OD_DIAMANTA37</v>
          </cell>
          <cell r="C222"/>
          <cell r="D222" t="str">
            <v>Moyenne</v>
          </cell>
          <cell r="E222">
            <v>43170</v>
          </cell>
          <cell r="F222"/>
          <cell r="G222" t="str">
            <v>DIAMANTA</v>
          </cell>
          <cell r="H222" t="str">
            <v>BIJOUX</v>
          </cell>
          <cell r="I222"/>
          <cell r="J222" t="str">
            <v>bijoux</v>
          </cell>
          <cell r="K222" t="str">
            <v/>
          </cell>
          <cell r="L222">
            <v>5</v>
          </cell>
          <cell r="M222" t="str">
            <v>Fr</v>
          </cell>
          <cell r="N222" t="str">
            <v>Pôle DA</v>
          </cell>
          <cell r="O222" t="str">
            <v>EQUIPE FR_LCS</v>
          </cell>
          <cell r="P222" t="str">
            <v>Louisa VETU</v>
          </cell>
          <cell r="Q222" t="str">
            <v>Tessa</v>
          </cell>
          <cell r="R222" t="str">
            <v>Oui</v>
          </cell>
          <cell r="S222" t="str">
            <v>Oui</v>
          </cell>
          <cell r="T222" t="str">
            <v>Non</v>
          </cell>
          <cell r="U222" t="str">
            <v>Non</v>
          </cell>
        </row>
        <row r="223">
          <cell r="B223" t="str">
            <v>OD_DUNLOPIL71</v>
          </cell>
          <cell r="C223"/>
          <cell r="D223" t="str">
            <v>Super OD</v>
          </cell>
          <cell r="E223">
            <v>43170</v>
          </cell>
          <cell r="F223" t="str">
            <v>Matin</v>
          </cell>
          <cell r="G223" t="str">
            <v>DUNLOPILLO</v>
          </cell>
          <cell r="H223" t="str">
            <v>LINGE DE MAISON</v>
          </cell>
          <cell r="I223" t="str">
            <v xml:space="preserve">reprise OD_DUNLOPIL64 </v>
          </cell>
          <cell r="J223" t="str">
            <v>Oreillers et couette</v>
          </cell>
          <cell r="K223" t="str">
            <v/>
          </cell>
          <cell r="L223">
            <v>4</v>
          </cell>
          <cell r="M223" t="str">
            <v>Fr</v>
          </cell>
          <cell r="N223" t="str">
            <v>Pôle XQU</v>
          </cell>
          <cell r="O223" t="str">
            <v>EQUIPE FR_PDE</v>
          </cell>
          <cell r="P223" t="str">
            <v>Julie PAGES</v>
          </cell>
          <cell r="Q223" t="str">
            <v>Tessa</v>
          </cell>
          <cell r="R223" t="str">
            <v>Non</v>
          </cell>
          <cell r="S223" t="str">
            <v>Non</v>
          </cell>
          <cell r="T223" t="str">
            <v>Non</v>
          </cell>
          <cell r="U223" t="str">
            <v>Non</v>
          </cell>
        </row>
        <row r="224">
          <cell r="B224" t="str">
            <v>OD_AKMEN17</v>
          </cell>
          <cell r="C224"/>
          <cell r="D224" t="str">
            <v>Faible</v>
          </cell>
          <cell r="E224">
            <v>43171</v>
          </cell>
          <cell r="F224"/>
          <cell r="G224" t="str">
            <v xml:space="preserve">AMOR KVARDEN </v>
          </cell>
          <cell r="H224" t="str">
            <v>PAP FEMME</v>
          </cell>
          <cell r="I224" t="str">
            <v xml:space="preserve">Achat ferme C.MANOURY </v>
          </cell>
          <cell r="J224" t="str">
            <v>Accessoires</v>
          </cell>
          <cell r="K224" t="str">
            <v/>
          </cell>
          <cell r="L224">
            <v>38</v>
          </cell>
          <cell r="M224" t="str">
            <v>Fr</v>
          </cell>
          <cell r="N224" t="str">
            <v>Pôle CM</v>
          </cell>
          <cell r="O224" t="str">
            <v>EQUIPE FR_PB</v>
          </cell>
          <cell r="P224" t="str">
            <v xml:space="preserve">Caroline MAUNOURY </v>
          </cell>
          <cell r="Q224" t="str">
            <v>Tessa</v>
          </cell>
          <cell r="R224" t="str">
            <v>Oui</v>
          </cell>
          <cell r="S224" t="str">
            <v>Oui</v>
          </cell>
          <cell r="T224" t="str">
            <v>Non</v>
          </cell>
          <cell r="U224" t="str">
            <v>Non</v>
          </cell>
        </row>
        <row r="225">
          <cell r="B225" t="str">
            <v>OD_CALOR22</v>
          </cell>
          <cell r="C225"/>
          <cell r="D225" t="str">
            <v>Haute</v>
          </cell>
          <cell r="E225">
            <v>43171</v>
          </cell>
          <cell r="F225"/>
          <cell r="G225" t="str">
            <v>CALOR</v>
          </cell>
          <cell r="H225" t="str">
            <v>PEM</v>
          </cell>
          <cell r="I225"/>
          <cell r="J225" t="str">
            <v>Fer à repasser</v>
          </cell>
          <cell r="K225" t="str">
            <v/>
          </cell>
          <cell r="L225">
            <v>3</v>
          </cell>
          <cell r="M225" t="str">
            <v>Fr</v>
          </cell>
          <cell r="N225" t="str">
            <v>Pôle ESA</v>
          </cell>
          <cell r="O225" t="str">
            <v>Pôle FR_ESA</v>
          </cell>
          <cell r="P225" t="str">
            <v>Noémie LETESSIER</v>
          </cell>
          <cell r="Q225" t="str">
            <v>Anthony</v>
          </cell>
          <cell r="R225" t="str">
            <v>Non</v>
          </cell>
          <cell r="S225" t="str">
            <v>Non</v>
          </cell>
          <cell r="T225" t="str">
            <v>Non</v>
          </cell>
          <cell r="U225" t="str">
            <v>Non</v>
          </cell>
        </row>
        <row r="226">
          <cell r="B226" t="str">
            <v>A traiter</v>
          </cell>
          <cell r="C226"/>
          <cell r="D226" t="str">
            <v>Haute</v>
          </cell>
          <cell r="E226">
            <v>43171</v>
          </cell>
          <cell r="F226"/>
          <cell r="G226" t="str">
            <v>ADIDAS</v>
          </cell>
          <cell r="H226" t="str">
            <v>CHAUSSURES</v>
          </cell>
          <cell r="I226" t="str">
            <v>Achat ferme</v>
          </cell>
          <cell r="J226" t="str">
            <v>Chaussures</v>
          </cell>
          <cell r="K226" t="str">
            <v/>
          </cell>
          <cell r="L226">
            <v>6</v>
          </cell>
          <cell r="M226" t="str">
            <v>Fr</v>
          </cell>
          <cell r="N226" t="str">
            <v>EKAT</v>
          </cell>
          <cell r="O226" t="str">
            <v>EQUIPE FR_EKAT</v>
          </cell>
          <cell r="P226" t="str">
            <v>Alla BLANCHET</v>
          </cell>
          <cell r="Q226" t="str">
            <v>Tessa</v>
          </cell>
          <cell r="R226" t="str">
            <v>Oui</v>
          </cell>
          <cell r="S226" t="str">
            <v>Oui</v>
          </cell>
          <cell r="T226" t="str">
            <v>Oui</v>
          </cell>
          <cell r="U226" t="str">
            <v>Oui</v>
          </cell>
        </row>
        <row r="227">
          <cell r="B227" t="str">
            <v>OD_OXO2</v>
          </cell>
          <cell r="C227"/>
          <cell r="D227" t="str">
            <v>Haute</v>
          </cell>
          <cell r="E227">
            <v>43171</v>
          </cell>
          <cell r="F227"/>
          <cell r="G227" t="str">
            <v>OXO - BOITES POP</v>
          </cell>
          <cell r="H227" t="str">
            <v>ART DE LA TABLE</v>
          </cell>
          <cell r="I227"/>
          <cell r="J227" t="str">
            <v xml:space="preserve">Boites de conservation + Essoreuse à salade </v>
          </cell>
          <cell r="K227"/>
          <cell r="L227">
            <v>7</v>
          </cell>
          <cell r="M227" t="str">
            <v>FR</v>
          </cell>
          <cell r="N227" t="str">
            <v>Pôle XQU</v>
          </cell>
          <cell r="O227" t="str">
            <v>EQUIPE FR_PDE</v>
          </cell>
          <cell r="P227" t="str">
            <v>Sandra DAHAN</v>
          </cell>
          <cell r="Q227" t="str">
            <v>Tessa</v>
          </cell>
          <cell r="R227" t="str">
            <v>Non</v>
          </cell>
          <cell r="S227" t="str">
            <v>Non</v>
          </cell>
          <cell r="T227" t="str">
            <v>Non</v>
          </cell>
          <cell r="U227" t="str">
            <v>Non</v>
          </cell>
        </row>
        <row r="228">
          <cell r="B228" t="str">
            <v>OD_BOSCH100</v>
          </cell>
          <cell r="C228"/>
          <cell r="D228" t="str">
            <v>Haute</v>
          </cell>
          <cell r="E228">
            <v>43172</v>
          </cell>
          <cell r="F228"/>
          <cell r="G228" t="str">
            <v>BOSCH</v>
          </cell>
          <cell r="H228" t="str">
            <v>PEM</v>
          </cell>
          <cell r="I228"/>
          <cell r="J228" t="str">
            <v>aspirateur balai sans fils</v>
          </cell>
          <cell r="K228"/>
          <cell r="L228">
            <v>7</v>
          </cell>
          <cell r="M228" t="str">
            <v>FR</v>
          </cell>
          <cell r="N228" t="str">
            <v>Pôle ABE</v>
          </cell>
          <cell r="O228" t="str">
            <v>EQUIPE FR_CHU</v>
          </cell>
          <cell r="P228" t="str">
            <v>Jennifer SALIBA</v>
          </cell>
          <cell r="Q228" t="str">
            <v>Clément</v>
          </cell>
          <cell r="R228" t="str">
            <v>Non</v>
          </cell>
          <cell r="S228" t="str">
            <v>Non</v>
          </cell>
          <cell r="T228" t="str">
            <v>Non</v>
          </cell>
          <cell r="U228" t="str">
            <v>Non</v>
          </cell>
        </row>
        <row r="229">
          <cell r="B229" t="str">
            <v>OD_CKLEIN294</v>
          </cell>
          <cell r="C229"/>
          <cell r="D229" t="str">
            <v>Haute</v>
          </cell>
          <cell r="E229">
            <v>43172</v>
          </cell>
          <cell r="F229"/>
          <cell r="G229" t="str">
            <v>CALVIN KLEIN</v>
          </cell>
          <cell r="H229" t="str">
            <v>CHAUSSURES</v>
          </cell>
          <cell r="I229"/>
          <cell r="J229" t="str">
            <v>Chaussures</v>
          </cell>
          <cell r="K229" t="str">
            <v/>
          </cell>
          <cell r="L229">
            <v>6</v>
          </cell>
          <cell r="M229" t="str">
            <v>Fr</v>
          </cell>
          <cell r="N229" t="str">
            <v>EKAT</v>
          </cell>
          <cell r="O229" t="str">
            <v>EKAT FRANCE</v>
          </cell>
          <cell r="P229" t="str">
            <v>Christine EVAIN</v>
          </cell>
          <cell r="Q229" t="str">
            <v>Thomas</v>
          </cell>
          <cell r="R229" t="str">
            <v>Oui</v>
          </cell>
          <cell r="S229" t="str">
            <v>Oui</v>
          </cell>
          <cell r="T229" t="str">
            <v>Oui</v>
          </cell>
          <cell r="U229" t="str">
            <v>Oui</v>
          </cell>
        </row>
        <row r="230">
          <cell r="B230" t="str">
            <v>OD_STOOLY1</v>
          </cell>
          <cell r="C230"/>
          <cell r="D230" t="str">
            <v>Haute</v>
          </cell>
          <cell r="E230">
            <v>43174</v>
          </cell>
          <cell r="F230" t="str">
            <v>Matin</v>
          </cell>
          <cell r="G230" t="str">
            <v>STOOLY</v>
          </cell>
          <cell r="H230" t="str">
            <v>DECO / MEUBLE</v>
          </cell>
          <cell r="I230"/>
          <cell r="J230" t="str">
            <v>Tabouret pliable</v>
          </cell>
          <cell r="K230">
            <v>43124</v>
          </cell>
          <cell r="L230">
            <v>51</v>
          </cell>
          <cell r="M230" t="str">
            <v>Fr</v>
          </cell>
          <cell r="N230" t="str">
            <v>Pôle XQU</v>
          </cell>
          <cell r="O230" t="str">
            <v>EQUIPE FR_JFB</v>
          </cell>
          <cell r="P230" t="str">
            <v xml:space="preserve">Martin LESIEUR </v>
          </cell>
          <cell r="Q230" t="str">
            <v>Thomas</v>
          </cell>
          <cell r="R230" t="str">
            <v>Oui</v>
          </cell>
          <cell r="S230" t="str">
            <v>Oui</v>
          </cell>
          <cell r="T230" t="str">
            <v>Non</v>
          </cell>
          <cell r="U230" t="str">
            <v>Non</v>
          </cell>
        </row>
        <row r="231">
          <cell r="B231" t="str">
            <v>OD_SAUNALIFT4</v>
          </cell>
          <cell r="C231" t="str">
            <v>Eloigner de Lytess</v>
          </cell>
          <cell r="D231" t="str">
            <v>Haute</v>
          </cell>
          <cell r="E231">
            <v>43174</v>
          </cell>
          <cell r="F231" t="str">
            <v>Matin</v>
          </cell>
          <cell r="G231" t="str">
            <v>SAUNALIFTER</v>
          </cell>
          <cell r="H231" t="str">
            <v>LINGERIE</v>
          </cell>
          <cell r="I231"/>
          <cell r="J231" t="str">
            <v>Cosméto textile</v>
          </cell>
          <cell r="K231" t="str">
            <v/>
          </cell>
          <cell r="L231">
            <v>3</v>
          </cell>
          <cell r="M231" t="str">
            <v>Fr</v>
          </cell>
          <cell r="N231" t="str">
            <v>Pôle DA</v>
          </cell>
          <cell r="O231" t="str">
            <v>EQUIPE FR_SBR</v>
          </cell>
          <cell r="P231" t="str">
            <v>Sarah BUENOS</v>
          </cell>
          <cell r="Q231" t="str">
            <v>Anthony</v>
          </cell>
          <cell r="R231" t="str">
            <v>Oui</v>
          </cell>
          <cell r="S231" t="str">
            <v>Oui</v>
          </cell>
          <cell r="T231" t="str">
            <v>Non</v>
          </cell>
          <cell r="U231" t="str">
            <v>Non</v>
          </cell>
        </row>
        <row r="232">
          <cell r="B232" t="str">
            <v>OD_LPPSROUGES9</v>
          </cell>
          <cell r="C232"/>
          <cell r="D232" t="str">
            <v>Haute</v>
          </cell>
          <cell r="E232">
            <v>43174</v>
          </cell>
          <cell r="F232"/>
          <cell r="G232" t="str">
            <v>LES PETITS POIS SONT ROUGES</v>
          </cell>
          <cell r="H232" t="str">
            <v>PAP ENF</v>
          </cell>
          <cell r="I232" t="str">
            <v xml:space="preserve">Achat ferme C.MANOURY </v>
          </cell>
          <cell r="J232" t="str">
            <v>Chaussures enfants</v>
          </cell>
          <cell r="K232" t="str">
            <v/>
          </cell>
          <cell r="L232">
            <v>35</v>
          </cell>
          <cell r="M232" t="str">
            <v>Fr</v>
          </cell>
          <cell r="N232" t="str">
            <v>Pôle CM</v>
          </cell>
          <cell r="O232" t="str">
            <v>EQUIPE FR_PB</v>
          </cell>
          <cell r="P232" t="str">
            <v xml:space="preserve">Caroline MAUNOURY </v>
          </cell>
          <cell r="Q232" t="str">
            <v>Anne</v>
          </cell>
          <cell r="R232" t="str">
            <v>Oui</v>
          </cell>
          <cell r="S232" t="str">
            <v>Oui</v>
          </cell>
          <cell r="T232" t="str">
            <v>Non</v>
          </cell>
          <cell r="U232" t="str">
            <v>Non</v>
          </cell>
        </row>
        <row r="233">
          <cell r="B233" t="str">
            <v>OD_LYTESS39</v>
          </cell>
          <cell r="C233" t="str">
            <v>Eloigner de Saunalifter</v>
          </cell>
          <cell r="D233" t="str">
            <v>Haute</v>
          </cell>
          <cell r="E233">
            <v>43175</v>
          </cell>
          <cell r="F233"/>
          <cell r="G233" t="str">
            <v>LYTESS</v>
          </cell>
          <cell r="H233" t="str">
            <v>LINGERIE</v>
          </cell>
          <cell r="I233"/>
          <cell r="J233" t="str">
            <v>Cosméto textile</v>
          </cell>
          <cell r="K233" t="str">
            <v/>
          </cell>
          <cell r="L233">
            <v>4</v>
          </cell>
          <cell r="M233" t="str">
            <v>Fr</v>
          </cell>
          <cell r="N233" t="str">
            <v>Pôle DA</v>
          </cell>
          <cell r="O233" t="str">
            <v>EQUIPE FR_SBR</v>
          </cell>
          <cell r="P233" t="str">
            <v>Sarah BUENOS</v>
          </cell>
          <cell r="Q233" t="str">
            <v>Tessa</v>
          </cell>
          <cell r="R233" t="str">
            <v>Oui</v>
          </cell>
          <cell r="S233" t="str">
            <v>Oui</v>
          </cell>
          <cell r="T233" t="str">
            <v>Oui</v>
          </cell>
          <cell r="U233"/>
        </row>
        <row r="234">
          <cell r="B234" t="str">
            <v>OD_EZICLEAN12</v>
          </cell>
          <cell r="C234"/>
          <cell r="D234" t="str">
            <v>Moyenne</v>
          </cell>
          <cell r="E234">
            <v>43175</v>
          </cell>
          <cell r="F234"/>
          <cell r="G234" t="str">
            <v xml:space="preserve">EZICLEAN </v>
          </cell>
          <cell r="H234" t="str">
            <v>PEM</v>
          </cell>
          <cell r="I234"/>
          <cell r="J234" t="str">
            <v>Robot nettoyeur de sol</v>
          </cell>
          <cell r="K234" t="str">
            <v/>
          </cell>
          <cell r="L234">
            <v>6</v>
          </cell>
          <cell r="M234" t="str">
            <v>Fr</v>
          </cell>
          <cell r="N234" t="str">
            <v>Pôle ABE</v>
          </cell>
          <cell r="O234" t="str">
            <v>EQUIPE FR_ACA</v>
          </cell>
          <cell r="P234" t="str">
            <v>Andrea MORA</v>
          </cell>
          <cell r="Q234" t="str">
            <v>Anthony</v>
          </cell>
          <cell r="R234" t="str">
            <v>Non</v>
          </cell>
          <cell r="S234" t="str">
            <v>Non</v>
          </cell>
          <cell r="T234" t="str">
            <v>Non</v>
          </cell>
          <cell r="U234" t="str">
            <v>Non</v>
          </cell>
        </row>
        <row r="235">
          <cell r="B235" t="str">
            <v>OD_IPPONVINTA7</v>
          </cell>
          <cell r="C235"/>
          <cell r="D235" t="str">
            <v>Haute</v>
          </cell>
          <cell r="E235">
            <v>43176</v>
          </cell>
          <cell r="F235"/>
          <cell r="G235" t="str">
            <v>IPPON VINTAGE</v>
          </cell>
          <cell r="H235" t="str">
            <v>CHAUSSURES</v>
          </cell>
          <cell r="I235"/>
          <cell r="J235" t="str">
            <v>Offre bottines en croute velours</v>
          </cell>
          <cell r="K235" t="str">
            <v/>
          </cell>
          <cell r="L235">
            <v>5</v>
          </cell>
          <cell r="M235" t="str">
            <v>Fr</v>
          </cell>
          <cell r="N235" t="str">
            <v>Pôle DA</v>
          </cell>
          <cell r="O235" t="str">
            <v>EQUIPE FR_STF</v>
          </cell>
          <cell r="P235" t="str">
            <v>Anne-Laurence MESNARD</v>
          </cell>
          <cell r="Q235" t="str">
            <v>Clément</v>
          </cell>
          <cell r="R235" t="str">
            <v>Oui</v>
          </cell>
          <cell r="S235" t="str">
            <v>Oui</v>
          </cell>
          <cell r="T235" t="str">
            <v>Non</v>
          </cell>
          <cell r="U235" t="str">
            <v>Non</v>
          </cell>
        </row>
        <row r="236">
          <cell r="B236" t="str">
            <v>A traiter</v>
          </cell>
          <cell r="C236"/>
          <cell r="D236" t="str">
            <v>Haute</v>
          </cell>
          <cell r="E236">
            <v>43176</v>
          </cell>
          <cell r="F236" t="str">
            <v>Soir</v>
          </cell>
          <cell r="G236" t="str">
            <v>FAGUO</v>
          </cell>
          <cell r="H236" t="str">
            <v>CHAUSSURES</v>
          </cell>
          <cell r="I236"/>
          <cell r="J236" t="str">
            <v>Baskets</v>
          </cell>
          <cell r="K236" t="str">
            <v/>
          </cell>
          <cell r="L236">
            <v>6</v>
          </cell>
          <cell r="M236" t="str">
            <v>Fr</v>
          </cell>
          <cell r="N236" t="str">
            <v>Pôle ABE</v>
          </cell>
          <cell r="O236" t="str">
            <v>EQUIPE FR_STF</v>
          </cell>
          <cell r="P236" t="str">
            <v xml:space="preserve">Anne-Laurence MESNARD_x000D_
</v>
          </cell>
          <cell r="Q236" t="str">
            <v>Clément</v>
          </cell>
          <cell r="R236" t="str">
            <v>Oui</v>
          </cell>
          <cell r="S236" t="str">
            <v>Oui</v>
          </cell>
          <cell r="T236"/>
          <cell r="U236"/>
        </row>
        <row r="237">
          <cell r="B237" t="str">
            <v>OD_VULLI7</v>
          </cell>
          <cell r="C237"/>
          <cell r="D237" t="str">
            <v>Moyenne</v>
          </cell>
          <cell r="E237">
            <v>43177</v>
          </cell>
          <cell r="F237"/>
          <cell r="G237" t="str">
            <v>VULLI</v>
          </cell>
          <cell r="H237" t="str">
            <v>PUERICULTURE</v>
          </cell>
          <cell r="I237"/>
          <cell r="J237" t="str">
            <v>Arbre Magique reprise OD_Vulli6</v>
          </cell>
          <cell r="K237" t="str">
            <v/>
          </cell>
          <cell r="L237">
            <v>6</v>
          </cell>
          <cell r="M237" t="str">
            <v>Fr</v>
          </cell>
          <cell r="N237" t="str">
            <v>Pôle XQU</v>
          </cell>
          <cell r="O237" t="str">
            <v>EQUIPE FR_NBL</v>
          </cell>
          <cell r="P237" t="str">
            <v xml:space="preserve">Chloé CAILLON </v>
          </cell>
          <cell r="Q237" t="str">
            <v>Tessa</v>
          </cell>
          <cell r="R237" t="str">
            <v>Non</v>
          </cell>
          <cell r="S237" t="str">
            <v>Non</v>
          </cell>
          <cell r="T237" t="str">
            <v>Non</v>
          </cell>
          <cell r="U237" t="str">
            <v>Non</v>
          </cell>
        </row>
        <row r="238">
          <cell r="B238" t="str">
            <v>OD_BSOLAR8</v>
          </cell>
          <cell r="C238"/>
          <cell r="D238" t="str">
            <v>Moyenne</v>
          </cell>
          <cell r="E238">
            <v>43177</v>
          </cell>
          <cell r="F238"/>
          <cell r="G238" t="str">
            <v>BEESOLAR</v>
          </cell>
          <cell r="H238" t="str">
            <v>BRICOLAGE</v>
          </cell>
          <cell r="I238"/>
          <cell r="J238" t="str">
            <v>Applique et Spot pour jardin</v>
          </cell>
          <cell r="K238"/>
          <cell r="L238">
            <v>7</v>
          </cell>
          <cell r="M238" t="str">
            <v>FR</v>
          </cell>
          <cell r="N238" t="str">
            <v>Pôle XQU</v>
          </cell>
          <cell r="O238" t="str">
            <v>EQUIPE FR_JFB</v>
          </cell>
          <cell r="P238" t="str">
            <v xml:space="preserve">Ulrich LABBE </v>
          </cell>
          <cell r="Q238" t="str">
            <v>Clément</v>
          </cell>
          <cell r="R238" t="str">
            <v>Oui</v>
          </cell>
          <cell r="S238" t="str">
            <v>Oui</v>
          </cell>
          <cell r="T238"/>
          <cell r="U238"/>
        </row>
        <row r="239">
          <cell r="B239" t="str">
            <v>A traiter</v>
          </cell>
          <cell r="C239"/>
          <cell r="D239" t="str">
            <v>Moyenne</v>
          </cell>
          <cell r="E239">
            <v>43178</v>
          </cell>
          <cell r="F239"/>
          <cell r="G239" t="str">
            <v>STEAMONE</v>
          </cell>
          <cell r="H239" t="str">
            <v>PEM</v>
          </cell>
          <cell r="I239" t="str">
            <v>Fin Mars</v>
          </cell>
          <cell r="J239" t="str">
            <v xml:space="preserve">défroisseur vapeur </v>
          </cell>
          <cell r="K239" t="str">
            <v/>
          </cell>
          <cell r="L239">
            <v>4</v>
          </cell>
          <cell r="M239" t="str">
            <v>Fr</v>
          </cell>
          <cell r="N239" t="str">
            <v>Pôle ABE</v>
          </cell>
          <cell r="O239" t="str">
            <v>EQUIPE FR_ACA</v>
          </cell>
          <cell r="P239" t="str">
            <v xml:space="preserve">Angélique BRAISE
</v>
          </cell>
          <cell r="Q239" t="str">
            <v>Clément</v>
          </cell>
          <cell r="R239" t="str">
            <v>Non</v>
          </cell>
          <cell r="S239" t="str">
            <v>Non</v>
          </cell>
          <cell r="T239" t="str">
            <v>Non</v>
          </cell>
          <cell r="U239" t="str">
            <v>Non</v>
          </cell>
        </row>
        <row r="240">
          <cell r="B240" t="str">
            <v>Offre en attente</v>
          </cell>
          <cell r="C240"/>
          <cell r="D240"/>
          <cell r="E240">
            <v>43178</v>
          </cell>
          <cell r="F240"/>
          <cell r="G240" t="str">
            <v>LEXMARX</v>
          </cell>
          <cell r="H240" t="str">
            <v>HIGH TECH</v>
          </cell>
          <cell r="I240"/>
          <cell r="J240"/>
          <cell r="K240"/>
          <cell r="L240"/>
          <cell r="M240" t="str">
            <v>FR</v>
          </cell>
          <cell r="N240" t="str">
            <v>Pôle ABE</v>
          </cell>
          <cell r="O240" t="str">
            <v>EQUIPE FR_CHU</v>
          </cell>
          <cell r="P240"/>
          <cell r="Q240"/>
          <cell r="R240"/>
          <cell r="S240"/>
          <cell r="T240"/>
          <cell r="U240"/>
        </row>
        <row r="241">
          <cell r="B241" t="str">
            <v>A traiter</v>
          </cell>
          <cell r="C241"/>
          <cell r="D241" t="str">
            <v>Faible</v>
          </cell>
          <cell r="E241">
            <v>43178</v>
          </cell>
          <cell r="F241"/>
          <cell r="G241" t="str">
            <v>YOGHI</v>
          </cell>
          <cell r="H241" t="str">
            <v>PEM</v>
          </cell>
          <cell r="I241" t="str">
            <v>Dispo stock 10/03</v>
          </cell>
          <cell r="J241" t="str">
            <v>Extracteur jus</v>
          </cell>
          <cell r="K241" t="str">
            <v/>
          </cell>
          <cell r="L241">
            <v>5</v>
          </cell>
          <cell r="M241" t="str">
            <v>Fr</v>
          </cell>
          <cell r="N241" t="str">
            <v>Pôle ABE</v>
          </cell>
          <cell r="O241" t="str">
            <v>EQUIPE FR_ACA</v>
          </cell>
          <cell r="P241" t="str">
            <v>Andrea MORA</v>
          </cell>
          <cell r="Q241" t="str">
            <v>Clément</v>
          </cell>
          <cell r="R241" t="str">
            <v>Non</v>
          </cell>
          <cell r="S241" t="str">
            <v>Non</v>
          </cell>
          <cell r="T241" t="str">
            <v>Non</v>
          </cell>
          <cell r="U241" t="str">
            <v>Non</v>
          </cell>
        </row>
        <row r="242">
          <cell r="B242" t="str">
            <v>A traiter</v>
          </cell>
          <cell r="C242"/>
          <cell r="D242" t="str">
            <v>Super OD</v>
          </cell>
          <cell r="E242">
            <v>43179</v>
          </cell>
          <cell r="F242"/>
          <cell r="G242" t="str">
            <v>DUNLOPILLO DI</v>
          </cell>
          <cell r="H242" t="str">
            <v>DECO / MEUBLE</v>
          </cell>
          <cell r="I242" t="str">
            <v>Dropshipment (DI) reprise OD_DUNLOPIL56</v>
          </cell>
          <cell r="J242" t="str">
            <v>Matelas</v>
          </cell>
          <cell r="K242" t="str">
            <v/>
          </cell>
          <cell r="L242">
            <v>5</v>
          </cell>
          <cell r="M242" t="str">
            <v>Fr</v>
          </cell>
          <cell r="N242" t="str">
            <v>Pôle XQU</v>
          </cell>
          <cell r="O242" t="str">
            <v>EQUIPE FR_PDE</v>
          </cell>
          <cell r="P242" t="str">
            <v>Edmond PHELIP</v>
          </cell>
          <cell r="Q242" t="str">
            <v>Clément</v>
          </cell>
          <cell r="R242" t="str">
            <v>Non</v>
          </cell>
          <cell r="S242" t="str">
            <v>Non</v>
          </cell>
          <cell r="T242" t="str">
            <v>Non</v>
          </cell>
          <cell r="U242" t="str">
            <v>Non</v>
          </cell>
        </row>
        <row r="243">
          <cell r="B243" t="str">
            <v>A traiter</v>
          </cell>
          <cell r="C243"/>
          <cell r="D243" t="str">
            <v>Super OD</v>
          </cell>
          <cell r="E243">
            <v>43179</v>
          </cell>
          <cell r="F243"/>
          <cell r="G243" t="str">
            <v>DIM</v>
          </cell>
          <cell r="H243" t="str">
            <v>LINGERIE</v>
          </cell>
          <cell r="I243"/>
          <cell r="J243" t="str">
            <v>Collant</v>
          </cell>
          <cell r="K243" t="str">
            <v/>
          </cell>
          <cell r="L243">
            <v>47</v>
          </cell>
          <cell r="M243" t="str">
            <v>Fr</v>
          </cell>
          <cell r="N243" t="str">
            <v>EKAT</v>
          </cell>
          <cell r="O243" t="str">
            <v>EKAT FRANCE</v>
          </cell>
          <cell r="P243" t="str">
            <v>Julie CHASTENET</v>
          </cell>
          <cell r="Q243" t="str">
            <v>Clément</v>
          </cell>
          <cell r="R243" t="str">
            <v>Oui</v>
          </cell>
          <cell r="S243" t="str">
            <v>Oui</v>
          </cell>
          <cell r="T243" t="str">
            <v>Non</v>
          </cell>
          <cell r="U243"/>
        </row>
        <row r="244">
          <cell r="B244" t="str">
            <v>OD_ERINLY47</v>
          </cell>
          <cell r="C244"/>
          <cell r="D244" t="str">
            <v>Faible</v>
          </cell>
          <cell r="E244">
            <v>43179</v>
          </cell>
          <cell r="F244"/>
          <cell r="G244" t="str">
            <v>ERINLY</v>
          </cell>
          <cell r="H244" t="str">
            <v>PAP FEMME</v>
          </cell>
          <cell r="I244" t="str">
            <v xml:space="preserve">Achat ferme C.MANOURY </v>
          </cell>
          <cell r="J244" t="str">
            <v>1- Blouse manches courtes en lin 2</v>
          </cell>
          <cell r="K244" t="str">
            <v/>
          </cell>
          <cell r="L244">
            <v>38</v>
          </cell>
          <cell r="M244" t="str">
            <v>Fr</v>
          </cell>
          <cell r="N244" t="str">
            <v>Pôle CM</v>
          </cell>
          <cell r="O244" t="str">
            <v>EQUIPE FR_PB</v>
          </cell>
          <cell r="P244" t="str">
            <v xml:space="preserve">Caroline MAUNOURY </v>
          </cell>
          <cell r="Q244" t="str">
            <v>Anne</v>
          </cell>
          <cell r="R244" t="str">
            <v>Oui</v>
          </cell>
          <cell r="S244" t="str">
            <v>Oui</v>
          </cell>
          <cell r="T244" t="str">
            <v>Non</v>
          </cell>
          <cell r="U244" t="str">
            <v>Non</v>
          </cell>
        </row>
        <row r="245">
          <cell r="B245" t="str">
            <v>A traiter</v>
          </cell>
          <cell r="C245"/>
          <cell r="D245" t="str">
            <v>Moyenne</v>
          </cell>
          <cell r="E245">
            <v>43179</v>
          </cell>
          <cell r="F245"/>
          <cell r="G245" t="str">
            <v xml:space="preserve">EZICLEAN </v>
          </cell>
          <cell r="H245" t="str">
            <v>PEM</v>
          </cell>
          <cell r="I245" t="str">
            <v>Une réf de + que Eziclean11</v>
          </cell>
          <cell r="J245" t="str">
            <v>Lave Vitre</v>
          </cell>
          <cell r="K245" t="str">
            <v/>
          </cell>
          <cell r="L245">
            <v>4</v>
          </cell>
          <cell r="M245" t="str">
            <v>Fr</v>
          </cell>
          <cell r="N245" t="str">
            <v>Pôle ABE</v>
          </cell>
          <cell r="O245" t="str">
            <v>EQUIPE FR_ACA</v>
          </cell>
          <cell r="P245" t="str">
            <v>Andrea MORA</v>
          </cell>
          <cell r="Q245" t="str">
            <v>Clément</v>
          </cell>
          <cell r="R245" t="str">
            <v>Non</v>
          </cell>
          <cell r="S245" t="str">
            <v>Non</v>
          </cell>
          <cell r="T245" t="str">
            <v>Non</v>
          </cell>
          <cell r="U245" t="str">
            <v>Non</v>
          </cell>
        </row>
        <row r="246">
          <cell r="B246" t="str">
            <v>OD_LAGUIOLE50</v>
          </cell>
          <cell r="C246"/>
          <cell r="D246" t="str">
            <v>Moyenne</v>
          </cell>
          <cell r="E246">
            <v>43179</v>
          </cell>
          <cell r="F246"/>
          <cell r="G246" t="str">
            <v>LAGUIOLE</v>
          </cell>
          <cell r="H246" t="str">
            <v>ART DE LA TABLE</v>
          </cell>
          <cell r="I246" t="str">
            <v>Décale car trop de VC avec même marque</v>
          </cell>
          <cell r="J246" t="str">
            <v>Bloc Couteaux</v>
          </cell>
          <cell r="K246">
            <v>43137</v>
          </cell>
          <cell r="L246">
            <v>51</v>
          </cell>
          <cell r="M246" t="str">
            <v>Fr</v>
          </cell>
          <cell r="N246" t="str">
            <v>Pôle XQU</v>
          </cell>
          <cell r="O246" t="str">
            <v>EQUIPE FR_PDE</v>
          </cell>
          <cell r="P246" t="str">
            <v>Justine ROY</v>
          </cell>
          <cell r="Q246" t="str">
            <v>Tessa</v>
          </cell>
          <cell r="R246" t="str">
            <v>Oui</v>
          </cell>
          <cell r="S246" t="str">
            <v>Oui</v>
          </cell>
          <cell r="T246" t="str">
            <v>Non</v>
          </cell>
          <cell r="U246" t="str">
            <v>Non</v>
          </cell>
        </row>
        <row r="247">
          <cell r="B247" t="str">
            <v>OD_NRDCHIC20</v>
          </cell>
          <cell r="C247"/>
          <cell r="D247" t="str">
            <v>Moyenne</v>
          </cell>
          <cell r="E247">
            <v>43179</v>
          </cell>
          <cell r="F247" t="str">
            <v>matin</v>
          </cell>
          <cell r="G247" t="str">
            <v>NORDIC CHIC / CMP</v>
          </cell>
          <cell r="H247" t="str">
            <v>DECO / MEUBLE</v>
          </cell>
          <cell r="I247" t="str">
            <v>Fin Mars</v>
          </cell>
          <cell r="J247" t="str">
            <v>Fauteuil papillon</v>
          </cell>
          <cell r="K247">
            <v>43117</v>
          </cell>
          <cell r="L247">
            <v>51</v>
          </cell>
          <cell r="M247" t="str">
            <v>Fr</v>
          </cell>
          <cell r="N247" t="str">
            <v>Pôle XQU</v>
          </cell>
          <cell r="O247" t="str">
            <v>EQUIPE FR_PDE</v>
          </cell>
          <cell r="P247" t="str">
            <v>Joanna FRONT</v>
          </cell>
          <cell r="Q247" t="str">
            <v>Anthony</v>
          </cell>
          <cell r="R247" t="str">
            <v>Oui</v>
          </cell>
          <cell r="S247" t="str">
            <v>Oui</v>
          </cell>
          <cell r="T247" t="str">
            <v>Oui</v>
          </cell>
          <cell r="U247" t="str">
            <v>Non</v>
          </cell>
        </row>
        <row r="248">
          <cell r="B248" t="str">
            <v>OD_REEBOK54</v>
          </cell>
          <cell r="C248"/>
          <cell r="D248" t="str">
            <v>Haute</v>
          </cell>
          <cell r="E248">
            <v>43180</v>
          </cell>
          <cell r="F248"/>
          <cell r="G248" t="str">
            <v>REEBOK</v>
          </cell>
          <cell r="H248" t="str">
            <v>CHAUSSURES</v>
          </cell>
          <cell r="I248" t="str">
            <v>Achat ferme</v>
          </cell>
          <cell r="J248" t="str">
            <v xml:space="preserve">Chaussures </v>
          </cell>
          <cell r="K248" t="str">
            <v/>
          </cell>
          <cell r="L248">
            <v>6</v>
          </cell>
          <cell r="M248" t="str">
            <v>Fr</v>
          </cell>
          <cell r="N248" t="str">
            <v>EKAT</v>
          </cell>
          <cell r="O248" t="str">
            <v>EQUIPE FR_EKAT</v>
          </cell>
          <cell r="P248" t="str">
            <v>Alla BLANCHET</v>
          </cell>
          <cell r="Q248" t="str">
            <v>Tessa</v>
          </cell>
          <cell r="R248" t="str">
            <v>Oui</v>
          </cell>
          <cell r="S248" t="str">
            <v>Oui</v>
          </cell>
          <cell r="T248" t="str">
            <v>Oui</v>
          </cell>
          <cell r="U248" t="str">
            <v>Oui</v>
          </cell>
        </row>
        <row r="249">
          <cell r="B249" t="str">
            <v>Offre en attente</v>
          </cell>
          <cell r="C249"/>
          <cell r="D249" t="str">
            <v>Haute</v>
          </cell>
          <cell r="E249">
            <v>43180</v>
          </cell>
          <cell r="F249"/>
          <cell r="G249" t="str">
            <v>SONY</v>
          </cell>
          <cell r="H249" t="str">
            <v>HIGH TECH</v>
          </cell>
          <cell r="I249"/>
          <cell r="J249"/>
          <cell r="K249"/>
          <cell r="L249"/>
          <cell r="M249" t="str">
            <v>FR</v>
          </cell>
          <cell r="N249" t="str">
            <v>Pôle ABE</v>
          </cell>
          <cell r="O249" t="str">
            <v>EQUIPE FR_CHU</v>
          </cell>
          <cell r="P249"/>
          <cell r="Q249"/>
          <cell r="R249"/>
          <cell r="S249"/>
          <cell r="T249"/>
          <cell r="U249"/>
        </row>
        <row r="250">
          <cell r="B250" t="str">
            <v>Offre en attente</v>
          </cell>
          <cell r="C250"/>
          <cell r="D250"/>
          <cell r="E250">
            <v>43180</v>
          </cell>
          <cell r="F250"/>
          <cell r="G250" t="str">
            <v>HP</v>
          </cell>
          <cell r="H250" t="str">
            <v>HIGH TECH</v>
          </cell>
          <cell r="I250"/>
          <cell r="J250"/>
          <cell r="K250"/>
          <cell r="L250"/>
          <cell r="M250" t="str">
            <v>FR</v>
          </cell>
          <cell r="N250" t="str">
            <v>Pôle ABE</v>
          </cell>
          <cell r="O250" t="str">
            <v>EQUIPE FR_CHU</v>
          </cell>
          <cell r="P250"/>
          <cell r="Q250"/>
          <cell r="R250"/>
          <cell r="S250"/>
          <cell r="T250"/>
          <cell r="U250"/>
        </row>
        <row r="251">
          <cell r="B251" t="str">
            <v>Offre en attente</v>
          </cell>
          <cell r="C251"/>
          <cell r="D251"/>
          <cell r="E251">
            <v>43181</v>
          </cell>
          <cell r="F251"/>
          <cell r="G251" t="str">
            <v>CONVERSE</v>
          </cell>
          <cell r="H251" t="str">
            <v>CHAUSSURES</v>
          </cell>
          <cell r="I251"/>
          <cell r="J251"/>
          <cell r="K251"/>
          <cell r="L251"/>
          <cell r="M251" t="str">
            <v>FR</v>
          </cell>
          <cell r="N251" t="str">
            <v>EKAT</v>
          </cell>
          <cell r="O251"/>
          <cell r="P251"/>
          <cell r="Q251"/>
          <cell r="R251"/>
          <cell r="S251"/>
          <cell r="T251"/>
          <cell r="U251"/>
        </row>
        <row r="252">
          <cell r="B252" t="str">
            <v>A traiter</v>
          </cell>
          <cell r="C252" t="str">
            <v>Piste crée : OD_MCFINLAY11</v>
          </cell>
          <cell r="D252" t="str">
            <v>Moyenne</v>
          </cell>
          <cell r="E252">
            <v>43181</v>
          </cell>
          <cell r="F252"/>
          <cell r="G252" t="str">
            <v xml:space="preserve">MCFINLAY </v>
          </cell>
          <cell r="H252" t="str">
            <v>CHAUSSURES</v>
          </cell>
          <cell r="I252"/>
          <cell r="J252" t="str">
            <v>Chaussures homme classiques</v>
          </cell>
          <cell r="K252"/>
          <cell r="L252">
            <v>7</v>
          </cell>
          <cell r="M252" t="str">
            <v>FR</v>
          </cell>
          <cell r="N252" t="str">
            <v>Pôle ABE</v>
          </cell>
          <cell r="O252" t="str">
            <v>EQUIPE FR_STF</v>
          </cell>
          <cell r="P252" t="str">
            <v xml:space="preserve">Guillaume GOUBLE_x000D_
</v>
          </cell>
          <cell r="Q252" t="str">
            <v>Clément</v>
          </cell>
          <cell r="R252" t="str">
            <v>Non</v>
          </cell>
          <cell r="S252" t="str">
            <v>Non</v>
          </cell>
          <cell r="T252" t="str">
            <v>Non</v>
          </cell>
          <cell r="U252" t="str">
            <v>Non</v>
          </cell>
        </row>
        <row r="253">
          <cell r="B253" t="str">
            <v>OD_LCDCPAUL3</v>
          </cell>
          <cell r="C253"/>
          <cell r="D253" t="str">
            <v>Moyenne</v>
          </cell>
          <cell r="E253">
            <v>43181</v>
          </cell>
          <cell r="F253"/>
          <cell r="G253" t="str">
            <v>LA CASE DE COUSIN PAUL</v>
          </cell>
          <cell r="H253" t="str">
            <v>DECO / MEUBLE</v>
          </cell>
          <cell r="I253"/>
          <cell r="J253" t="str">
            <v>guirlande lumineuse</v>
          </cell>
          <cell r="K253" t="str">
            <v/>
          </cell>
          <cell r="L253">
            <v>6</v>
          </cell>
          <cell r="M253" t="str">
            <v>Fr</v>
          </cell>
          <cell r="N253" t="str">
            <v>Pôle XQU</v>
          </cell>
          <cell r="O253" t="str">
            <v>EQUIPE FR_JFB</v>
          </cell>
          <cell r="P253" t="str">
            <v xml:space="preserve">Martin LESIEUR </v>
          </cell>
          <cell r="Q253" t="str">
            <v>Tessa</v>
          </cell>
          <cell r="R253" t="str">
            <v>Oui</v>
          </cell>
          <cell r="S253" t="str">
            <v>Oui</v>
          </cell>
          <cell r="T253" t="str">
            <v>Non</v>
          </cell>
          <cell r="U253" t="str">
            <v>Non</v>
          </cell>
        </row>
        <row r="254">
          <cell r="B254" t="str">
            <v>OD_DELSEY35</v>
          </cell>
          <cell r="C254"/>
          <cell r="D254" t="str">
            <v>Haute</v>
          </cell>
          <cell r="E254">
            <v>43183</v>
          </cell>
          <cell r="F254"/>
          <cell r="G254" t="str">
            <v>DELSEY</v>
          </cell>
          <cell r="H254" t="str">
            <v>BAGAGE</v>
          </cell>
          <cell r="I254"/>
          <cell r="J254" t="str">
            <v>Valise</v>
          </cell>
          <cell r="K254" t="str">
            <v/>
          </cell>
          <cell r="L254">
            <v>6</v>
          </cell>
          <cell r="M254" t="str">
            <v>Fr</v>
          </cell>
          <cell r="N254" t="str">
            <v>EKAT</v>
          </cell>
          <cell r="O254" t="str">
            <v>EQUIPE FR_EKAT</v>
          </cell>
          <cell r="P254" t="str">
            <v>Christine EVAIN</v>
          </cell>
          <cell r="Q254" t="str">
            <v>Clément</v>
          </cell>
          <cell r="R254" t="str">
            <v>Non</v>
          </cell>
          <cell r="S254" t="str">
            <v>Non</v>
          </cell>
          <cell r="T254" t="str">
            <v>Non</v>
          </cell>
          <cell r="U254" t="str">
            <v>Non</v>
          </cell>
        </row>
        <row r="255">
          <cell r="B255" t="str">
            <v>OD_POLTI78</v>
          </cell>
          <cell r="C255"/>
          <cell r="D255" t="str">
            <v>Moyenne</v>
          </cell>
          <cell r="E255">
            <v>43183</v>
          </cell>
          <cell r="F255"/>
          <cell r="G255" t="str">
            <v>POLTI</v>
          </cell>
          <cell r="H255" t="str">
            <v>PEM</v>
          </cell>
          <cell r="I255" t="str">
            <v>Stock dispo 22-23 Mars </v>
          </cell>
          <cell r="J255" t="str">
            <v>Aspirateur traineau</v>
          </cell>
          <cell r="K255" t="str">
            <v/>
          </cell>
          <cell r="L255">
            <v>6</v>
          </cell>
          <cell r="M255" t="str">
            <v>Fr</v>
          </cell>
          <cell r="N255" t="str">
            <v>Pôle ABE</v>
          </cell>
          <cell r="O255" t="str">
            <v>EQUIPE FR_ACA</v>
          </cell>
          <cell r="P255" t="str">
            <v>Andrea MORA</v>
          </cell>
          <cell r="Q255" t="str">
            <v>Anthony</v>
          </cell>
          <cell r="R255" t="str">
            <v>Non</v>
          </cell>
          <cell r="S255" t="str">
            <v>Non</v>
          </cell>
          <cell r="T255" t="str">
            <v>non</v>
          </cell>
          <cell r="U255" t="str">
            <v>non</v>
          </cell>
        </row>
        <row r="256">
          <cell r="B256" t="str">
            <v>OD_DYSON69</v>
          </cell>
          <cell r="C256"/>
          <cell r="D256" t="str">
            <v>Moyenne</v>
          </cell>
          <cell r="E256">
            <v>43183</v>
          </cell>
          <cell r="F256" t="str">
            <v>Matin</v>
          </cell>
          <cell r="G256" t="str">
            <v>DYSON TWO DAYS</v>
          </cell>
          <cell r="H256" t="str">
            <v>PEM</v>
          </cell>
          <cell r="I256" t="str">
            <v>30/03 19h : pré-ouverture / fermeture 02/04 ou 03/04</v>
          </cell>
          <cell r="J256"/>
          <cell r="K256" t="str">
            <v/>
          </cell>
          <cell r="L256">
            <v>2</v>
          </cell>
          <cell r="M256" t="str">
            <v>Fr</v>
          </cell>
          <cell r="N256" t="str">
            <v>Pôle ABE</v>
          </cell>
          <cell r="O256" t="str">
            <v>EQUIPE FR_ACA</v>
          </cell>
          <cell r="P256" t="str">
            <v>Angélique BRAISE</v>
          </cell>
          <cell r="Q256" t="str">
            <v>Clément</v>
          </cell>
          <cell r="R256" t="str">
            <v>Non</v>
          </cell>
          <cell r="S256" t="str">
            <v>Non</v>
          </cell>
          <cell r="T256" t="str">
            <v>Non</v>
          </cell>
          <cell r="U256" t="str">
            <v>Non</v>
          </cell>
        </row>
        <row r="257">
          <cell r="B257" t="str">
            <v>A traiter</v>
          </cell>
          <cell r="C257"/>
          <cell r="D257" t="str">
            <v>Moyenne</v>
          </cell>
          <cell r="E257">
            <v>43183</v>
          </cell>
          <cell r="F257"/>
          <cell r="G257" t="str">
            <v xml:space="preserve">BESTWAY </v>
          </cell>
          <cell r="H257" t="str">
            <v>JARDINAGE</v>
          </cell>
          <cell r="I257"/>
          <cell r="J257" t="str">
            <v xml:space="preserve">Robots de piscine </v>
          </cell>
          <cell r="K257" t="str">
            <v/>
          </cell>
          <cell r="L257">
            <v>6</v>
          </cell>
          <cell r="M257" t="str">
            <v>FR</v>
          </cell>
          <cell r="N257" t="str">
            <v>Pôle XQU</v>
          </cell>
          <cell r="O257" t="str">
            <v>EQUIPE FR_JFB</v>
          </cell>
          <cell r="P257" t="str">
            <v xml:space="preserve">Ulrich LABBE </v>
          </cell>
          <cell r="Q257" t="str">
            <v>Clément</v>
          </cell>
          <cell r="R257" t="str">
            <v>En cours</v>
          </cell>
          <cell r="S257" t="str">
            <v>En cours</v>
          </cell>
          <cell r="T257" t="str">
            <v>En cours</v>
          </cell>
          <cell r="U257" t="str">
            <v>En cours</v>
          </cell>
        </row>
        <row r="258">
          <cell r="B258" t="str">
            <v>OD_DROUAULT48</v>
          </cell>
          <cell r="C258"/>
          <cell r="D258" t="str">
            <v>Haute</v>
          </cell>
          <cell r="E258">
            <v>43184</v>
          </cell>
          <cell r="F258"/>
          <cell r="G258" t="str">
            <v>DODO / DROUAULT</v>
          </cell>
          <cell r="H258" t="str">
            <v>LINGE DE MAISON</v>
          </cell>
          <cell r="I258" t="str">
            <v>TWO DAYS ?</v>
          </cell>
          <cell r="J258" t="str">
            <v>Couette</v>
          </cell>
          <cell r="K258" t="str">
            <v/>
          </cell>
          <cell r="L258">
            <v>5</v>
          </cell>
          <cell r="M258" t="str">
            <v>Fr</v>
          </cell>
          <cell r="N258" t="str">
            <v>Pôle XQU</v>
          </cell>
          <cell r="O258" t="str">
            <v>EQUIPE FR_PDE</v>
          </cell>
          <cell r="P258" t="str">
            <v>Julie PAGES</v>
          </cell>
          <cell r="Q258" t="str">
            <v>Clément</v>
          </cell>
          <cell r="R258" t="str">
            <v>Non</v>
          </cell>
          <cell r="S258" t="str">
            <v>Non</v>
          </cell>
          <cell r="T258" t="str">
            <v>Non</v>
          </cell>
          <cell r="U258" t="str">
            <v>Non</v>
          </cell>
        </row>
        <row r="259">
          <cell r="B259" t="str">
            <v>Offre en attente</v>
          </cell>
          <cell r="C259"/>
          <cell r="D259" t="str">
            <v>Haute</v>
          </cell>
          <cell r="E259">
            <v>43185</v>
          </cell>
          <cell r="F259"/>
          <cell r="G259" t="str">
            <v>CANON</v>
          </cell>
          <cell r="H259" t="str">
            <v>HIGH TECH</v>
          </cell>
          <cell r="I259"/>
          <cell r="J259"/>
          <cell r="K259"/>
          <cell r="L259"/>
          <cell r="M259" t="str">
            <v>FR</v>
          </cell>
          <cell r="N259" t="str">
            <v>Pôle ABE</v>
          </cell>
          <cell r="O259" t="str">
            <v>EQUIPE FR_CHU</v>
          </cell>
          <cell r="P259"/>
          <cell r="Q259"/>
          <cell r="R259"/>
          <cell r="S259"/>
          <cell r="T259"/>
          <cell r="U259"/>
        </row>
        <row r="260">
          <cell r="B260" t="str">
            <v>OD_NOONE10</v>
          </cell>
          <cell r="C260"/>
          <cell r="D260" t="str">
            <v>Moyenne</v>
          </cell>
          <cell r="E260">
            <v>43185</v>
          </cell>
          <cell r="F260"/>
          <cell r="G260" t="str">
            <v>NOONE</v>
          </cell>
          <cell r="H260" t="str">
            <v>PAP FEMME</v>
          </cell>
          <cell r="I260" t="str">
            <v>ACHAT FERME</v>
          </cell>
          <cell r="J260" t="str">
            <v>Blouson</v>
          </cell>
          <cell r="K260" t="str">
            <v/>
          </cell>
          <cell r="L260">
            <v>38</v>
          </cell>
          <cell r="M260" t="str">
            <v>FR</v>
          </cell>
          <cell r="N260" t="str">
            <v>Pôle CM</v>
          </cell>
          <cell r="O260" t="str">
            <v>EQUIPE FR_PB</v>
          </cell>
          <cell r="P260" t="str">
            <v xml:space="preserve">Caroline MAUNOURY </v>
          </cell>
          <cell r="Q260" t="str">
            <v>Anne</v>
          </cell>
          <cell r="R260" t="str">
            <v>Oui</v>
          </cell>
          <cell r="S260" t="str">
            <v>Oui</v>
          </cell>
          <cell r="T260" t="str">
            <v>Non</v>
          </cell>
          <cell r="U260" t="str">
            <v>Non</v>
          </cell>
        </row>
        <row r="261">
          <cell r="B261" t="str">
            <v>OD_ZERODEFAUT1</v>
          </cell>
          <cell r="C261"/>
          <cell r="D261" t="str">
            <v>Haute</v>
          </cell>
          <cell r="E261">
            <v>43185</v>
          </cell>
          <cell r="F261" t="str">
            <v>Matin</v>
          </cell>
          <cell r="G261" t="str">
            <v>ZERO DEFAULT</v>
          </cell>
          <cell r="H261" t="str">
            <v>LINGERIE</v>
          </cell>
          <cell r="I261"/>
          <cell r="J261" t="str">
            <v>Maillots de bains sculptants / gainants</v>
          </cell>
          <cell r="K261" t="str">
            <v/>
          </cell>
          <cell r="L261">
            <v>2</v>
          </cell>
          <cell r="M261" t="str">
            <v>Fr</v>
          </cell>
          <cell r="N261" t="str">
            <v>Pôle DA</v>
          </cell>
          <cell r="O261" t="str">
            <v>EQUIPE FR_SBR</v>
          </cell>
          <cell r="P261" t="str">
            <v>Sarah BUENOS</v>
          </cell>
          <cell r="Q261" t="str">
            <v>Tessa</v>
          </cell>
          <cell r="R261" t="str">
            <v>Oui</v>
          </cell>
          <cell r="S261" t="str">
            <v>Oui</v>
          </cell>
          <cell r="T261" t="str">
            <v>Non</v>
          </cell>
          <cell r="U261" t="str">
            <v>Oui</v>
          </cell>
        </row>
        <row r="262">
          <cell r="B262" t="str">
            <v>Offre en attente</v>
          </cell>
          <cell r="C262"/>
          <cell r="D262"/>
          <cell r="E262">
            <v>43185</v>
          </cell>
          <cell r="F262"/>
          <cell r="G262" t="str">
            <v>LENOVO</v>
          </cell>
          <cell r="H262" t="str">
            <v>HIGH TECH</v>
          </cell>
          <cell r="I262"/>
          <cell r="J262"/>
          <cell r="K262"/>
          <cell r="L262"/>
          <cell r="M262" t="str">
            <v>FR</v>
          </cell>
          <cell r="N262" t="str">
            <v>Pôle ABE</v>
          </cell>
          <cell r="O262" t="str">
            <v>EQUIPE FR_CHU</v>
          </cell>
          <cell r="P262"/>
          <cell r="Q262"/>
          <cell r="R262"/>
          <cell r="S262"/>
          <cell r="T262"/>
          <cell r="U262"/>
        </row>
        <row r="263">
          <cell r="B263" t="str">
            <v>OD_BCOURLIT9</v>
          </cell>
          <cell r="C263"/>
          <cell r="D263" t="str">
            <v>Moyenne</v>
          </cell>
          <cell r="E263">
            <v>43187</v>
          </cell>
          <cell r="F263"/>
          <cell r="G263" t="str">
            <v>BELLECOUR - potentiel Two Days</v>
          </cell>
          <cell r="H263" t="str">
            <v>DECO / MEUBLE</v>
          </cell>
          <cell r="I263"/>
          <cell r="J263" t="str">
            <v>Matelas et sommier</v>
          </cell>
          <cell r="K263"/>
          <cell r="L263">
            <v>7</v>
          </cell>
          <cell r="M263" t="str">
            <v>FR</v>
          </cell>
          <cell r="N263" t="str">
            <v>Pôle XQU</v>
          </cell>
          <cell r="O263" t="str">
            <v>EQUIPE FR_JFB</v>
          </cell>
          <cell r="P263"/>
          <cell r="Q263" t="str">
            <v>Anthony</v>
          </cell>
          <cell r="R263" t="str">
            <v>Non</v>
          </cell>
          <cell r="S263" t="str">
            <v>Non</v>
          </cell>
          <cell r="T263" t="str">
            <v>Non</v>
          </cell>
          <cell r="U263" t="str">
            <v>Non</v>
          </cell>
        </row>
        <row r="264">
          <cell r="B264" t="str">
            <v>OD_PANASONIC22</v>
          </cell>
          <cell r="C264" t="str">
            <v>PAs de stock avant 25/03</v>
          </cell>
          <cell r="D264" t="str">
            <v>Haute</v>
          </cell>
          <cell r="E264">
            <v>43189</v>
          </cell>
          <cell r="F264"/>
          <cell r="G264" t="str">
            <v>PANASONIC</v>
          </cell>
          <cell r="H264" t="str">
            <v>HIGH TECH</v>
          </cell>
          <cell r="I264"/>
          <cell r="J264" t="str">
            <v>Chaine Hifi</v>
          </cell>
          <cell r="K264" t="str">
            <v/>
          </cell>
          <cell r="L264">
            <v>6</v>
          </cell>
          <cell r="M264" t="str">
            <v>Fr</v>
          </cell>
          <cell r="N264" t="str">
            <v>Pôle ABE</v>
          </cell>
          <cell r="O264" t="str">
            <v>EQUIPE FR_CHU</v>
          </cell>
          <cell r="P264" t="str">
            <v xml:space="preserve">Caroline </v>
          </cell>
          <cell r="Q264" t="str">
            <v>Anthony</v>
          </cell>
          <cell r="R264" t="str">
            <v>Non</v>
          </cell>
          <cell r="S264" t="str">
            <v>Non</v>
          </cell>
          <cell r="T264" t="str">
            <v>Non</v>
          </cell>
          <cell r="U264" t="str">
            <v>Non</v>
          </cell>
        </row>
        <row r="265">
          <cell r="B265" t="str">
            <v>OD_NOONE8</v>
          </cell>
          <cell r="C265"/>
          <cell r="D265" t="str">
            <v>Moyenne</v>
          </cell>
          <cell r="E265">
            <v>43189</v>
          </cell>
          <cell r="F265"/>
          <cell r="G265" t="str">
            <v>NOONE</v>
          </cell>
          <cell r="H265" t="str">
            <v>PAP FEMME</v>
          </cell>
          <cell r="I265" t="str">
            <v xml:space="preserve">Achat ferme C.MANOURY </v>
          </cell>
          <cell r="J265" t="str">
            <v xml:space="preserve">Trench </v>
          </cell>
          <cell r="K265" t="str">
            <v/>
          </cell>
          <cell r="L265">
            <v>38</v>
          </cell>
          <cell r="M265" t="str">
            <v>Fr</v>
          </cell>
          <cell r="N265" t="str">
            <v>Pôle CM</v>
          </cell>
          <cell r="O265" t="str">
            <v>EQUIPE FR_PB</v>
          </cell>
          <cell r="P265" t="str">
            <v xml:space="preserve">Caroline MAUNOURY </v>
          </cell>
          <cell r="Q265" t="str">
            <v>Tessa</v>
          </cell>
          <cell r="R265" t="str">
            <v>Oui</v>
          </cell>
          <cell r="S265" t="str">
            <v>Oui</v>
          </cell>
          <cell r="T265" t="str">
            <v>Non</v>
          </cell>
          <cell r="U265" t="str">
            <v>Non</v>
          </cell>
        </row>
        <row r="266">
          <cell r="B266" t="str">
            <v>OD_FEBRONIE7</v>
          </cell>
          <cell r="C266"/>
          <cell r="D266" t="str">
            <v>Haute</v>
          </cell>
          <cell r="E266">
            <v>43191</v>
          </cell>
          <cell r="F266"/>
          <cell r="G266" t="str">
            <v>FEBRONIE</v>
          </cell>
          <cell r="H266" t="str">
            <v>LINGE DE MAISON</v>
          </cell>
          <cell r="I266"/>
          <cell r="J266" t="str">
            <v>Foutas traditionnelles &amp; Nid d’abeille</v>
          </cell>
          <cell r="K266" t="str">
            <v/>
          </cell>
          <cell r="L266">
            <v>4</v>
          </cell>
          <cell r="M266" t="str">
            <v>Fr</v>
          </cell>
          <cell r="N266" t="str">
            <v>Pôle XQU</v>
          </cell>
          <cell r="O266" t="str">
            <v>EQUIPE FR_PDE</v>
          </cell>
          <cell r="P266" t="str">
            <v>Julia GOMEZ</v>
          </cell>
          <cell r="Q266" t="str">
            <v>Thomas</v>
          </cell>
          <cell r="R266" t="str">
            <v>Oui</v>
          </cell>
          <cell r="S266" t="str">
            <v>Oui</v>
          </cell>
          <cell r="T266" t="str">
            <v>Non</v>
          </cell>
          <cell r="U266" t="str">
            <v>Non</v>
          </cell>
        </row>
        <row r="267">
          <cell r="B267" t="str">
            <v>OD_NFEUILL42</v>
          </cell>
          <cell r="C267"/>
          <cell r="D267" t="str">
            <v>Haute</v>
          </cell>
          <cell r="E267">
            <v>43191</v>
          </cell>
          <cell r="F267"/>
          <cell r="G267" t="str">
            <v>NICOLAS FEUILLATTE</v>
          </cell>
          <cell r="H267" t="str">
            <v>VINS</v>
          </cell>
          <cell r="I267" t="str">
            <v>Décale pour disponibilité stock / à confirmer à nouveau avec marque</v>
          </cell>
          <cell r="J267" t="str">
            <v>champagne</v>
          </cell>
          <cell r="K267">
            <v>43086</v>
          </cell>
          <cell r="L267">
            <v>47</v>
          </cell>
          <cell r="M267" t="str">
            <v>Fr</v>
          </cell>
          <cell r="N267" t="str">
            <v>Pôle EIM</v>
          </cell>
          <cell r="O267" t="str">
            <v>EQUIPE FR_1DAY</v>
          </cell>
          <cell r="P267" t="str">
            <v>Thibault MICHEL</v>
          </cell>
          <cell r="Q267" t="str">
            <v>Clément</v>
          </cell>
          <cell r="R267" t="str">
            <v>Non</v>
          </cell>
          <cell r="S267" t="str">
            <v>Non</v>
          </cell>
          <cell r="T267" t="str">
            <v>Non</v>
          </cell>
          <cell r="U267" t="str">
            <v>Non</v>
          </cell>
        </row>
        <row r="268">
          <cell r="B268" t="str">
            <v>OD_ERINLY50</v>
          </cell>
          <cell r="C268"/>
          <cell r="D268" t="str">
            <v>Faible</v>
          </cell>
          <cell r="E268">
            <v>43192</v>
          </cell>
          <cell r="F268"/>
          <cell r="G268" t="str">
            <v>ERINLY</v>
          </cell>
          <cell r="H268" t="str">
            <v>PAP FEMME</v>
          </cell>
          <cell r="I268" t="str">
            <v xml:space="preserve">Achat ferme C.MANOURY </v>
          </cell>
          <cell r="J268" t="str">
            <v>Pull à lacets</v>
          </cell>
          <cell r="K268" t="str">
            <v/>
          </cell>
          <cell r="L268">
            <v>1</v>
          </cell>
          <cell r="M268" t="str">
            <v>Fr</v>
          </cell>
          <cell r="N268" t="str">
            <v>Pôle CM</v>
          </cell>
          <cell r="O268" t="str">
            <v>EQUIPE FR_PB</v>
          </cell>
          <cell r="P268" t="str">
            <v xml:space="preserve">Caroline MAUNOURY </v>
          </cell>
          <cell r="Q268" t="str">
            <v>Tessa</v>
          </cell>
          <cell r="R268" t="str">
            <v>Non</v>
          </cell>
          <cell r="S268" t="str">
            <v>Non</v>
          </cell>
          <cell r="T268" t="str">
            <v>Non</v>
          </cell>
          <cell r="U268" t="str">
            <v>Non</v>
          </cell>
        </row>
        <row r="269">
          <cell r="B269" t="str">
            <v>OD_NOVASTYL6</v>
          </cell>
          <cell r="C269"/>
          <cell r="D269" t="str">
            <v>Moyenne</v>
          </cell>
          <cell r="E269">
            <v>43192</v>
          </cell>
          <cell r="F269"/>
          <cell r="G269" t="str">
            <v>NOVASTYLE</v>
          </cell>
          <cell r="H269" t="str">
            <v>ART DE LA TABLE</v>
          </cell>
          <cell r="I269"/>
          <cell r="J269" t="str">
            <v>Assiette</v>
          </cell>
          <cell r="K269" t="str">
            <v/>
          </cell>
          <cell r="L269">
            <v>5</v>
          </cell>
          <cell r="M269" t="str">
            <v>Fr</v>
          </cell>
          <cell r="N269" t="str">
            <v>Pôle XQU</v>
          </cell>
          <cell r="O269" t="str">
            <v>EQUIPE FR_PDE</v>
          </cell>
          <cell r="P269" t="str">
            <v>Sandra DAHAN</v>
          </cell>
          <cell r="Q269" t="str">
            <v>Thomas</v>
          </cell>
          <cell r="R269" t="str">
            <v>Oui</v>
          </cell>
          <cell r="S269" t="str">
            <v>Oui</v>
          </cell>
          <cell r="T269"/>
          <cell r="U269"/>
        </row>
        <row r="270">
          <cell r="B270" t="str">
            <v>OD_TEXAS3</v>
          </cell>
          <cell r="C270"/>
          <cell r="D270" t="str">
            <v>Moyenne</v>
          </cell>
          <cell r="E270">
            <v>43193</v>
          </cell>
          <cell r="F270" t="str">
            <v>matin</v>
          </cell>
          <cell r="G270" t="str">
            <v>AMEFA / TEXAS</v>
          </cell>
          <cell r="H270" t="str">
            <v>ART DE LA TABLE</v>
          </cell>
          <cell r="I270"/>
          <cell r="J270" t="str">
            <v>Gamme TEXAS – Ménagères 24 et 48 pcs.</v>
          </cell>
          <cell r="K270" t="str">
            <v/>
          </cell>
          <cell r="L270">
            <v>50</v>
          </cell>
          <cell r="M270" t="str">
            <v>Fr</v>
          </cell>
          <cell r="N270" t="str">
            <v>Pôle XQU</v>
          </cell>
          <cell r="O270" t="str">
            <v>EQUIPE FR_PDE</v>
          </cell>
          <cell r="P270" t="str">
            <v>Justine ROY</v>
          </cell>
          <cell r="Q270" t="str">
            <v>Tessa</v>
          </cell>
          <cell r="R270" t="str">
            <v>Oui</v>
          </cell>
          <cell r="S270" t="str">
            <v>Oui</v>
          </cell>
          <cell r="T270"/>
          <cell r="U270" t="str">
            <v>Oui</v>
          </cell>
        </row>
        <row r="271">
          <cell r="B271" t="str">
            <v>OD_ERINLY54</v>
          </cell>
          <cell r="C271"/>
          <cell r="D271" t="str">
            <v>Haute</v>
          </cell>
          <cell r="E271">
            <v>43196</v>
          </cell>
          <cell r="F271"/>
          <cell r="G271" t="str">
            <v>ERINLY</v>
          </cell>
          <cell r="H271" t="str">
            <v>PAP FEMME</v>
          </cell>
          <cell r="I271" t="str">
            <v xml:space="preserve">Achat ferme C.MANOURY </v>
          </cell>
          <cell r="J271" t="str">
            <v xml:space="preserve">Robe JUSTINE - LOLA - ELSA </v>
          </cell>
          <cell r="K271" t="str">
            <v/>
          </cell>
          <cell r="L271">
            <v>49</v>
          </cell>
          <cell r="M271" t="str">
            <v>Fr</v>
          </cell>
          <cell r="N271" t="str">
            <v>Pôle CM</v>
          </cell>
          <cell r="O271" t="str">
            <v>EQUIPE FR_PB</v>
          </cell>
          <cell r="P271" t="str">
            <v xml:space="preserve">Caroline MAUNOURY </v>
          </cell>
          <cell r="Q271" t="str">
            <v>Tessa</v>
          </cell>
          <cell r="R271" t="str">
            <v>Non</v>
          </cell>
          <cell r="S271" t="str">
            <v>Non</v>
          </cell>
          <cell r="T271" t="str">
            <v>Non</v>
          </cell>
          <cell r="U271" t="str">
            <v>Non</v>
          </cell>
        </row>
        <row r="272">
          <cell r="B272" t="str">
            <v>A traiter</v>
          </cell>
          <cell r="C272"/>
          <cell r="D272" t="str">
            <v>Haute</v>
          </cell>
          <cell r="E272">
            <v>43197</v>
          </cell>
          <cell r="F272"/>
          <cell r="G272" t="str">
            <v>ERAM</v>
          </cell>
          <cell r="H272" t="str">
            <v>CHAUSSURES</v>
          </cell>
          <cell r="I272"/>
          <cell r="J272" t="str">
            <v>Chaussures femme</v>
          </cell>
          <cell r="K272" t="str">
            <v/>
          </cell>
          <cell r="L272">
            <v>7</v>
          </cell>
          <cell r="M272" t="str">
            <v>Fr</v>
          </cell>
          <cell r="N272" t="str">
            <v>Pôle DA</v>
          </cell>
          <cell r="O272" t="str">
            <v>EQUIPE FR_STF</v>
          </cell>
          <cell r="P272" t="str">
            <v>Anne-Laurence MESNARD</v>
          </cell>
          <cell r="Q272"/>
          <cell r="R272" t="str">
            <v>Oui</v>
          </cell>
          <cell r="S272" t="str">
            <v>Oui</v>
          </cell>
          <cell r="T272"/>
          <cell r="U272"/>
        </row>
        <row r="273">
          <cell r="B273" t="str">
            <v>OD_NYANKEES9</v>
          </cell>
          <cell r="C273"/>
          <cell r="D273" t="str">
            <v>Haute</v>
          </cell>
          <cell r="E273">
            <v>43198</v>
          </cell>
          <cell r="F273"/>
          <cell r="G273" t="str">
            <v>NEW YORK YANKEES NYY</v>
          </cell>
          <cell r="H273" t="str">
            <v>CHAUSSURES</v>
          </cell>
          <cell r="I273"/>
          <cell r="J273" t="str">
            <v>Chaussures homme</v>
          </cell>
          <cell r="K273"/>
          <cell r="L273">
            <v>7</v>
          </cell>
          <cell r="M273" t="str">
            <v>FR</v>
          </cell>
          <cell r="N273" t="str">
            <v>Pôle DA</v>
          </cell>
          <cell r="O273" t="str">
            <v>EQUIPE FR_JHD</v>
          </cell>
          <cell r="P273"/>
          <cell r="Q273" t="str">
            <v>Anthony</v>
          </cell>
          <cell r="R273" t="str">
            <v>Oui</v>
          </cell>
          <cell r="S273" t="str">
            <v>Oui</v>
          </cell>
          <cell r="T273"/>
          <cell r="U273"/>
        </row>
        <row r="274">
          <cell r="B274" t="str">
            <v>OD_LPPSROUGES10</v>
          </cell>
          <cell r="C274"/>
          <cell r="D274" t="str">
            <v>Faible</v>
          </cell>
          <cell r="E274">
            <v>43202</v>
          </cell>
          <cell r="F274"/>
          <cell r="G274" t="str">
            <v>LES PETITS POIS SONT ROUGES</v>
          </cell>
          <cell r="H274" t="str">
            <v>PAP ENF</v>
          </cell>
          <cell r="I274"/>
          <cell r="J274" t="str">
            <v>Marinières Enfant + Femme</v>
          </cell>
          <cell r="K274" t="str">
            <v/>
          </cell>
          <cell r="L274">
            <v>38</v>
          </cell>
          <cell r="M274" t="str">
            <v>Fr</v>
          </cell>
          <cell r="N274" t="str">
            <v>Pôle CM</v>
          </cell>
          <cell r="O274" t="str">
            <v>EQUIPE FR_PB</v>
          </cell>
          <cell r="P274" t="str">
            <v xml:space="preserve">Caroline MAUNOURY </v>
          </cell>
          <cell r="Q274" t="str">
            <v>Thomas</v>
          </cell>
          <cell r="R274" t="str">
            <v>Oui</v>
          </cell>
          <cell r="S274" t="str">
            <v>Oui</v>
          </cell>
          <cell r="T274" t="str">
            <v>Non</v>
          </cell>
          <cell r="U274" t="str">
            <v>Non</v>
          </cell>
        </row>
        <row r="275">
          <cell r="B275" t="str">
            <v>OD_LUMISKY23</v>
          </cell>
          <cell r="C275"/>
          <cell r="D275" t="str">
            <v>Haute</v>
          </cell>
          <cell r="E275">
            <v>43204</v>
          </cell>
          <cell r="F275" t="str">
            <v>Matin</v>
          </cell>
          <cell r="G275" t="str">
            <v xml:space="preserve">LUMISKY </v>
          </cell>
          <cell r="H275" t="str">
            <v>DECO / MEUBLE</v>
          </cell>
          <cell r="I275" t="str">
            <v>DI - potentiel Two Days</v>
          </cell>
          <cell r="J275" t="str">
            <v xml:space="preserve">Luminaire d’extérieur </v>
          </cell>
          <cell r="K275"/>
          <cell r="L275">
            <v>7</v>
          </cell>
          <cell r="M275" t="str">
            <v>FR</v>
          </cell>
          <cell r="N275" t="str">
            <v>Pôle XQU</v>
          </cell>
          <cell r="O275" t="str">
            <v>EQUIPE FR_JFB</v>
          </cell>
          <cell r="P275" t="str">
            <v xml:space="preserve">Martin LESIEUR </v>
          </cell>
          <cell r="Q275" t="str">
            <v>Tessa</v>
          </cell>
          <cell r="R275" t="str">
            <v>Oui</v>
          </cell>
          <cell r="S275" t="str">
            <v>Oui</v>
          </cell>
          <cell r="T275"/>
          <cell r="U275"/>
        </row>
        <row r="276">
          <cell r="B276" t="str">
            <v>OD_WHSHIRT15</v>
          </cell>
          <cell r="C276"/>
          <cell r="D276" t="str">
            <v>Faible</v>
          </cell>
          <cell r="E276">
            <v>43210</v>
          </cell>
          <cell r="F276"/>
          <cell r="G276" t="str">
            <v>WHITE SHIRT</v>
          </cell>
          <cell r="H276" t="str">
            <v>PAP HOMME</v>
          </cell>
          <cell r="I276" t="str">
            <v xml:space="preserve">Achat ferme C.MANOURY </v>
          </cell>
          <cell r="J276" t="str">
            <v>Pack de 3 polos homme</v>
          </cell>
          <cell r="K276" t="str">
            <v/>
          </cell>
          <cell r="L276">
            <v>1</v>
          </cell>
          <cell r="M276" t="str">
            <v>Fr</v>
          </cell>
          <cell r="N276" t="str">
            <v>Pôle CM</v>
          </cell>
          <cell r="O276" t="str">
            <v>EQUIPE FR_PB</v>
          </cell>
          <cell r="P276" t="str">
            <v xml:space="preserve">Caroline MAUNOURY </v>
          </cell>
          <cell r="Q276" t="str">
            <v>Tessa</v>
          </cell>
          <cell r="R276" t="str">
            <v>Non</v>
          </cell>
          <cell r="S276" t="str">
            <v>Non</v>
          </cell>
          <cell r="T276" t="str">
            <v>Non</v>
          </cell>
          <cell r="U276" t="str">
            <v>Non</v>
          </cell>
        </row>
        <row r="277">
          <cell r="B277" t="str">
            <v>OD_HERZBERG7</v>
          </cell>
          <cell r="C277"/>
          <cell r="D277" t="str">
            <v>Faible</v>
          </cell>
          <cell r="E277">
            <v>43215</v>
          </cell>
          <cell r="F277"/>
          <cell r="G277" t="str">
            <v>HERZBERG</v>
          </cell>
          <cell r="H277" t="str">
            <v>PEM</v>
          </cell>
          <cell r="I277" t="str">
            <v>Décale fin avril en drop</v>
          </cell>
          <cell r="J277" t="str">
            <v>Theiere</v>
          </cell>
          <cell r="K277">
            <v>43074</v>
          </cell>
          <cell r="L277">
            <v>42</v>
          </cell>
          <cell r="M277" t="str">
            <v>Fr</v>
          </cell>
          <cell r="N277" t="str">
            <v>Pôle ABE</v>
          </cell>
          <cell r="O277" t="str">
            <v>EQUIPE FR_ACA</v>
          </cell>
          <cell r="P277" t="str">
            <v>Jennifer SALIBA</v>
          </cell>
          <cell r="Q277" t="str">
            <v>Thomas</v>
          </cell>
          <cell r="R277" t="str">
            <v>Oui</v>
          </cell>
          <cell r="S277" t="str">
            <v>Oui</v>
          </cell>
          <cell r="T277" t="str">
            <v>Non</v>
          </cell>
          <cell r="U277" t="str">
            <v>Non</v>
          </cell>
        </row>
        <row r="278">
          <cell r="B278" t="str">
            <v>OD_RUDYS1</v>
          </cell>
          <cell r="C278"/>
          <cell r="D278" t="str">
            <v>Faible</v>
          </cell>
          <cell r="E278">
            <v>43215</v>
          </cell>
          <cell r="F278"/>
          <cell r="G278" t="str">
            <v>RUDY'S</v>
          </cell>
          <cell r="H278" t="str">
            <v>CHAUSSURES</v>
          </cell>
          <cell r="I278" t="str">
            <v>Fin MArs</v>
          </cell>
          <cell r="J278" t="str">
            <v>Mocassins à picot</v>
          </cell>
          <cell r="K278" t="str">
            <v/>
          </cell>
          <cell r="L278">
            <v>6</v>
          </cell>
          <cell r="M278" t="str">
            <v>Fr</v>
          </cell>
          <cell r="N278" t="str">
            <v>Pôle ABE</v>
          </cell>
          <cell r="O278" t="str">
            <v>EQUIPE FR_STF</v>
          </cell>
          <cell r="P278" t="str">
            <v>Dominique DESGRANGES</v>
          </cell>
          <cell r="Q278" t="str">
            <v>Anthony</v>
          </cell>
          <cell r="R278" t="str">
            <v>Oui</v>
          </cell>
          <cell r="S278" t="str">
            <v>Oui</v>
          </cell>
          <cell r="T278"/>
          <cell r="U278"/>
        </row>
        <row r="279">
          <cell r="B279" t="str">
            <v>OD_CCOTON45</v>
          </cell>
          <cell r="C279"/>
          <cell r="D279" t="str">
            <v>Haute</v>
          </cell>
          <cell r="E279">
            <v>43221</v>
          </cell>
          <cell r="F279" t="str">
            <v>Matin</v>
          </cell>
          <cell r="G279" t="str">
            <v>CAFE COTON</v>
          </cell>
          <cell r="H279" t="str">
            <v>PAP HOMME</v>
          </cell>
          <cell r="I279" t="str">
            <v>Début Mai</v>
          </cell>
          <cell r="J279" t="str">
            <v>Polo uni</v>
          </cell>
          <cell r="K279" t="str">
            <v/>
          </cell>
          <cell r="L279">
            <v>50</v>
          </cell>
          <cell r="M279" t="str">
            <v>Fr</v>
          </cell>
          <cell r="N279" t="str">
            <v>Pôle ESA</v>
          </cell>
          <cell r="O279" t="str">
            <v>PÔLE FR_ESA</v>
          </cell>
          <cell r="P279" t="str">
            <v>Noémie LETESSIER</v>
          </cell>
          <cell r="Q279" t="str">
            <v>Anthony</v>
          </cell>
          <cell r="R279" t="str">
            <v>Oui</v>
          </cell>
          <cell r="S279" t="str">
            <v>Oui</v>
          </cell>
          <cell r="T279"/>
          <cell r="U279" t="str">
            <v>Oui</v>
          </cell>
        </row>
        <row r="280">
          <cell r="B280" t="str">
            <v>OD_ADIDAS83</v>
          </cell>
          <cell r="C280"/>
          <cell r="D280" t="str">
            <v>Haute</v>
          </cell>
          <cell r="E280">
            <v>43223</v>
          </cell>
          <cell r="F280"/>
          <cell r="G280" t="str">
            <v>ADIDAS</v>
          </cell>
          <cell r="H280" t="str">
            <v>CHAUSSURES</v>
          </cell>
          <cell r="I280" t="str">
            <v>Achat ferme</v>
          </cell>
          <cell r="J280" t="str">
            <v>Chaussures</v>
          </cell>
          <cell r="K280" t="str">
            <v/>
          </cell>
          <cell r="L280">
            <v>5</v>
          </cell>
          <cell r="M280" t="str">
            <v>Fr</v>
          </cell>
          <cell r="N280" t="str">
            <v>EKAT</v>
          </cell>
          <cell r="O280" t="str">
            <v>EQUIPE FR_EKAT</v>
          </cell>
          <cell r="P280" t="str">
            <v>Alla BLANCHET</v>
          </cell>
          <cell r="Q280" t="str">
            <v>Anthony</v>
          </cell>
          <cell r="R280" t="str">
            <v>Oui</v>
          </cell>
          <cell r="S280" t="str">
            <v>Oui</v>
          </cell>
          <cell r="T280" t="str">
            <v>Oui</v>
          </cell>
          <cell r="U280" t="str">
            <v>Oui</v>
          </cell>
        </row>
        <row r="281">
          <cell r="B281" t="str">
            <v>OD_ERINLY51</v>
          </cell>
          <cell r="C281"/>
          <cell r="D281" t="str">
            <v>Faible</v>
          </cell>
          <cell r="E281">
            <v>43231</v>
          </cell>
          <cell r="F281"/>
          <cell r="G281" t="str">
            <v>ERINLY</v>
          </cell>
          <cell r="H281" t="str">
            <v>PAP FEMME</v>
          </cell>
          <cell r="I281" t="str">
            <v xml:space="preserve">Achat ferme C.MANOURY </v>
          </cell>
          <cell r="J281" t="str">
            <v>Sacs</v>
          </cell>
          <cell r="K281" t="str">
            <v/>
          </cell>
          <cell r="L281">
            <v>1</v>
          </cell>
          <cell r="M281" t="str">
            <v>Fr</v>
          </cell>
          <cell r="N281" t="str">
            <v>Pôle CM</v>
          </cell>
          <cell r="O281" t="str">
            <v>EQUIPE FR_PB</v>
          </cell>
          <cell r="P281" t="str">
            <v xml:space="preserve">Caroline MAUNOURY </v>
          </cell>
          <cell r="Q281" t="str">
            <v>Thomas</v>
          </cell>
          <cell r="R281" t="str">
            <v>Non</v>
          </cell>
          <cell r="S281" t="str">
            <v>Non</v>
          </cell>
          <cell r="T281" t="str">
            <v>Non</v>
          </cell>
          <cell r="U281" t="str">
            <v>Non</v>
          </cell>
        </row>
        <row r="282">
          <cell r="B282" t="str">
            <v>A traiter</v>
          </cell>
          <cell r="C282"/>
          <cell r="D282" t="str">
            <v>Haute</v>
          </cell>
          <cell r="E282">
            <v>43235</v>
          </cell>
          <cell r="F282"/>
          <cell r="G282" t="str">
            <v>BATUCADA</v>
          </cell>
          <cell r="H282" t="str">
            <v>CHAUSSURES</v>
          </cell>
          <cell r="I282"/>
          <cell r="J282" t="str">
            <v>Sandales</v>
          </cell>
          <cell r="K282" t="str">
            <v/>
          </cell>
          <cell r="L282">
            <v>31</v>
          </cell>
          <cell r="M282" t="str">
            <v>Fr</v>
          </cell>
          <cell r="N282" t="str">
            <v>Pôle ABE</v>
          </cell>
          <cell r="O282" t="str">
            <v>EQUIPE FR_STF</v>
          </cell>
          <cell r="P282" t="str">
            <v>Géraldine HOUZE RIEDI</v>
          </cell>
          <cell r="Q282" t="str">
            <v>Clément</v>
          </cell>
          <cell r="R282" t="str">
            <v>Oui</v>
          </cell>
          <cell r="S282" t="str">
            <v>Oui</v>
          </cell>
          <cell r="T282"/>
          <cell r="U282"/>
        </row>
        <row r="283">
          <cell r="B283" t="str">
            <v>OD_AKMEN18</v>
          </cell>
          <cell r="C283"/>
          <cell r="D283" t="str">
            <v>Faible</v>
          </cell>
          <cell r="E283">
            <v>43241</v>
          </cell>
          <cell r="F283"/>
          <cell r="G283" t="str">
            <v>AMOR KVARDEN  MEN</v>
          </cell>
          <cell r="H283" t="str">
            <v>PAP HOMME</v>
          </cell>
          <cell r="I283" t="str">
            <v xml:space="preserve">Achat ferme C.MANOURY </v>
          </cell>
          <cell r="J283" t="str">
            <v xml:space="preserve">Chemise en lin homme manches longues </v>
          </cell>
          <cell r="K283">
            <v>43074</v>
          </cell>
          <cell r="L283">
            <v>1</v>
          </cell>
          <cell r="M283" t="str">
            <v>Fr</v>
          </cell>
          <cell r="N283" t="str">
            <v>Pôle CM</v>
          </cell>
          <cell r="O283" t="str">
            <v>EQUIPE FR_PB</v>
          </cell>
          <cell r="P283" t="str">
            <v xml:space="preserve">Caroline MAUNOURY </v>
          </cell>
          <cell r="Q283" t="str">
            <v>Tessa</v>
          </cell>
          <cell r="R283" t="str">
            <v>Non</v>
          </cell>
          <cell r="S283" t="str">
            <v>Non</v>
          </cell>
          <cell r="T283" t="str">
            <v>Non</v>
          </cell>
          <cell r="U283" t="str">
            <v>Non</v>
          </cell>
        </row>
        <row r="284">
          <cell r="B284" t="str">
            <v>OD_CCOTON46</v>
          </cell>
          <cell r="C284"/>
          <cell r="D284" t="str">
            <v>Haute</v>
          </cell>
          <cell r="E284">
            <v>43250</v>
          </cell>
          <cell r="F284" t="str">
            <v>Matin</v>
          </cell>
          <cell r="G284" t="str">
            <v>CAFE COTON</v>
          </cell>
          <cell r="H284" t="str">
            <v>PAP HOMME</v>
          </cell>
          <cell r="I284" t="str">
            <v>Fin Mai</v>
          </cell>
          <cell r="J284" t="str">
            <v>Polo pas uni</v>
          </cell>
          <cell r="K284" t="str">
            <v/>
          </cell>
          <cell r="L284">
            <v>50</v>
          </cell>
          <cell r="M284" t="str">
            <v>Fr</v>
          </cell>
          <cell r="N284" t="str">
            <v>Pôle ESA</v>
          </cell>
          <cell r="O284" t="str">
            <v>PÔLE FR_ESA</v>
          </cell>
          <cell r="P284" t="str">
            <v>Noémie LETESSIER</v>
          </cell>
          <cell r="Q284" t="str">
            <v>Anthony</v>
          </cell>
          <cell r="R284" t="str">
            <v>Oui</v>
          </cell>
          <cell r="S284" t="str">
            <v>Oui</v>
          </cell>
          <cell r="T284"/>
          <cell r="U284" t="str">
            <v>Oui</v>
          </cell>
        </row>
        <row r="285">
          <cell r="B285" t="str">
            <v>OD_NOONE9</v>
          </cell>
          <cell r="C285"/>
          <cell r="D285" t="str">
            <v>Moyenne</v>
          </cell>
          <cell r="E285" t="str">
            <v>A placer</v>
          </cell>
          <cell r="F285"/>
          <cell r="G285" t="str">
            <v>NOONE</v>
          </cell>
          <cell r="H285" t="str">
            <v>PAP ENF</v>
          </cell>
          <cell r="I285" t="str">
            <v xml:space="preserve">Achat ferme C.MANOURY </v>
          </cell>
          <cell r="J285" t="str">
            <v xml:space="preserve">Coupe-vent et ciré </v>
          </cell>
          <cell r="K285" t="str">
            <v/>
          </cell>
          <cell r="L285">
            <v>38</v>
          </cell>
          <cell r="M285" t="str">
            <v>Fr</v>
          </cell>
          <cell r="N285" t="str">
            <v>Pôle CM</v>
          </cell>
          <cell r="O285" t="str">
            <v>EQUIPE FR_PB</v>
          </cell>
          <cell r="P285" t="str">
            <v xml:space="preserve">Caroline MAUNOURY </v>
          </cell>
          <cell r="Q285" t="str">
            <v>Tessa</v>
          </cell>
          <cell r="R285" t="str">
            <v>Oui</v>
          </cell>
          <cell r="S285" t="str">
            <v>Oui</v>
          </cell>
          <cell r="T285" t="str">
            <v>Non</v>
          </cell>
          <cell r="U285" t="str">
            <v>Non</v>
          </cell>
        </row>
        <row r="286">
          <cell r="B286" t="str">
            <v>A traiter</v>
          </cell>
          <cell r="C286"/>
          <cell r="D286" t="str">
            <v>Haute</v>
          </cell>
          <cell r="E286">
            <v>43252</v>
          </cell>
          <cell r="F286"/>
          <cell r="G286" t="str">
            <v>RYGHT</v>
          </cell>
          <cell r="H286" t="str">
            <v>HIGH TECH</v>
          </cell>
          <cell r="I286"/>
          <cell r="J286" t="str">
            <v>Ecouteurs intra</v>
          </cell>
          <cell r="K286" t="str">
            <v/>
          </cell>
          <cell r="L286">
            <v>6</v>
          </cell>
          <cell r="M286" t="str">
            <v>Fr</v>
          </cell>
          <cell r="N286" t="str">
            <v>Pôle ABE</v>
          </cell>
          <cell r="O286" t="str">
            <v>EQUIPE FR_CHU</v>
          </cell>
          <cell r="P286" t="str">
            <v>Adrien PREVOST</v>
          </cell>
          <cell r="Q286" t="str">
            <v>Clément</v>
          </cell>
          <cell r="R286" t="str">
            <v>Oui</v>
          </cell>
          <cell r="S286" t="str">
            <v>Oui</v>
          </cell>
          <cell r="T286"/>
          <cell r="U286"/>
        </row>
        <row r="287">
          <cell r="B287" t="str">
            <v>A traiter</v>
          </cell>
          <cell r="C287"/>
          <cell r="D287" t="str">
            <v>Haute</v>
          </cell>
          <cell r="E287">
            <v>43252</v>
          </cell>
          <cell r="F287"/>
          <cell r="G287" t="str">
            <v>PULLMAN</v>
          </cell>
          <cell r="H287" t="str">
            <v>BRICOLAGE</v>
          </cell>
          <cell r="I287"/>
          <cell r="J287" t="str">
            <v>Parasol chauffant</v>
          </cell>
          <cell r="K287" t="str">
            <v/>
          </cell>
          <cell r="L287">
            <v>5</v>
          </cell>
          <cell r="M287" t="str">
            <v>Fr</v>
          </cell>
          <cell r="N287" t="str">
            <v>Pôle XQU</v>
          </cell>
          <cell r="O287" t="str">
            <v>EQUIPE FR_JFB</v>
          </cell>
          <cell r="P287" t="str">
            <v xml:space="preserve">Ulrich LABBE </v>
          </cell>
          <cell r="Q287" t="str">
            <v>Clément</v>
          </cell>
          <cell r="R287" t="str">
            <v>Oui</v>
          </cell>
          <cell r="S287" t="str">
            <v>Oui</v>
          </cell>
          <cell r="T287" t="str">
            <v>Non</v>
          </cell>
          <cell r="U287" t="str">
            <v>Non</v>
          </cell>
        </row>
        <row r="288">
          <cell r="B288" t="str">
            <v>A traiter</v>
          </cell>
          <cell r="C288"/>
          <cell r="D288" t="str">
            <v>Haute</v>
          </cell>
          <cell r="E288">
            <v>43258</v>
          </cell>
          <cell r="F288"/>
          <cell r="G288" t="str">
            <v>LES VOILES DE SAINT TROPEZ</v>
          </cell>
          <cell r="H288" t="str">
            <v>PAP HOMME</v>
          </cell>
          <cell r="I288"/>
          <cell r="J288" t="str">
            <v>Polos Homme</v>
          </cell>
          <cell r="K288" t="str">
            <v/>
          </cell>
          <cell r="L288">
            <v>7</v>
          </cell>
          <cell r="M288" t="str">
            <v>FR</v>
          </cell>
          <cell r="N288" t="str">
            <v>Pôle DA</v>
          </cell>
          <cell r="O288" t="str">
            <v>EQUIPE FR_JHD</v>
          </cell>
          <cell r="P288"/>
          <cell r="Q288" t="str">
            <v>Clément</v>
          </cell>
          <cell r="R288" t="str">
            <v>Oui</v>
          </cell>
          <cell r="S288" t="str">
            <v>Oui</v>
          </cell>
          <cell r="T288"/>
          <cell r="U288"/>
        </row>
        <row r="289">
          <cell r="B289" t="str">
            <v>OD_ERINLY55</v>
          </cell>
          <cell r="C289"/>
          <cell r="D289" t="str">
            <v>Moyenne</v>
          </cell>
          <cell r="E289">
            <v>43259</v>
          </cell>
          <cell r="F289"/>
          <cell r="G289" t="str">
            <v>ERINLY</v>
          </cell>
          <cell r="H289" t="str">
            <v>PAP FEMME</v>
          </cell>
          <cell r="I289" t="str">
            <v xml:space="preserve">Achat ferme C.MANOURY </v>
          </cell>
          <cell r="J289" t="str">
            <v xml:space="preserve">Robe plage </v>
          </cell>
          <cell r="K289">
            <v>43134</v>
          </cell>
          <cell r="L289"/>
          <cell r="M289" t="str">
            <v>Fr</v>
          </cell>
          <cell r="N289" t="str">
            <v>Pôle CM</v>
          </cell>
          <cell r="O289" t="str">
            <v>EQUIPE FR_PB</v>
          </cell>
          <cell r="P289" t="str">
            <v xml:space="preserve">Caroline MAUNOURY </v>
          </cell>
          <cell r="Q289" t="str">
            <v>Tessa</v>
          </cell>
          <cell r="R289" t="str">
            <v>Non</v>
          </cell>
          <cell r="S289" t="str">
            <v>non</v>
          </cell>
          <cell r="T289" t="str">
            <v>Non</v>
          </cell>
          <cell r="U289" t="str">
            <v>Non</v>
          </cell>
        </row>
        <row r="290">
          <cell r="B290" t="str">
            <v>OD_ERINLY49</v>
          </cell>
          <cell r="C290"/>
          <cell r="D290" t="str">
            <v>Moyenne</v>
          </cell>
          <cell r="E290">
            <v>43266</v>
          </cell>
          <cell r="F290"/>
          <cell r="G290" t="str">
            <v>ERINLY</v>
          </cell>
          <cell r="H290" t="str">
            <v>PAP FEMME</v>
          </cell>
          <cell r="I290" t="str">
            <v xml:space="preserve">Achat ferme C.MANOURY </v>
          </cell>
          <cell r="J290" t="str">
            <v>Sandales</v>
          </cell>
          <cell r="K290" t="str">
            <v/>
          </cell>
          <cell r="L290">
            <v>43</v>
          </cell>
          <cell r="M290" t="str">
            <v>Fr</v>
          </cell>
          <cell r="N290" t="str">
            <v>Pôle CM</v>
          </cell>
          <cell r="O290" t="str">
            <v>EQUIPE FR_PB</v>
          </cell>
          <cell r="P290" t="str">
            <v xml:space="preserve">Caroline MAUNOURY </v>
          </cell>
          <cell r="Q290" t="str">
            <v>Thomas</v>
          </cell>
          <cell r="R290" t="str">
            <v>Oui</v>
          </cell>
          <cell r="S290" t="str">
            <v>Oui</v>
          </cell>
          <cell r="T290" t="str">
            <v>Non</v>
          </cell>
          <cell r="U290" t="str">
            <v>Non</v>
          </cell>
        </row>
        <row r="291">
          <cell r="B291" t="str">
            <v>OD_ERINLY56</v>
          </cell>
          <cell r="C291"/>
          <cell r="D291" t="str">
            <v>Moyenne</v>
          </cell>
          <cell r="E291">
            <v>43266</v>
          </cell>
          <cell r="F291"/>
          <cell r="G291" t="str">
            <v>ERINLY</v>
          </cell>
          <cell r="H291" t="str">
            <v>PAP FEMME</v>
          </cell>
          <cell r="I291" t="str">
            <v xml:space="preserve">Achat ferme C.MANOURY </v>
          </cell>
          <cell r="J291" t="str">
            <v>Sacs et pochettes</v>
          </cell>
          <cell r="K291" t="str">
            <v/>
          </cell>
          <cell r="L291">
            <v>43</v>
          </cell>
          <cell r="M291" t="str">
            <v>Fr</v>
          </cell>
          <cell r="N291" t="str">
            <v>Pôle CM</v>
          </cell>
          <cell r="O291" t="str">
            <v>EQUIPE FR_PB</v>
          </cell>
          <cell r="P291" t="str">
            <v xml:space="preserve">Caroline MAUNOURY </v>
          </cell>
          <cell r="Q291" t="str">
            <v>Thomas</v>
          </cell>
          <cell r="R291" t="str">
            <v>Oui</v>
          </cell>
          <cell r="S291" t="str">
            <v>Oui</v>
          </cell>
          <cell r="T291" t="str">
            <v>Non</v>
          </cell>
          <cell r="U291" t="str">
            <v>Non</v>
          </cell>
        </row>
        <row r="292">
          <cell r="B292" t="str">
            <v>OD_NOONE17</v>
          </cell>
          <cell r="C292"/>
          <cell r="D292" t="str">
            <v>Moyenne</v>
          </cell>
          <cell r="E292">
            <v>43350</v>
          </cell>
          <cell r="F292"/>
          <cell r="G292" t="str">
            <v>NOONE</v>
          </cell>
          <cell r="H292" t="str">
            <v>PAP ENF</v>
          </cell>
          <cell r="I292" t="str">
            <v xml:space="preserve">Achat ferme C.MANOURY </v>
          </cell>
          <cell r="J292" t="str">
            <v xml:space="preserve">Doudoune homme et femme </v>
          </cell>
          <cell r="K292" t="str">
            <v/>
          </cell>
          <cell r="L292">
            <v>38</v>
          </cell>
          <cell r="M292" t="str">
            <v>Fr</v>
          </cell>
          <cell r="N292" t="str">
            <v>Pôle CM</v>
          </cell>
          <cell r="O292" t="str">
            <v>EQUIPE FR_PB</v>
          </cell>
          <cell r="P292" t="str">
            <v xml:space="preserve">Caroline MAUNOURY </v>
          </cell>
          <cell r="Q292" t="str">
            <v>Tessa</v>
          </cell>
          <cell r="R292" t="str">
            <v>Oui</v>
          </cell>
          <cell r="S292" t="str">
            <v>Oui</v>
          </cell>
          <cell r="T292" t="str">
            <v>Non</v>
          </cell>
          <cell r="U292" t="str">
            <v>Non</v>
          </cell>
        </row>
        <row r="293">
          <cell r="B293" t="str">
            <v>OD_NOONE21</v>
          </cell>
          <cell r="C293"/>
          <cell r="D293" t="str">
            <v>Moyenne</v>
          </cell>
          <cell r="E293">
            <v>43355</v>
          </cell>
          <cell r="F293"/>
          <cell r="G293" t="str">
            <v>NOONE</v>
          </cell>
          <cell r="H293" t="str">
            <v>PAP ENF</v>
          </cell>
          <cell r="I293" t="str">
            <v xml:space="preserve">Achat ferme C.MANOURY </v>
          </cell>
          <cell r="J293" t="str">
            <v>Doudoune</v>
          </cell>
          <cell r="K293" t="str">
            <v/>
          </cell>
          <cell r="L293">
            <v>38</v>
          </cell>
          <cell r="M293" t="str">
            <v>Fr</v>
          </cell>
          <cell r="N293" t="str">
            <v>Pôle CM</v>
          </cell>
          <cell r="O293" t="str">
            <v>EQUIPE FR_PB</v>
          </cell>
          <cell r="P293" t="str">
            <v xml:space="preserve">Caroline MAUNOURY </v>
          </cell>
          <cell r="Q293" t="str">
            <v>Thomas</v>
          </cell>
          <cell r="R293" t="str">
            <v>Oui</v>
          </cell>
          <cell r="S293" t="str">
            <v>Oui</v>
          </cell>
          <cell r="T293" t="str">
            <v>Non</v>
          </cell>
          <cell r="U293" t="str">
            <v>Non</v>
          </cell>
        </row>
        <row r="294">
          <cell r="B294" t="str">
            <v>OD_NOONE19</v>
          </cell>
          <cell r="C294"/>
          <cell r="D294" t="str">
            <v>Moyenne</v>
          </cell>
          <cell r="E294">
            <v>43369</v>
          </cell>
          <cell r="F294"/>
          <cell r="G294" t="str">
            <v>NOONE</v>
          </cell>
          <cell r="H294" t="str">
            <v>PAP FEMME</v>
          </cell>
          <cell r="I294" t="str">
            <v xml:space="preserve">Achat ferme C.MANOURY </v>
          </cell>
          <cell r="J294" t="str">
            <v>Doudoune</v>
          </cell>
          <cell r="K294" t="str">
            <v/>
          </cell>
          <cell r="L294">
            <v>38</v>
          </cell>
          <cell r="M294" t="str">
            <v>Fr</v>
          </cell>
          <cell r="N294" t="str">
            <v>Pôle CM</v>
          </cell>
          <cell r="O294" t="str">
            <v>EQUIPE FR_PB</v>
          </cell>
          <cell r="P294" t="str">
            <v xml:space="preserve">Caroline MAUNOURY </v>
          </cell>
          <cell r="Q294" t="str">
            <v>Tessa</v>
          </cell>
          <cell r="R294" t="str">
            <v>Oui</v>
          </cell>
          <cell r="S294" t="str">
            <v>Oui</v>
          </cell>
          <cell r="T294" t="str">
            <v>Non</v>
          </cell>
          <cell r="U294" t="str">
            <v>Non</v>
          </cell>
        </row>
        <row r="295">
          <cell r="B295" t="str">
            <v>OD_NOONE20</v>
          </cell>
          <cell r="C295"/>
          <cell r="D295" t="str">
            <v>Moyenne</v>
          </cell>
          <cell r="E295">
            <v>43383</v>
          </cell>
          <cell r="F295"/>
          <cell r="G295" t="str">
            <v>NOONE</v>
          </cell>
          <cell r="H295" t="str">
            <v>PAP FEMME</v>
          </cell>
          <cell r="I295" t="str">
            <v xml:space="preserve">Achat ferme C.MANOURY </v>
          </cell>
          <cell r="J295" t="str">
            <v>Parka</v>
          </cell>
          <cell r="K295">
            <v>43113</v>
          </cell>
          <cell r="L295">
            <v>38</v>
          </cell>
          <cell r="M295" t="str">
            <v>Fr</v>
          </cell>
          <cell r="N295" t="str">
            <v>Pôle CM</v>
          </cell>
          <cell r="O295" t="str">
            <v>EQUIPE FR_PB</v>
          </cell>
          <cell r="P295" t="str">
            <v xml:space="preserve">Caroline MAUNOURY </v>
          </cell>
          <cell r="Q295" t="str">
            <v>Tessa</v>
          </cell>
          <cell r="R295" t="str">
            <v>Oui</v>
          </cell>
          <cell r="S295" t="str">
            <v>Oui</v>
          </cell>
          <cell r="T295" t="str">
            <v>Non</v>
          </cell>
          <cell r="U295" t="str">
            <v>Non</v>
          </cell>
        </row>
        <row r="296">
          <cell r="B296" t="str">
            <v>OD_NOONE16</v>
          </cell>
          <cell r="C296"/>
          <cell r="D296" t="str">
            <v>Moyenne</v>
          </cell>
          <cell r="E296">
            <v>43385</v>
          </cell>
          <cell r="F296"/>
          <cell r="G296" t="str">
            <v>NOONE</v>
          </cell>
          <cell r="H296" t="str">
            <v>PAP ENF</v>
          </cell>
          <cell r="I296" t="str">
            <v xml:space="preserve">Achat ferme C.MANOURY </v>
          </cell>
          <cell r="J296" t="str">
            <v xml:space="preserve">Blouson réversible homme </v>
          </cell>
          <cell r="K296" t="str">
            <v/>
          </cell>
          <cell r="L296">
            <v>38</v>
          </cell>
          <cell r="M296" t="str">
            <v>Fr</v>
          </cell>
          <cell r="N296" t="str">
            <v>Pôle CM</v>
          </cell>
          <cell r="O296" t="str">
            <v>EQUIPE FR_PB</v>
          </cell>
          <cell r="P296" t="str">
            <v xml:space="preserve">Caroline MAUNOURY </v>
          </cell>
          <cell r="Q296" t="str">
            <v>Thomas</v>
          </cell>
          <cell r="R296" t="str">
            <v>Oui</v>
          </cell>
          <cell r="S296" t="str">
            <v>Oui</v>
          </cell>
          <cell r="T296" t="str">
            <v>Non</v>
          </cell>
          <cell r="U296" t="str">
            <v>Non</v>
          </cell>
        </row>
        <row r="297">
          <cell r="B297" t="str">
            <v>OD_NOONE22</v>
          </cell>
          <cell r="C297"/>
          <cell r="D297" t="str">
            <v>Moyenne</v>
          </cell>
          <cell r="E297">
            <v>43387</v>
          </cell>
          <cell r="F297"/>
          <cell r="G297" t="str">
            <v>NOONE</v>
          </cell>
          <cell r="H297" t="str">
            <v>PAP FEMME</v>
          </cell>
          <cell r="I297" t="str">
            <v xml:space="preserve">Achat ferme C.MANOURY </v>
          </cell>
          <cell r="J297" t="str">
            <v xml:space="preserve">Parka enfant </v>
          </cell>
          <cell r="K297" t="str">
            <v/>
          </cell>
          <cell r="L297">
            <v>38</v>
          </cell>
          <cell r="M297" t="str">
            <v>Fr</v>
          </cell>
          <cell r="N297" t="str">
            <v>Pôle CM</v>
          </cell>
          <cell r="O297" t="str">
            <v>EQUIPE FR_PB</v>
          </cell>
          <cell r="P297" t="str">
            <v xml:space="preserve">Caroline MAUNOURY </v>
          </cell>
          <cell r="Q297" t="str">
            <v>Tessa</v>
          </cell>
          <cell r="R297" t="str">
            <v>Oui</v>
          </cell>
          <cell r="S297" t="str">
            <v>Oui</v>
          </cell>
          <cell r="T297" t="str">
            <v>Non</v>
          </cell>
          <cell r="U297" t="str">
            <v>Non</v>
          </cell>
        </row>
        <row r="298">
          <cell r="B298" t="str">
            <v>OD_NOONE23</v>
          </cell>
          <cell r="C298"/>
          <cell r="D298" t="str">
            <v>Moyenne</v>
          </cell>
          <cell r="E298">
            <v>43413</v>
          </cell>
          <cell r="F298"/>
          <cell r="G298" t="str">
            <v>NOONE</v>
          </cell>
          <cell r="H298" t="str">
            <v>PAP FEMME</v>
          </cell>
          <cell r="I298" t="str">
            <v xml:space="preserve">Achat ferme C.MANOURY </v>
          </cell>
          <cell r="J298" t="str">
            <v>Parka homme femme</v>
          </cell>
          <cell r="K298" t="str">
            <v/>
          </cell>
          <cell r="L298">
            <v>38</v>
          </cell>
          <cell r="M298" t="str">
            <v>Fr</v>
          </cell>
          <cell r="N298" t="str">
            <v>Pôle CM</v>
          </cell>
          <cell r="O298" t="str">
            <v>EQUIPE FR_PB</v>
          </cell>
          <cell r="P298" t="str">
            <v xml:space="preserve">Caroline MAUNOURY </v>
          </cell>
          <cell r="Q298" t="str">
            <v>Tessa</v>
          </cell>
          <cell r="R298" t="str">
            <v>Oui</v>
          </cell>
          <cell r="S298" t="str">
            <v>Oui</v>
          </cell>
          <cell r="T298" t="str">
            <v>Non</v>
          </cell>
          <cell r="U298" t="str">
            <v>Non</v>
          </cell>
        </row>
        <row r="299">
          <cell r="B299"/>
          <cell r="C299"/>
          <cell r="D299" t="str">
            <v>Moyenne</v>
          </cell>
          <cell r="E299" t="str">
            <v>A placer</v>
          </cell>
          <cell r="F299"/>
          <cell r="G299" t="str">
            <v>FRANK FERRY</v>
          </cell>
          <cell r="H299" t="str">
            <v>PAP HOMME</v>
          </cell>
          <cell r="I299"/>
          <cell r="J299" t="str">
            <v>Polos Homme</v>
          </cell>
          <cell r="K299" t="str">
            <v/>
          </cell>
          <cell r="L299">
            <v>6</v>
          </cell>
          <cell r="M299" t="str">
            <v>Esp</v>
          </cell>
          <cell r="N299" t="str">
            <v>Esp</v>
          </cell>
          <cell r="O299"/>
          <cell r="P299"/>
          <cell r="Q299"/>
          <cell r="R299" t="str">
            <v>Oui</v>
          </cell>
          <cell r="S299" t="str">
            <v>Oui</v>
          </cell>
          <cell r="T299" t="str">
            <v>Oui</v>
          </cell>
          <cell r="U299" t="str">
            <v>Oui</v>
          </cell>
        </row>
        <row r="300">
          <cell r="B300"/>
          <cell r="C300"/>
          <cell r="D300" t="str">
            <v>Moyenne</v>
          </cell>
          <cell r="E300" t="str">
            <v>A placer</v>
          </cell>
          <cell r="F300"/>
          <cell r="G300" t="str">
            <v>ORTIZ REED</v>
          </cell>
          <cell r="H300" t="str">
            <v>CHAUSSURES</v>
          </cell>
          <cell r="I300"/>
          <cell r="J300" t="str">
            <v>Chaussures</v>
          </cell>
          <cell r="K300" t="str">
            <v/>
          </cell>
          <cell r="L300">
            <v>3</v>
          </cell>
          <cell r="M300" t="str">
            <v>Esp</v>
          </cell>
          <cell r="N300" t="str">
            <v>Esp</v>
          </cell>
          <cell r="O300"/>
          <cell r="P300"/>
          <cell r="Q300"/>
          <cell r="R300" t="str">
            <v>Oui</v>
          </cell>
          <cell r="S300" t="str">
            <v>Oui</v>
          </cell>
          <cell r="T300" t="str">
            <v>Oui</v>
          </cell>
          <cell r="U300" t="str">
            <v>Oui</v>
          </cell>
        </row>
        <row r="301">
          <cell r="B301"/>
          <cell r="C301"/>
          <cell r="D301" t="str">
            <v>Faible</v>
          </cell>
          <cell r="E301" t="str">
            <v>A placer</v>
          </cell>
          <cell r="F301"/>
          <cell r="G301" t="str">
            <v>POPA</v>
          </cell>
          <cell r="H301" t="str">
            <v>CHAUSSURES</v>
          </cell>
          <cell r="I301"/>
          <cell r="J301" t="str">
            <v>Chaussures femme</v>
          </cell>
          <cell r="K301" t="str">
            <v/>
          </cell>
          <cell r="L301">
            <v>6</v>
          </cell>
          <cell r="M301" t="str">
            <v>Esp</v>
          </cell>
          <cell r="N301" t="str">
            <v>Esp</v>
          </cell>
          <cell r="O301"/>
          <cell r="P301"/>
          <cell r="Q301"/>
          <cell r="R301"/>
          <cell r="S301"/>
          <cell r="T301"/>
          <cell r="U301"/>
        </row>
        <row r="302">
          <cell r="B302" t="str">
            <v>OD_PURLINE</v>
          </cell>
          <cell r="C302"/>
          <cell r="D302" t="str">
            <v>Moyenne</v>
          </cell>
          <cell r="E302" t="str">
            <v>A placer</v>
          </cell>
          <cell r="F302"/>
          <cell r="G302" t="str">
            <v>PURLINE</v>
          </cell>
          <cell r="H302" t="str">
            <v>PEM</v>
          </cell>
          <cell r="I302"/>
          <cell r="J302" t="str">
            <v>Climatisateur</v>
          </cell>
          <cell r="K302" t="str">
            <v/>
          </cell>
          <cell r="L302">
            <v>48</v>
          </cell>
          <cell r="M302" t="str">
            <v>Esp</v>
          </cell>
          <cell r="N302" t="str">
            <v>Esp</v>
          </cell>
          <cell r="O302"/>
          <cell r="P302"/>
          <cell r="Q302"/>
          <cell r="R302"/>
          <cell r="S302"/>
          <cell r="T302"/>
          <cell r="U302"/>
        </row>
        <row r="303">
          <cell r="B303" t="str">
            <v>En attente offre</v>
          </cell>
          <cell r="C303"/>
          <cell r="D303" t="str">
            <v>Haute</v>
          </cell>
          <cell r="E303" t="str">
            <v>A placer</v>
          </cell>
          <cell r="F303"/>
          <cell r="G303" t="str">
            <v>PULLMAN</v>
          </cell>
          <cell r="H303" t="str">
            <v>BRICOLAGE</v>
          </cell>
          <cell r="I303"/>
          <cell r="J303" t="str">
            <v>Parasol chauffant</v>
          </cell>
          <cell r="K303" t="str">
            <v/>
          </cell>
          <cell r="L303"/>
          <cell r="M303" t="str">
            <v>Fr</v>
          </cell>
          <cell r="N303" t="str">
            <v>Pôle XQU</v>
          </cell>
          <cell r="O303" t="str">
            <v>EQUIPE FR_JFB</v>
          </cell>
          <cell r="P303" t="str">
            <v xml:space="preserve">Ulrich LABBE </v>
          </cell>
          <cell r="Q303" t="str">
            <v>Clément</v>
          </cell>
          <cell r="R303" t="str">
            <v>Oui</v>
          </cell>
          <cell r="S303" t="str">
            <v>Oui</v>
          </cell>
          <cell r="T303" t="str">
            <v>Non</v>
          </cell>
          <cell r="U303" t="str">
            <v>Non</v>
          </cell>
        </row>
        <row r="304">
          <cell r="B304" t="str">
            <v>En attente offre</v>
          </cell>
          <cell r="C304"/>
          <cell r="D304" t="str">
            <v>Haute</v>
          </cell>
          <cell r="E304" t="str">
            <v>A placer</v>
          </cell>
          <cell r="F304"/>
          <cell r="G304" t="str">
            <v>PULLMAN</v>
          </cell>
          <cell r="H304" t="str">
            <v>BRICOLAGE</v>
          </cell>
          <cell r="I304"/>
          <cell r="J304" t="str">
            <v>Parasol chauffant</v>
          </cell>
          <cell r="K304" t="str">
            <v/>
          </cell>
          <cell r="L304"/>
          <cell r="M304" t="str">
            <v>Fr</v>
          </cell>
          <cell r="N304" t="str">
            <v>Pôle XQU</v>
          </cell>
          <cell r="O304" t="str">
            <v>EQUIPE FR_JFB</v>
          </cell>
          <cell r="P304" t="str">
            <v xml:space="preserve">Ulrich LABBE </v>
          </cell>
          <cell r="Q304" t="str">
            <v>Clément</v>
          </cell>
          <cell r="R304" t="str">
            <v>Oui</v>
          </cell>
          <cell r="S304" t="str">
            <v>Oui</v>
          </cell>
          <cell r="T304" t="str">
            <v>Non</v>
          </cell>
          <cell r="U304" t="str">
            <v>Non</v>
          </cell>
        </row>
        <row r="305">
          <cell r="B305" t="str">
            <v>OD_TLAPIDUS55</v>
          </cell>
          <cell r="C305"/>
          <cell r="D305" t="str">
            <v>Haute</v>
          </cell>
          <cell r="E305" t="str">
            <v>Date</v>
          </cell>
          <cell r="F305" t="str">
            <v>matin</v>
          </cell>
          <cell r="G305" t="str">
            <v xml:space="preserve">TED LAPIDUS </v>
          </cell>
          <cell r="H305" t="str">
            <v>PAP HOMME</v>
          </cell>
          <cell r="I305" t="str">
            <v>OK PR2</v>
          </cell>
          <cell r="J305" t="str">
            <v>Parkas &amp; blousons</v>
          </cell>
          <cell r="K305">
            <v>43124</v>
          </cell>
          <cell r="L305">
            <v>3</v>
          </cell>
          <cell r="M305" t="str">
            <v>Fr</v>
          </cell>
          <cell r="N305" t="str">
            <v>Pôle DA</v>
          </cell>
          <cell r="O305" t="str">
            <v>EQUIPE FR_RLE</v>
          </cell>
          <cell r="P305" t="str">
            <v>Julie Simon</v>
          </cell>
          <cell r="Q305" t="str">
            <v>Anthony</v>
          </cell>
          <cell r="R305" t="str">
            <v>Oui</v>
          </cell>
          <cell r="S305" t="str">
            <v>Oui</v>
          </cell>
          <cell r="T305" t="str">
            <v>Oui</v>
          </cell>
          <cell r="U305" t="str">
            <v>Non</v>
          </cell>
        </row>
        <row r="306">
          <cell r="B306" t="str">
            <v>OD_CUISINOX33</v>
          </cell>
          <cell r="C306"/>
          <cell r="D306" t="str">
            <v>Moyenne</v>
          </cell>
          <cell r="E306" t="str">
            <v>STAND BY</v>
          </cell>
          <cell r="F306" t="str">
            <v>Matin</v>
          </cell>
          <cell r="G306" t="str">
            <v>CUSINOX</v>
          </cell>
          <cell r="H306" t="str">
            <v>ART DE LA TABLE</v>
          </cell>
          <cell r="I306" t="str">
            <v>A partir du 15/01</v>
          </cell>
          <cell r="J306" t="str">
            <v>Gamme Cyril Lignac</v>
          </cell>
          <cell r="K306">
            <v>43113</v>
          </cell>
          <cell r="L306">
            <v>48</v>
          </cell>
          <cell r="M306" t="str">
            <v>Fr</v>
          </cell>
          <cell r="N306" t="str">
            <v>Pôle XQU</v>
          </cell>
          <cell r="O306" t="str">
            <v>EQUIPE FR_PDE</v>
          </cell>
          <cell r="P306" t="str">
            <v>Justine ROY</v>
          </cell>
          <cell r="Q306" t="str">
            <v>Tessa</v>
          </cell>
          <cell r="R306" t="str">
            <v>Oui</v>
          </cell>
          <cell r="S306" t="str">
            <v>Oui</v>
          </cell>
          <cell r="T306" t="str">
            <v>Non</v>
          </cell>
          <cell r="U306" t="str">
            <v>Non</v>
          </cell>
        </row>
        <row r="307">
          <cell r="B307" t="str">
            <v>OD_MKORS23</v>
          </cell>
          <cell r="C307"/>
          <cell r="D307" t="str">
            <v>Haute</v>
          </cell>
          <cell r="E307" t="str">
            <v>STAND BY</v>
          </cell>
          <cell r="F307" t="str">
            <v>Matin</v>
          </cell>
          <cell r="G307" t="str">
            <v>MICHAEL KORS</v>
          </cell>
          <cell r="H307" t="str">
            <v>MONTRES</v>
          </cell>
          <cell r="I307"/>
          <cell r="J307" t="str">
            <v>Montres</v>
          </cell>
          <cell r="K307" t="str">
            <v/>
          </cell>
          <cell r="L307">
            <v>46</v>
          </cell>
          <cell r="M307" t="str">
            <v>All</v>
          </cell>
          <cell r="N307" t="str">
            <v>All</v>
          </cell>
          <cell r="O307"/>
          <cell r="P307"/>
          <cell r="Q307"/>
          <cell r="R307"/>
          <cell r="S307"/>
          <cell r="T307"/>
          <cell r="U307"/>
        </row>
      </sheetData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Lissage"/>
      <sheetName val="Suivi offre"/>
      <sheetName val="Formule Lissage"/>
      <sheetName val="Jours fériés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enteprivee-my.sharepoint.com/personal/rbricout_vente-privee_com/Documents/OFFRES_STAFF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G386"/>
  <sheetViews>
    <sheetView tabSelected="1" zoomScale="90" zoomScaleNormal="90" workbookViewId="0">
      <selection activeCell="Q116" sqref="Q116"/>
    </sheetView>
  </sheetViews>
  <sheetFormatPr baseColWidth="10" defaultRowHeight="12" x14ac:dyDescent="0.25"/>
  <cols>
    <col min="1" max="1" width="11" style="1" customWidth="1"/>
    <col min="2" max="3" width="0" style="1" hidden="1" customWidth="1"/>
    <col min="4" max="4" width="10.5546875" style="52" customWidth="1"/>
    <col min="5" max="5" width="17.88671875" style="1" bestFit="1" customWidth="1"/>
    <col min="6" max="15" width="0" style="1" hidden="1" customWidth="1"/>
    <col min="16" max="16" width="7.5546875" style="1" customWidth="1"/>
    <col min="17" max="19" width="11.5546875" style="1"/>
    <col min="20" max="20" width="0" style="1" hidden="1" customWidth="1"/>
    <col min="21" max="29" width="11.5546875" style="1"/>
    <col min="30" max="30" width="11.5546875" style="1" customWidth="1"/>
    <col min="31" max="16384" width="11.5546875" style="1"/>
  </cols>
  <sheetData>
    <row r="1" spans="1:33" x14ac:dyDescent="0.25">
      <c r="A1" s="77" t="s">
        <v>302</v>
      </c>
      <c r="B1" s="78" t="s">
        <v>0</v>
      </c>
      <c r="C1" s="79" t="s">
        <v>1</v>
      </c>
      <c r="D1" s="80" t="s">
        <v>2</v>
      </c>
      <c r="E1" s="81" t="s">
        <v>3</v>
      </c>
      <c r="F1" s="82" t="s">
        <v>123</v>
      </c>
      <c r="G1" s="83" t="s">
        <v>124</v>
      </c>
      <c r="H1" s="84" t="s">
        <v>125</v>
      </c>
      <c r="I1" s="85" t="s">
        <v>126</v>
      </c>
      <c r="J1" s="85" t="s">
        <v>127</v>
      </c>
      <c r="K1" s="85" t="s">
        <v>128</v>
      </c>
      <c r="L1" s="86" t="s">
        <v>129</v>
      </c>
      <c r="M1" s="86" t="s">
        <v>130</v>
      </c>
      <c r="N1" s="87" t="s">
        <v>131</v>
      </c>
      <c r="O1" s="88" t="s">
        <v>132</v>
      </c>
      <c r="P1" s="87" t="s">
        <v>133</v>
      </c>
      <c r="Q1" s="87" t="s">
        <v>303</v>
      </c>
      <c r="R1" s="87" t="s">
        <v>136</v>
      </c>
      <c r="S1" s="87" t="s">
        <v>304</v>
      </c>
      <c r="T1" s="88" t="s">
        <v>135</v>
      </c>
      <c r="U1" s="87" t="s">
        <v>137</v>
      </c>
      <c r="V1" s="87" t="s">
        <v>138</v>
      </c>
      <c r="W1" s="87" t="s">
        <v>139</v>
      </c>
      <c r="X1" s="87" t="s">
        <v>140</v>
      </c>
      <c r="Y1" s="87" t="s">
        <v>141</v>
      </c>
      <c r="Z1" s="89" t="s">
        <v>303</v>
      </c>
      <c r="AA1" s="89" t="s">
        <v>136</v>
      </c>
      <c r="AB1" s="89" t="s">
        <v>134</v>
      </c>
      <c r="AC1" s="89" t="s">
        <v>137</v>
      </c>
      <c r="AD1" s="89" t="s">
        <v>138</v>
      </c>
      <c r="AE1" s="89" t="s">
        <v>139</v>
      </c>
      <c r="AF1" s="89" t="s">
        <v>140</v>
      </c>
      <c r="AG1" s="89" t="s">
        <v>141</v>
      </c>
    </row>
    <row r="2" spans="1:33" hidden="1" x14ac:dyDescent="0.25">
      <c r="A2" s="27">
        <v>43101</v>
      </c>
      <c r="B2" s="14"/>
      <c r="C2" s="65"/>
      <c r="D2" s="31" t="s">
        <v>4</v>
      </c>
      <c r="E2" s="90" t="s">
        <v>5</v>
      </c>
      <c r="F2" s="8" t="str">
        <f>IF(ISERROR(VLOOKUP(E2,#REF!,4,FALSE)),"",VLOOKUP(E2,#REF!,4,FALSE))</f>
        <v/>
      </c>
      <c r="G2" s="66"/>
      <c r="H2" s="2" t="str">
        <f>IF(ISERROR(VLOOKUP(E2,#REF!,3,FALSE)),"",VLOOKUP(E2,#REF!,3,FALSE))</f>
        <v/>
      </c>
      <c r="I2" s="67" t="str">
        <f>IF(ISERROR(VLOOKUP(E2,#REF!,5,FALSE)),"",VLOOKUP(E2,#REF!,5,FALSE))</f>
        <v/>
      </c>
      <c r="J2" s="67" t="str">
        <f>IF(ISERROR(VLOOKUP(E2,'[1]PLANNING COMMERCE'!$B$2:$T$290,19,FALSE)),"",(VLOOKUP(E2,'[1]PLANNING COMMERCE'!$B$2:$T$290,19,FALSE)))</f>
        <v>Non</v>
      </c>
      <c r="K2" s="67" t="str">
        <f>IF(ISERROR(VLOOKUP(E2,'[1]PLANNING COMMERCE'!$B$2:$U$290,20,FALSE)),"",VLOOKUP(E2,'[1]PLANNING COMMERCE'!$B$2:$U$290,20,FALSE))</f>
        <v>Non</v>
      </c>
      <c r="L2" s="68" t="s">
        <v>142</v>
      </c>
      <c r="M2" s="67">
        <v>1</v>
      </c>
      <c r="N2" s="19" t="str">
        <f>IF(ISERROR(VLOOKUP(E2,#REF!,12,FALSE)),"",VLOOKUP(E2,#REF!,12,FALSE))</f>
        <v/>
      </c>
      <c r="O2" s="3" t="str">
        <f>IF(ISERROR(VLOOKUP(E2,#REF!,13,FALSE)),"",VLOOKUP(E2,#REF!,13,FALSE))</f>
        <v/>
      </c>
      <c r="P2" s="63"/>
      <c r="Q2" s="11">
        <v>43082</v>
      </c>
      <c r="R2" s="11">
        <v>43089</v>
      </c>
      <c r="S2" s="11">
        <v>43087</v>
      </c>
      <c r="T2" s="4" t="str">
        <f>IF(ISERROR(VLOOKUP(E2,#REF!,10,FALSE)),"",VLOOKUP(E2,#REF!,10,FALSE))</f>
        <v/>
      </c>
      <c r="U2" s="11" t="s">
        <v>143</v>
      </c>
      <c r="V2" s="11" t="s">
        <v>143</v>
      </c>
      <c r="W2" s="11">
        <v>43088</v>
      </c>
      <c r="X2" s="11">
        <v>43089</v>
      </c>
      <c r="Y2" s="4">
        <v>43090</v>
      </c>
      <c r="Z2" s="5">
        <f>NETWORKDAYS(Q2,A2,20)</f>
        <v>14</v>
      </c>
      <c r="AA2" s="5"/>
      <c r="AB2" s="5">
        <f t="shared" ref="AB2:AB58" si="0">NETWORKDAYS(S2,A2,9)</f>
        <v>11</v>
      </c>
      <c r="AC2" s="109"/>
      <c r="AD2" s="110"/>
      <c r="AE2" s="110"/>
      <c r="AF2" s="110"/>
      <c r="AG2" s="16"/>
    </row>
    <row r="3" spans="1:33" hidden="1" x14ac:dyDescent="0.25">
      <c r="A3" s="27">
        <v>43101</v>
      </c>
      <c r="B3" s="14"/>
      <c r="C3" s="53"/>
      <c r="D3" s="32"/>
      <c r="E3" s="9" t="s">
        <v>6</v>
      </c>
      <c r="F3" s="8" t="str">
        <f>IF(ISERROR(VLOOKUP(E3,#REF!,4,FALSE)),"",VLOOKUP(E3,#REF!,4,FALSE))</f>
        <v/>
      </c>
      <c r="G3" s="66"/>
      <c r="H3" s="2" t="str">
        <f>IF(ISERROR(VLOOKUP(E3,#REF!,3,FALSE)),"",VLOOKUP(E3,#REF!,3,FALSE))</f>
        <v/>
      </c>
      <c r="I3" s="67" t="str">
        <f>IF(ISERROR(VLOOKUP(E3,#REF!,5,FALSE)),"",VLOOKUP(E3,#REF!,5,FALSE))</f>
        <v/>
      </c>
      <c r="J3" s="67" t="str">
        <f>IF(ISERROR(VLOOKUP(E3,'[1]PLANNING COMMERCE'!$B$2:$T$290,19,FALSE)),"",(VLOOKUP(E3,'[1]PLANNING COMMERCE'!$B$2:$T$290,19,FALSE)))</f>
        <v/>
      </c>
      <c r="K3" s="67" t="str">
        <f>IF(ISERROR(VLOOKUP(E3,'[1]PLANNING COMMERCE'!$B$2:$U$290,20,FALSE)),"",VLOOKUP(E3,'[1]PLANNING COMMERCE'!$B$2:$U$290,20,FALSE))</f>
        <v/>
      </c>
      <c r="L3" s="68"/>
      <c r="M3" s="67"/>
      <c r="N3" s="19" t="str">
        <f>IF(ISERROR(VLOOKUP(E3,#REF!,12,FALSE)),"",VLOOKUP(E3,#REF!,12,FALSE))</f>
        <v/>
      </c>
      <c r="O3" s="3" t="str">
        <f>IF(ISERROR(VLOOKUP(E3,#REF!,13,FALSE)),"",VLOOKUP(E3,#REF!,13,FALSE))</f>
        <v/>
      </c>
      <c r="P3" s="63"/>
      <c r="Q3" s="4">
        <v>43062</v>
      </c>
      <c r="R3" s="4"/>
      <c r="S3" s="4">
        <v>43062</v>
      </c>
      <c r="T3" s="4" t="str">
        <f>IF(ISERROR(VLOOKUP(E3,#REF!,10,FALSE)),"",VLOOKUP(E3,#REF!,10,FALSE))</f>
        <v/>
      </c>
      <c r="U3" s="63">
        <v>43066</v>
      </c>
      <c r="V3" s="63">
        <v>43069</v>
      </c>
      <c r="W3" s="11">
        <v>43066</v>
      </c>
      <c r="X3" s="11">
        <v>43087</v>
      </c>
      <c r="Y3" s="4">
        <v>43087</v>
      </c>
      <c r="Z3" s="5"/>
      <c r="AA3" s="5"/>
      <c r="AB3" s="5">
        <f t="shared" si="0"/>
        <v>28</v>
      </c>
      <c r="AC3" s="109"/>
      <c r="AD3" s="110"/>
      <c r="AE3" s="110"/>
      <c r="AF3" s="110"/>
      <c r="AG3" s="16"/>
    </row>
    <row r="4" spans="1:33" hidden="1" x14ac:dyDescent="0.25">
      <c r="A4" s="27">
        <v>43101</v>
      </c>
      <c r="B4" s="14"/>
      <c r="C4" s="53"/>
      <c r="D4" s="33"/>
      <c r="E4" s="9" t="s">
        <v>7</v>
      </c>
      <c r="F4" s="8" t="str">
        <f>IF(ISERROR(VLOOKUP(E4,#REF!,4,FALSE)),"",VLOOKUP(E4,#REF!,4,FALSE))</f>
        <v/>
      </c>
      <c r="G4" s="66"/>
      <c r="H4" s="2" t="str">
        <f>IF(ISERROR(VLOOKUP(E4,#REF!,3,FALSE)),"",VLOOKUP(E4,#REF!,3,FALSE))</f>
        <v/>
      </c>
      <c r="I4" s="67" t="str">
        <f>IF(ISERROR(VLOOKUP(E4,#REF!,5,FALSE)),"",VLOOKUP(E4,#REF!,5,FALSE))</f>
        <v/>
      </c>
      <c r="J4" s="67" t="str">
        <f>IF(ISERROR(VLOOKUP(E4,'[1]PLANNING COMMERCE'!$B$2:$T$290,19,FALSE)),"",(VLOOKUP(E4,'[1]PLANNING COMMERCE'!$B$2:$T$290,19,FALSE)))</f>
        <v/>
      </c>
      <c r="K4" s="67" t="str">
        <f>IF(ISERROR(VLOOKUP(E4,'[1]PLANNING COMMERCE'!$B$2:$U$290,20,FALSE)),"",VLOOKUP(E4,'[1]PLANNING COMMERCE'!$B$2:$U$290,20,FALSE))</f>
        <v/>
      </c>
      <c r="L4" s="68"/>
      <c r="M4" s="67">
        <v>1</v>
      </c>
      <c r="N4" s="19" t="str">
        <f>IF(ISERROR(VLOOKUP(E4,#REF!,12,FALSE)),"",VLOOKUP(E4,#REF!,12,FALSE))</f>
        <v/>
      </c>
      <c r="O4" s="3" t="str">
        <f>IF(ISERROR(VLOOKUP(E4,#REF!,13,FALSE)),"",VLOOKUP(E4,#REF!,13,FALSE))</f>
        <v/>
      </c>
      <c r="P4" s="63"/>
      <c r="Q4" s="4"/>
      <c r="R4" s="4"/>
      <c r="S4" s="4"/>
      <c r="T4" s="4" t="str">
        <f>IF(ISERROR(VLOOKUP(E4,#REF!,10,FALSE)),"",VLOOKUP(E4,#REF!,10,FALSE))</f>
        <v/>
      </c>
      <c r="U4" s="69"/>
      <c r="V4" s="69"/>
      <c r="W4" s="11"/>
      <c r="X4" s="11"/>
      <c r="Y4" s="4"/>
      <c r="Z4" s="5"/>
      <c r="AA4" s="5"/>
      <c r="AB4" s="5">
        <f t="shared" si="0"/>
        <v>30785</v>
      </c>
      <c r="AC4" s="109"/>
      <c r="AD4" s="110"/>
      <c r="AE4" s="110"/>
      <c r="AF4" s="110"/>
      <c r="AG4" s="16"/>
    </row>
    <row r="5" spans="1:33" hidden="1" x14ac:dyDescent="0.25">
      <c r="A5" s="27">
        <v>43102</v>
      </c>
      <c r="B5" s="14"/>
      <c r="C5" s="43"/>
      <c r="D5" s="30" t="s">
        <v>8</v>
      </c>
      <c r="E5" s="9" t="s">
        <v>9</v>
      </c>
      <c r="F5" s="8" t="str">
        <f>IF(ISERROR(VLOOKUP(E5,#REF!,4,FALSE)),"",VLOOKUP(E5,#REF!,4,FALSE))</f>
        <v/>
      </c>
      <c r="G5" s="66"/>
      <c r="H5" s="2" t="str">
        <f>IF(ISERROR(VLOOKUP(E5,#REF!,3,FALSE)),"",VLOOKUP(E5,#REF!,3,FALSE))</f>
        <v/>
      </c>
      <c r="I5" s="67" t="str">
        <f>IF(ISERROR(VLOOKUP(E5,#REF!,5,FALSE)),"",VLOOKUP(E5,#REF!,5,FALSE))</f>
        <v/>
      </c>
      <c r="J5" s="67" t="str">
        <f>IF(ISERROR(VLOOKUP(E5,'[1]PLANNING COMMERCE'!$B$2:$T$290,19,FALSE)),"",(VLOOKUP(E5,'[1]PLANNING COMMERCE'!$B$2:$T$290,19,FALSE)))</f>
        <v>Non</v>
      </c>
      <c r="K5" s="67" t="str">
        <f>IF(ISERROR(VLOOKUP(E5,'[1]PLANNING COMMERCE'!$B$2:$U$290,20,FALSE)),"",VLOOKUP(E5,'[1]PLANNING COMMERCE'!$B$2:$U$290,20,FALSE))</f>
        <v>Non</v>
      </c>
      <c r="L5" s="68" t="s">
        <v>144</v>
      </c>
      <c r="M5" s="67">
        <v>0.5</v>
      </c>
      <c r="N5" s="19" t="str">
        <f>IF(ISERROR(VLOOKUP(E5,#REF!,12,FALSE)),"",VLOOKUP(E5,#REF!,12,FALSE))</f>
        <v/>
      </c>
      <c r="O5" s="3" t="str">
        <f>IF(ISERROR(VLOOKUP(E5,#REF!,13,FALSE)),"",VLOOKUP(E5,#REF!,13,FALSE))</f>
        <v/>
      </c>
      <c r="P5" s="63">
        <v>42738</v>
      </c>
      <c r="Q5" s="4">
        <v>43083</v>
      </c>
      <c r="R5" s="4">
        <v>43448</v>
      </c>
      <c r="S5" s="4">
        <v>43087</v>
      </c>
      <c r="T5" s="4" t="str">
        <f>IF(ISERROR(VLOOKUP(E5,#REF!,10,FALSE)),"",VLOOKUP(E5,#REF!,10,FALSE))</f>
        <v/>
      </c>
      <c r="U5" s="69" t="s">
        <v>143</v>
      </c>
      <c r="V5" s="69" t="s">
        <v>143</v>
      </c>
      <c r="W5" s="11">
        <v>43087</v>
      </c>
      <c r="X5" s="11">
        <v>43096</v>
      </c>
      <c r="Y5" s="4">
        <v>43096</v>
      </c>
      <c r="Z5" s="5"/>
      <c r="AA5" s="5"/>
      <c r="AB5" s="5">
        <f t="shared" si="0"/>
        <v>12</v>
      </c>
      <c r="AC5" s="109"/>
      <c r="AD5" s="110"/>
      <c r="AE5" s="110"/>
      <c r="AF5" s="110"/>
      <c r="AG5" s="16"/>
    </row>
    <row r="6" spans="1:33" hidden="1" x14ac:dyDescent="0.25">
      <c r="A6" s="27">
        <v>43102</v>
      </c>
      <c r="B6" s="14"/>
      <c r="C6" s="43" t="s">
        <v>1</v>
      </c>
      <c r="D6" s="31" t="s">
        <v>10</v>
      </c>
      <c r="E6" s="90" t="s">
        <v>11</v>
      </c>
      <c r="F6" s="8" t="str">
        <f>IF(ISERROR(VLOOKUP(E6,#REF!,4,FALSE)),"",VLOOKUP(E6,#REF!,4,FALSE))</f>
        <v/>
      </c>
      <c r="G6" s="66"/>
      <c r="H6" s="2" t="str">
        <f>IF(ISERROR(VLOOKUP(E6,#REF!,3,FALSE)),"",VLOOKUP(E6,#REF!,3,FALSE))</f>
        <v/>
      </c>
      <c r="I6" s="67" t="str">
        <f>IF(ISERROR(VLOOKUP(E6,#REF!,5,FALSE)),"",VLOOKUP(E6,#REF!,5,FALSE))</f>
        <v/>
      </c>
      <c r="J6" s="67" t="str">
        <f>IF(ISERROR(VLOOKUP(E6,'[1]PLANNING COMMERCE'!$B$2:$T$290,19,FALSE)),"",(VLOOKUP(E6,'[1]PLANNING COMMERCE'!$B$2:$T$290,19,FALSE)))</f>
        <v>Non</v>
      </c>
      <c r="K6" s="67" t="str">
        <f>IF(ISERROR(VLOOKUP(E6,'[1]PLANNING COMMERCE'!$B$2:$U$290,20,FALSE)),"",VLOOKUP(E6,'[1]PLANNING COMMERCE'!$B$2:$U$290,20,FALSE))</f>
        <v>Non</v>
      </c>
      <c r="L6" s="70" t="s">
        <v>145</v>
      </c>
      <c r="M6" s="67">
        <v>1</v>
      </c>
      <c r="N6" s="19" t="str">
        <f>IF(ISERROR(VLOOKUP(E6,#REF!,12,FALSE)),"",VLOOKUP(E6,#REF!,12,FALSE))</f>
        <v/>
      </c>
      <c r="O6" s="3" t="str">
        <f>IF(ISERROR(VLOOKUP(E6,#REF!,13,FALSE)),"",VLOOKUP(E6,#REF!,13,FALSE))</f>
        <v/>
      </c>
      <c r="P6" s="63"/>
      <c r="Q6" s="11">
        <v>43068</v>
      </c>
      <c r="R6" s="11">
        <v>43068</v>
      </c>
      <c r="S6" s="11">
        <v>43068</v>
      </c>
      <c r="T6" s="4" t="str">
        <f>IF(ISERROR(VLOOKUP(E6,#REF!,10,FALSE)),"",VLOOKUP(E6,#REF!,10,FALSE))</f>
        <v/>
      </c>
      <c r="U6" s="11">
        <v>43076</v>
      </c>
      <c r="V6" s="11">
        <v>43097</v>
      </c>
      <c r="W6" s="11">
        <v>43076</v>
      </c>
      <c r="X6" s="11">
        <v>43097</v>
      </c>
      <c r="Y6" s="4">
        <v>43068</v>
      </c>
      <c r="Z6" s="5"/>
      <c r="AA6" s="5"/>
      <c r="AB6" s="5">
        <f t="shared" si="0"/>
        <v>25</v>
      </c>
      <c r="AC6" s="109"/>
      <c r="AD6" s="110"/>
      <c r="AE6" s="110"/>
      <c r="AF6" s="110"/>
      <c r="AG6" s="16"/>
    </row>
    <row r="7" spans="1:33" hidden="1" x14ac:dyDescent="0.25">
      <c r="A7" s="27">
        <v>43102</v>
      </c>
      <c r="B7" s="14"/>
      <c r="C7" s="43"/>
      <c r="D7" s="30" t="s">
        <v>8</v>
      </c>
      <c r="E7" s="9" t="s">
        <v>12</v>
      </c>
      <c r="F7" s="8" t="str">
        <f>IF(ISERROR(VLOOKUP(E7,#REF!,4,FALSE)),"",VLOOKUP(E7,#REF!,4,FALSE))</f>
        <v/>
      </c>
      <c r="G7" s="66"/>
      <c r="H7" s="2" t="str">
        <f>IF(ISERROR(VLOOKUP(E7,#REF!,3,FALSE)),"",VLOOKUP(E7,#REF!,3,FALSE))</f>
        <v/>
      </c>
      <c r="I7" s="67" t="str">
        <f>IF(ISERROR(VLOOKUP(E7,#REF!,5,FALSE)),"",VLOOKUP(E7,#REF!,5,FALSE))</f>
        <v/>
      </c>
      <c r="J7" s="67" t="str">
        <f>IF(ISERROR(VLOOKUP(E7,'[1]PLANNING COMMERCE'!$B$2:$T$290,19,FALSE)),"",(VLOOKUP(E7,'[1]PLANNING COMMERCE'!$B$2:$T$290,19,FALSE)))</f>
        <v>non</v>
      </c>
      <c r="K7" s="67" t="str">
        <f>IF(ISERROR(VLOOKUP(E7,'[1]PLANNING COMMERCE'!$B$2:$U$290,20,FALSE)),"",VLOOKUP(E7,'[1]PLANNING COMMERCE'!$B$2:$U$290,20,FALSE))</f>
        <v>Oui</v>
      </c>
      <c r="L7" s="3" t="s">
        <v>146</v>
      </c>
      <c r="M7" s="67">
        <v>1</v>
      </c>
      <c r="N7" s="19" t="str">
        <f>IF(ISERROR(VLOOKUP(E7,#REF!,12,FALSE)),"",VLOOKUP(E7,#REF!,12,FALSE))</f>
        <v/>
      </c>
      <c r="O7" s="3" t="str">
        <f>IF(ISERROR(VLOOKUP(E7,#REF!,13,FALSE)),"",VLOOKUP(E7,#REF!,13,FALSE))</f>
        <v/>
      </c>
      <c r="P7" s="63">
        <v>42738</v>
      </c>
      <c r="Q7" s="4">
        <v>43077</v>
      </c>
      <c r="R7" s="4">
        <v>43077</v>
      </c>
      <c r="S7" s="4">
        <v>43080</v>
      </c>
      <c r="T7" s="4" t="str">
        <f>IF(ISERROR(VLOOKUP(E7,#REF!,10,FALSE)),"",VLOOKUP(E7,#REF!,10,FALSE))</f>
        <v/>
      </c>
      <c r="U7" s="69" t="s">
        <v>143</v>
      </c>
      <c r="V7" s="69" t="s">
        <v>143</v>
      </c>
      <c r="W7" s="11">
        <v>43084</v>
      </c>
      <c r="X7" s="11">
        <v>43090</v>
      </c>
      <c r="Y7" s="4">
        <v>43095</v>
      </c>
      <c r="Z7" s="5"/>
      <c r="AA7" s="5"/>
      <c r="AB7" s="5">
        <f t="shared" si="0"/>
        <v>17</v>
      </c>
      <c r="AC7" s="109"/>
      <c r="AD7" s="110"/>
      <c r="AE7" s="110"/>
      <c r="AF7" s="110"/>
      <c r="AG7" s="16"/>
    </row>
    <row r="8" spans="1:33" hidden="1" x14ac:dyDescent="0.25">
      <c r="A8" s="27">
        <v>43103</v>
      </c>
      <c r="B8" s="14" t="str">
        <f>IF(ISERROR(VLOOKUP(E8,#REF!,2,FALSE)),"",VLOOKUP(E8,#REF!,2,FALSE))</f>
        <v/>
      </c>
      <c r="C8" s="53"/>
      <c r="D8" s="32" t="s">
        <v>13</v>
      </c>
      <c r="E8" s="9" t="s">
        <v>14</v>
      </c>
      <c r="F8" s="8" t="str">
        <f>IF(ISERROR(VLOOKUP(E8,#REF!,4,FALSE)),"",VLOOKUP(E8,#REF!,4,FALSE))</f>
        <v/>
      </c>
      <c r="G8" s="66"/>
      <c r="H8" s="2" t="str">
        <f>IF(ISERROR(VLOOKUP(E8,#REF!,3,FALSE)),"",VLOOKUP(E8,#REF!,3,FALSE))</f>
        <v/>
      </c>
      <c r="I8" s="67" t="str">
        <f>IF(ISERROR(VLOOKUP(E8,#REF!,5,FALSE)),"",VLOOKUP(E8,#REF!,5,FALSE))</f>
        <v/>
      </c>
      <c r="J8" s="67" t="str">
        <f>IF(ISERROR(VLOOKUP(E8,'[1]PLANNING COMMERCE'!$B$2:$T$290,19,FALSE)),"",(VLOOKUP(E8,'[1]PLANNING COMMERCE'!$B$2:$T$290,19,FALSE)))</f>
        <v>Non</v>
      </c>
      <c r="K8" s="67" t="str">
        <f>IF(ISERROR(VLOOKUP(E8,'[1]PLANNING COMMERCE'!$B$2:$U$290,20,FALSE)),"",VLOOKUP(E8,'[1]PLANNING COMMERCE'!$B$2:$U$290,20,FALSE))</f>
        <v>Non</v>
      </c>
      <c r="L8" s="3" t="s">
        <v>142</v>
      </c>
      <c r="M8" s="67">
        <v>1</v>
      </c>
      <c r="N8" s="19" t="str">
        <f>IF(ISERROR(VLOOKUP(E8,#REF!,12,FALSE)),"",VLOOKUP(E8,#REF!,12,FALSE))</f>
        <v/>
      </c>
      <c r="O8" s="3" t="str">
        <f>IF(ISERROR(VLOOKUP(E8,#REF!,13,FALSE)),"",VLOOKUP(E8,#REF!,13,FALSE))</f>
        <v/>
      </c>
      <c r="P8" s="63"/>
      <c r="Q8" s="4">
        <v>43073</v>
      </c>
      <c r="R8" s="4">
        <v>43073</v>
      </c>
      <c r="S8" s="4">
        <v>43073</v>
      </c>
      <c r="T8" s="4" t="str">
        <f>IF(ISERROR(VLOOKUP(E8,#REF!,10,FALSE)),"",VLOOKUP(E8,#REF!,10,FALSE))</f>
        <v/>
      </c>
      <c r="U8" s="69" t="s">
        <v>143</v>
      </c>
      <c r="V8" s="69" t="s">
        <v>143</v>
      </c>
      <c r="W8" s="11">
        <v>43076</v>
      </c>
      <c r="X8" s="11">
        <v>43081</v>
      </c>
      <c r="Y8" s="4">
        <v>43083</v>
      </c>
      <c r="Z8" s="5">
        <f>IF(((NETWORKDAYS(Q8,A8,[2]Planning!A4:A7)-1))&gt;3000,"",NETWORKDAYS(Q8,A8,[2]Planning!A4:A7)-1)</f>
        <v>21</v>
      </c>
      <c r="AA8" s="5">
        <f>IF((NETWORKDAYS(R8,A8,[2]Planning!A4:A7)-1)&gt;3000,"",NETWORKDAYS(R8,A8,[2]Planning!A4:A7)-1)</f>
        <v>21</v>
      </c>
      <c r="AB8" s="5">
        <f t="shared" si="0"/>
        <v>23</v>
      </c>
      <c r="AC8" s="109" t="str">
        <f>IF(ISERROR((NETWORKDAYS(#REF!,A8,[2]Planning!A1:A4)-1)),"",(NETWORKDAYS(#REF!,A8,[2]Planning!A1:A4)-1))</f>
        <v/>
      </c>
      <c r="AD8" s="110"/>
      <c r="AE8" s="110"/>
      <c r="AF8" s="110"/>
      <c r="AG8" s="16"/>
    </row>
    <row r="9" spans="1:33" hidden="1" x14ac:dyDescent="0.25">
      <c r="A9" s="27">
        <v>43103</v>
      </c>
      <c r="B9" s="14" t="str">
        <f>IF(ISERROR(VLOOKUP(#REF!,#REF!,2,FALSE)),"",VLOOKUP(#REF!,#REF!,2,FALSE))</f>
        <v/>
      </c>
      <c r="C9" s="43" t="s">
        <v>1</v>
      </c>
      <c r="D9" s="32" t="s">
        <v>15</v>
      </c>
      <c r="E9" s="90" t="s">
        <v>16</v>
      </c>
      <c r="F9" s="8" t="str">
        <f>IF(ISERROR(VLOOKUP(E9,#REF!,4,FALSE)),"",VLOOKUP(E9,#REF!,4,FALSE))</f>
        <v/>
      </c>
      <c r="G9" s="6" t="s">
        <v>147</v>
      </c>
      <c r="H9" s="2" t="str">
        <f>IF(ISERROR(VLOOKUP(E9,#REF!,3,FALSE)),"",VLOOKUP(E9,#REF!,3,FALSE))</f>
        <v/>
      </c>
      <c r="I9" s="67" t="str">
        <f>IF(ISERROR(VLOOKUP(E9,#REF!,5,FALSE)),"",VLOOKUP(E9,#REF!,5,FALSE))</f>
        <v/>
      </c>
      <c r="J9" s="67" t="str">
        <f>IF(ISERROR(VLOOKUP(E9,'[1]PLANNING COMMERCE'!$B$2:$T$290,19,FALSE)),"",(VLOOKUP(E9,'[1]PLANNING COMMERCE'!$B$2:$T$290,19,FALSE)))</f>
        <v>Non</v>
      </c>
      <c r="K9" s="67" t="str">
        <f>IF(ISERROR(VLOOKUP(E9,'[1]PLANNING COMMERCE'!$B$2:$U$290,20,FALSE)),"",VLOOKUP(E9,'[1]PLANNING COMMERCE'!$B$2:$U$290,20,FALSE))</f>
        <v>Non</v>
      </c>
      <c r="L9" s="3" t="s">
        <v>146</v>
      </c>
      <c r="M9" s="8">
        <v>1</v>
      </c>
      <c r="N9" s="19" t="str">
        <f>IF(ISERROR(VLOOKUP(E9,#REF!,12,FALSE)),"",VLOOKUP(E9,#REF!,12,FALSE))</f>
        <v/>
      </c>
      <c r="O9" s="3" t="str">
        <f>IF(ISERROR(VLOOKUP(E9,#REF!,13,FALSE)),"",VLOOKUP(E9,#REF!,13,FALSE))</f>
        <v/>
      </c>
      <c r="P9" s="20"/>
      <c r="Q9" s="4">
        <v>43063</v>
      </c>
      <c r="R9" s="4">
        <v>43075</v>
      </c>
      <c r="S9" s="4">
        <v>43070</v>
      </c>
      <c r="T9" s="4" t="str">
        <f>IF(ISERROR(VLOOKUP(E9,#REF!,10,FALSE)),"",VLOOKUP(E9,#REF!,10,FALSE))</f>
        <v/>
      </c>
      <c r="U9" s="4" t="s">
        <v>143</v>
      </c>
      <c r="V9" s="4" t="s">
        <v>143</v>
      </c>
      <c r="W9" s="4">
        <v>43089</v>
      </c>
      <c r="X9" s="4">
        <v>43096</v>
      </c>
      <c r="Y9" s="4">
        <v>43098</v>
      </c>
      <c r="Z9" s="5">
        <f>IF(((NETWORKDAYS(Q9,A9,[2]Planning!A5:A8)-1))&gt;3000,"",NETWORKDAYS(Q9,A9,[2]Planning!A5:A8)-1)</f>
        <v>27</v>
      </c>
      <c r="AA9" s="5">
        <f>IF((NETWORKDAYS(R9,A9,[2]Planning!A5:A8)-1)&gt;3000,"",NETWORKDAYS(R9,A9,[2]Planning!A5:A8)-1)</f>
        <v>19</v>
      </c>
      <c r="AB9" s="5">
        <f t="shared" si="0"/>
        <v>24</v>
      </c>
      <c r="AC9" s="109" t="str">
        <f>IF(ISERROR((NETWORKDAYS(#REF!,A9,[2]Planning!A3:A6)-1)),"",(NETWORKDAYS(#REF!,A9,[2]Planning!A3:A6)-1))</f>
        <v/>
      </c>
      <c r="AD9" s="110"/>
      <c r="AE9" s="110"/>
      <c r="AF9" s="110"/>
      <c r="AG9" s="16"/>
    </row>
    <row r="10" spans="1:33" hidden="1" x14ac:dyDescent="0.25">
      <c r="A10" s="27">
        <v>43103</v>
      </c>
      <c r="B10" s="14"/>
      <c r="C10" s="43" t="s">
        <v>1</v>
      </c>
      <c r="D10" s="31" t="s">
        <v>10</v>
      </c>
      <c r="E10" s="90" t="s">
        <v>17</v>
      </c>
      <c r="F10" s="8" t="str">
        <f>IF(ISERROR(VLOOKUP(E10,#REF!,4,FALSE)),"",VLOOKUP(E10,#REF!,4,FALSE))</f>
        <v/>
      </c>
      <c r="G10" s="6" t="s">
        <v>148</v>
      </c>
      <c r="H10" s="2" t="str">
        <f>IF(ISERROR(VLOOKUP(E10,#REF!,3,FALSE)),"",VLOOKUP(E10,#REF!,3,FALSE))</f>
        <v/>
      </c>
      <c r="I10" s="67" t="str">
        <f>IF(ISERROR(VLOOKUP(E10,#REF!,5,FALSE)),"",VLOOKUP(E10,#REF!,5,FALSE))</f>
        <v/>
      </c>
      <c r="J10" s="67" t="str">
        <f>IF(ISERROR(VLOOKUP(E10,'[1]PLANNING COMMERCE'!$B$2:$T$290,19,FALSE)),"",(VLOOKUP(E10,'[1]PLANNING COMMERCE'!$B$2:$T$290,19,FALSE)))</f>
        <v>Oui</v>
      </c>
      <c r="K10" s="67">
        <f>IF(ISERROR(VLOOKUP(E10,'[1]PLANNING COMMERCE'!$B$2:$U$290,20,FALSE)),"",VLOOKUP(E10,'[1]PLANNING COMMERCE'!$B$2:$U$290,20,FALSE))</f>
        <v>0</v>
      </c>
      <c r="L10" s="3" t="s">
        <v>144</v>
      </c>
      <c r="M10" s="8">
        <v>0.5</v>
      </c>
      <c r="N10" s="19" t="str">
        <f>IF(ISERROR(VLOOKUP(E10,#REF!,12,FALSE)),"",VLOOKUP(E10,#REF!,12,FALSE))</f>
        <v/>
      </c>
      <c r="O10" s="3" t="str">
        <f>IF(ISERROR(VLOOKUP(E10,#REF!,13,FALSE)),"",VLOOKUP(E10,#REF!,13,FALSE))</f>
        <v/>
      </c>
      <c r="P10" s="20"/>
      <c r="Q10" s="4">
        <v>43081</v>
      </c>
      <c r="R10" s="4">
        <v>43446</v>
      </c>
      <c r="S10" s="4">
        <v>43081</v>
      </c>
      <c r="T10" s="4" t="str">
        <f>IF(ISERROR(VLOOKUP(E10,#REF!,10,FALSE)),"",VLOOKUP(E10,#REF!,10,FALSE))</f>
        <v/>
      </c>
      <c r="U10" s="4"/>
      <c r="V10" s="4"/>
      <c r="W10" s="4">
        <v>43089</v>
      </c>
      <c r="X10" s="4">
        <v>43091</v>
      </c>
      <c r="Y10" s="4">
        <v>43091</v>
      </c>
      <c r="Z10" s="5"/>
      <c r="AA10" s="5"/>
      <c r="AB10" s="5">
        <f t="shared" si="0"/>
        <v>17</v>
      </c>
      <c r="AC10" s="109"/>
      <c r="AD10" s="110"/>
      <c r="AE10" s="110"/>
      <c r="AF10" s="110"/>
      <c r="AG10" s="16"/>
    </row>
    <row r="11" spans="1:33" hidden="1" x14ac:dyDescent="0.25">
      <c r="A11" s="27">
        <v>43103</v>
      </c>
      <c r="B11" s="14" t="str">
        <f>IF(ISERROR(VLOOKUP(E11,#REF!,2,FALSE)),"",VLOOKUP(E11,#REF!,2,FALSE))</f>
        <v/>
      </c>
      <c r="C11" s="43"/>
      <c r="D11" s="31" t="s">
        <v>4</v>
      </c>
      <c r="E11" s="90" t="s">
        <v>18</v>
      </c>
      <c r="F11" s="8" t="str">
        <f>IF(ISERROR(VLOOKUP(E11,#REF!,4,FALSE)),"",VLOOKUP(E11,#REF!,4,FALSE))</f>
        <v/>
      </c>
      <c r="G11" s="6"/>
      <c r="H11" s="2" t="str">
        <f>IF(ISERROR(VLOOKUP(E11,#REF!,3,FALSE)),"",VLOOKUP(E11,#REF!,3,FALSE))</f>
        <v/>
      </c>
      <c r="I11" s="67" t="str">
        <f>IF(ISERROR(VLOOKUP(E11,#REF!,5,FALSE)),"",VLOOKUP(E11,#REF!,5,FALSE))</f>
        <v/>
      </c>
      <c r="J11" s="67" t="str">
        <f>IF(ISERROR(VLOOKUP(E11,'[1]PLANNING COMMERCE'!$B$2:$T$290,19,FALSE)),"",(VLOOKUP(E11,'[1]PLANNING COMMERCE'!$B$2:$T$290,19,FALSE)))</f>
        <v/>
      </c>
      <c r="K11" s="67" t="str">
        <f>IF(ISERROR(VLOOKUP(E11,'[1]PLANNING COMMERCE'!$B$2:$U$290,20,FALSE)),"",VLOOKUP(E11,'[1]PLANNING COMMERCE'!$B$2:$U$290,20,FALSE))</f>
        <v/>
      </c>
      <c r="L11" s="3" t="s">
        <v>149</v>
      </c>
      <c r="M11" s="8">
        <v>0.6</v>
      </c>
      <c r="N11" s="19" t="str">
        <f>IF(ISERROR(VLOOKUP(E11,#REF!,12,FALSE)),"",VLOOKUP(E11,#REF!,12,FALSE))</f>
        <v/>
      </c>
      <c r="O11" s="3" t="str">
        <f>IF(ISERROR(VLOOKUP(E11,#REF!,13,FALSE)),"",VLOOKUP(E11,#REF!,13,FALSE))</f>
        <v/>
      </c>
      <c r="P11" s="20"/>
      <c r="Q11" s="4"/>
      <c r="R11" s="4"/>
      <c r="S11" s="4"/>
      <c r="T11" s="4" t="str">
        <f>IF(ISERROR(VLOOKUP(E11,#REF!,10,FALSE)),"",VLOOKUP(E11,#REF!,10,FALSE))</f>
        <v/>
      </c>
      <c r="U11" s="4"/>
      <c r="V11" s="4"/>
      <c r="W11" s="4"/>
      <c r="X11" s="4"/>
      <c r="Y11" s="4"/>
      <c r="Z11" s="5" t="e">
        <f>IF(((NETWORKDAYS(Q11,A11,[2]Planning!A2:A5)-1))&gt;3000,"",NETWORKDAYS(Q11,A11,[2]Planning!A2:A5)-1)</f>
        <v>#REF!</v>
      </c>
      <c r="AA11" s="5" t="e">
        <f>IF((NETWORKDAYS(R11,A11,[3]Planning!A2:A5)-1)&gt;3000,"",NETWORKDAYS(R11,A11,[2]Planning!A2:A5)-1)</f>
        <v>#REF!</v>
      </c>
      <c r="AB11" s="5">
        <f t="shared" si="0"/>
        <v>30787</v>
      </c>
      <c r="AC11" s="109" t="str">
        <f>IF(ISERROR((NETWORKDAYS(#REF!,A11,[2]Planning!A2:A5)-1)),"",(NETWORKDAYS(#REF!,A11,[2]Planning!A2:A5)-1))</f>
        <v/>
      </c>
      <c r="AD11" s="110"/>
      <c r="AE11" s="110"/>
      <c r="AF11" s="110"/>
      <c r="AG11" s="16"/>
    </row>
    <row r="12" spans="1:33" hidden="1" x14ac:dyDescent="0.25">
      <c r="A12" s="27">
        <v>43104</v>
      </c>
      <c r="B12" s="14"/>
      <c r="C12" s="30"/>
      <c r="D12" s="34" t="s">
        <v>19</v>
      </c>
      <c r="E12" s="90" t="s">
        <v>20</v>
      </c>
      <c r="F12" s="8" t="str">
        <f>IF(ISERROR(VLOOKUP(E12,#REF!,4,FALSE)),"",VLOOKUP(E12,#REF!,4,FALSE))</f>
        <v/>
      </c>
      <c r="G12" s="6"/>
      <c r="H12" s="2" t="str">
        <f>IF(ISERROR(VLOOKUP(E12,#REF!,3,FALSE)),"",VLOOKUP(E12,#REF!,3,FALSE))</f>
        <v/>
      </c>
      <c r="I12" s="67" t="str">
        <f>IF(ISERROR(VLOOKUP(E12,#REF!,5,FALSE)),"",VLOOKUP(E12,#REF!,5,FALSE))</f>
        <v/>
      </c>
      <c r="J12" s="67" t="str">
        <f>IF(ISERROR(VLOOKUP(E12,'[1]PLANNING COMMERCE'!$B$2:$T$290,19,FALSE)),"",(VLOOKUP(E12,'[1]PLANNING COMMERCE'!$B$2:$T$290,19,FALSE)))</f>
        <v>Non</v>
      </c>
      <c r="K12" s="67" t="str">
        <f>IF(ISERROR(VLOOKUP(E12,'[1]PLANNING COMMERCE'!$B$2:$U$290,20,FALSE)),"",VLOOKUP(E12,'[1]PLANNING COMMERCE'!$B$2:$U$290,20,FALSE))</f>
        <v>Non</v>
      </c>
      <c r="L12" s="70" t="s">
        <v>146</v>
      </c>
      <c r="M12" s="8">
        <v>1</v>
      </c>
      <c r="N12" s="19" t="str">
        <f>IF(ISERROR(VLOOKUP(E12,#REF!,12,FALSE)),"",VLOOKUP(E12,#REF!,12,FALSE))</f>
        <v/>
      </c>
      <c r="O12" s="3" t="str">
        <f>IF(ISERROR(VLOOKUP(E12,#REF!,13,FALSE)),"",VLOOKUP(E12,#REF!,13,FALSE))</f>
        <v/>
      </c>
      <c r="P12" s="20"/>
      <c r="Q12" s="4">
        <v>43074</v>
      </c>
      <c r="R12" s="4">
        <v>43074</v>
      </c>
      <c r="S12" s="4">
        <v>43075</v>
      </c>
      <c r="T12" s="4" t="str">
        <f>IF(ISERROR(VLOOKUP(E12,#REF!,10,FALSE)),"",VLOOKUP(E12,#REF!,10,FALSE))</f>
        <v/>
      </c>
      <c r="U12" s="4" t="s">
        <v>143</v>
      </c>
      <c r="V12" s="4" t="s">
        <v>143</v>
      </c>
      <c r="W12" s="4">
        <v>43090</v>
      </c>
      <c r="X12" s="4">
        <v>43102</v>
      </c>
      <c r="Y12" s="4">
        <v>43103</v>
      </c>
      <c r="Z12" s="5"/>
      <c r="AA12" s="5"/>
      <c r="AB12" s="5">
        <f t="shared" si="0"/>
        <v>22</v>
      </c>
      <c r="AC12" s="109"/>
      <c r="AD12" s="110"/>
      <c r="AE12" s="110"/>
      <c r="AF12" s="110"/>
      <c r="AG12" s="16"/>
    </row>
    <row r="13" spans="1:33" hidden="1" x14ac:dyDescent="0.25">
      <c r="A13" s="27">
        <v>43104</v>
      </c>
      <c r="B13" s="14" t="str">
        <f>IF(ISERROR(VLOOKUP(#REF!,#REF!,2,FALSE)),"",VLOOKUP(#REF!,#REF!,2,FALSE))</f>
        <v/>
      </c>
      <c r="C13" s="43" t="s">
        <v>1</v>
      </c>
      <c r="D13" s="35" t="s">
        <v>21</v>
      </c>
      <c r="E13" s="90" t="s">
        <v>22</v>
      </c>
      <c r="F13" s="8" t="str">
        <f>IF(ISERROR(VLOOKUP(E13,#REF!,4,FALSE)),"",VLOOKUP(E13,#REF!,4,FALSE))</f>
        <v/>
      </c>
      <c r="G13" s="6"/>
      <c r="H13" s="2" t="str">
        <f>IF(ISERROR(VLOOKUP(E13,#REF!,3,FALSE)),"",VLOOKUP(E13,#REF!,3,FALSE))</f>
        <v/>
      </c>
      <c r="I13" s="67" t="str">
        <f>IF(ISERROR(VLOOKUP(E13,#REF!,5,FALSE)),"",VLOOKUP(E13,#REF!,5,FALSE))</f>
        <v/>
      </c>
      <c r="J13" s="67" t="str">
        <f>IF(ISERROR(VLOOKUP(E13,'[1]PLANNING COMMERCE'!$B$2:$T$290,19,FALSE)),"",(VLOOKUP(E13,'[1]PLANNING COMMERCE'!$B$2:$T$290,19,FALSE)))</f>
        <v>Non</v>
      </c>
      <c r="K13" s="67" t="str">
        <f>IF(ISERROR(VLOOKUP(E13,'[1]PLANNING COMMERCE'!$B$2:$U$290,20,FALSE)),"",VLOOKUP(E13,'[1]PLANNING COMMERCE'!$B$2:$U$290,20,FALSE))</f>
        <v>Non</v>
      </c>
      <c r="L13" s="68" t="s">
        <v>150</v>
      </c>
      <c r="M13" s="8">
        <v>0.5</v>
      </c>
      <c r="N13" s="19" t="str">
        <f>IF(ISERROR(VLOOKUP(E13,#REF!,12,FALSE)),"",VLOOKUP(E13,#REF!,12,FALSE))</f>
        <v/>
      </c>
      <c r="O13" s="3" t="str">
        <f>IF(ISERROR(VLOOKUP(E13,#REF!,13,FALSE)),"",VLOOKUP(E13,#REF!,13,FALSE))</f>
        <v/>
      </c>
      <c r="P13" s="20">
        <v>42739</v>
      </c>
      <c r="Q13" s="4">
        <v>43073</v>
      </c>
      <c r="R13" s="4">
        <v>43073</v>
      </c>
      <c r="S13" s="4">
        <v>43073</v>
      </c>
      <c r="T13" s="4" t="str">
        <f>IF(ISERROR(VLOOKUP(E13,#REF!,10,FALSE)),"",VLOOKUP(E13,#REF!,10,FALSE))</f>
        <v/>
      </c>
      <c r="U13" s="4"/>
      <c r="V13" s="4"/>
      <c r="W13" s="4">
        <v>43082</v>
      </c>
      <c r="X13" s="4">
        <v>43084</v>
      </c>
      <c r="Y13" s="4">
        <v>43084</v>
      </c>
      <c r="Z13" s="5">
        <f>IF(((NETWORKDAYS(Q13,A13,[2]Planning!A6:A9)-1))&gt;3000,"",NETWORKDAYS(Q13,A13,[2]Planning!A6:A9)-1)</f>
        <v>22</v>
      </c>
      <c r="AA13" s="5">
        <f>IF((NETWORKDAYS(R13,A13,[2]Planning!A6:A9)-1)&gt;3000,"",NETWORKDAYS(R13,A13,[2]Planning!A6:A9)-1)</f>
        <v>22</v>
      </c>
      <c r="AB13" s="5">
        <f t="shared" si="0"/>
        <v>24</v>
      </c>
      <c r="AC13" s="109" t="str">
        <f>IF(ISERROR((NETWORKDAYS(#REF!,A13,[2]Planning!A4:A7)-1)),"",(NETWORKDAYS(#REF!,A13,[2]Planning!A4:A7)-1))</f>
        <v/>
      </c>
      <c r="AD13" s="110"/>
      <c r="AE13" s="110"/>
      <c r="AF13" s="110"/>
      <c r="AG13" s="16"/>
    </row>
    <row r="14" spans="1:33" hidden="1" x14ac:dyDescent="0.25">
      <c r="A14" s="27">
        <v>43104</v>
      </c>
      <c r="B14" s="14"/>
      <c r="C14" s="35"/>
      <c r="D14" s="32" t="s">
        <v>23</v>
      </c>
      <c r="E14" s="90" t="s">
        <v>24</v>
      </c>
      <c r="F14" s="8" t="str">
        <f>IF(ISERROR(VLOOKUP(E14,#REF!,4,FALSE)),"",VLOOKUP(E14,#REF!,4,FALSE))</f>
        <v/>
      </c>
      <c r="G14" s="71"/>
      <c r="H14" s="2" t="str">
        <f>IF(ISERROR(VLOOKUP(E14,#REF!,3,FALSE)),"",VLOOKUP(E14,#REF!,3,FALSE))</f>
        <v/>
      </c>
      <c r="I14" s="67" t="str">
        <f>IF(ISERROR(VLOOKUP(E14,#REF!,5,FALSE)),"",VLOOKUP(E14,#REF!,5,FALSE))</f>
        <v/>
      </c>
      <c r="J14" s="67">
        <f>IF(ISERROR(VLOOKUP(E14,'[1]PLANNING COMMERCE'!$B$2:$T$290,19,FALSE)),"",(VLOOKUP(E14,'[1]PLANNING COMMERCE'!$B$2:$T$290,19,FALSE)))</f>
        <v>0</v>
      </c>
      <c r="K14" s="67">
        <f>IF(ISERROR(VLOOKUP(E14,'[1]PLANNING COMMERCE'!$B$2:$U$290,20,FALSE)),"",VLOOKUP(E14,'[1]PLANNING COMMERCE'!$B$2:$U$290,20,FALSE))</f>
        <v>0</v>
      </c>
      <c r="L14" s="68" t="s">
        <v>149</v>
      </c>
      <c r="M14" s="67">
        <v>0.6</v>
      </c>
      <c r="N14" s="19" t="str">
        <f>IF(ISERROR(VLOOKUP(E14,#REF!,12,FALSE)),"",VLOOKUP(E14,#REF!,12,FALSE))</f>
        <v/>
      </c>
      <c r="O14" s="3" t="str">
        <f>IF(ISERROR(VLOOKUP(E14,#REF!,13,FALSE)),"",VLOOKUP(E14,#REF!,13,FALSE))</f>
        <v/>
      </c>
      <c r="P14" s="63"/>
      <c r="Q14" s="4"/>
      <c r="R14" s="11"/>
      <c r="S14" s="11"/>
      <c r="T14" s="4" t="str">
        <f>IF(ISERROR(VLOOKUP(E14,#REF!,10,FALSE)),"",VLOOKUP(E14,#REF!,10,FALSE))</f>
        <v/>
      </c>
      <c r="U14" s="11"/>
      <c r="V14" s="11"/>
      <c r="W14" s="11"/>
      <c r="X14" s="11"/>
      <c r="Y14" s="4"/>
      <c r="Z14" s="5"/>
      <c r="AA14" s="5"/>
      <c r="AB14" s="5">
        <f t="shared" si="0"/>
        <v>30788</v>
      </c>
      <c r="AC14" s="109"/>
      <c r="AD14" s="110"/>
      <c r="AE14" s="110"/>
      <c r="AF14" s="110"/>
      <c r="AG14" s="16"/>
    </row>
    <row r="15" spans="1:33" hidden="1" x14ac:dyDescent="0.25">
      <c r="A15" s="27">
        <v>43105</v>
      </c>
      <c r="B15" s="14" t="str">
        <f>IF(ISERROR(VLOOKUP(E15,#REF!,2,FALSE)),"",VLOOKUP(E15,#REF!,2,FALSE))</f>
        <v/>
      </c>
      <c r="C15" s="91" t="s">
        <v>1</v>
      </c>
      <c r="D15" s="30" t="s">
        <v>8</v>
      </c>
      <c r="E15" s="90" t="s">
        <v>25</v>
      </c>
      <c r="F15" s="8" t="str">
        <f>IF(ISERROR(VLOOKUP(E15,#REF!,4,FALSE)),"",VLOOKUP(E15,#REF!,4,FALSE))</f>
        <v/>
      </c>
      <c r="G15" s="66"/>
      <c r="H15" s="2" t="str">
        <f>IF(ISERROR(VLOOKUP(E15,#REF!,3,FALSE)),"",VLOOKUP(E15,#REF!,3,FALSE))</f>
        <v/>
      </c>
      <c r="I15" s="67" t="str">
        <f>IF(ISERROR(VLOOKUP(E15,#REF!,5,FALSE)),"",VLOOKUP(E15,#REF!,5,FALSE))</f>
        <v/>
      </c>
      <c r="J15" s="67" t="str">
        <f>IF(ISERROR(VLOOKUP(E15,'[1]PLANNING COMMERCE'!$B$2:$T$290,19,FALSE)),"",(VLOOKUP(E15,'[1]PLANNING COMMERCE'!$B$2:$T$290,19,FALSE)))</f>
        <v>Non</v>
      </c>
      <c r="K15" s="67" t="str">
        <f>IF(ISERROR(VLOOKUP(E15,'[1]PLANNING COMMERCE'!$B$2:$U$290,20,FALSE)),"",VLOOKUP(E15,'[1]PLANNING COMMERCE'!$B$2:$U$290,20,FALSE))</f>
        <v>Non</v>
      </c>
      <c r="L15" s="3" t="s">
        <v>144</v>
      </c>
      <c r="M15" s="67">
        <v>0.5</v>
      </c>
      <c r="N15" s="19" t="str">
        <f>IF(ISERROR(VLOOKUP(E15,#REF!,12,FALSE)),"",VLOOKUP(E15,#REF!,12,FALSE))</f>
        <v/>
      </c>
      <c r="O15" s="3" t="str">
        <f>IF(ISERROR(VLOOKUP(E15,#REF!,13,FALSE)),"",VLOOKUP(E15,#REF!,13,FALSE))</f>
        <v/>
      </c>
      <c r="P15" s="63"/>
      <c r="Q15" s="11">
        <v>43095</v>
      </c>
      <c r="R15" s="11">
        <v>43095</v>
      </c>
      <c r="S15" s="11">
        <v>43096</v>
      </c>
      <c r="T15" s="4" t="str">
        <f>IF(ISERROR(VLOOKUP(E15,#REF!,10,FALSE)),"",VLOOKUP(E15,#REF!,10,FALSE))</f>
        <v/>
      </c>
      <c r="U15" s="11" t="s">
        <v>143</v>
      </c>
      <c r="V15" s="11" t="s">
        <v>143</v>
      </c>
      <c r="W15" s="11">
        <v>43096</v>
      </c>
      <c r="X15" s="11">
        <v>43098</v>
      </c>
      <c r="Y15" s="4">
        <v>43099</v>
      </c>
      <c r="Z15" s="5">
        <f>IF(((NETWORKDAYS(Q15,A15,[2]Planning!A40:A43)-1))&gt;3000,"",NETWORKDAYS(Q15,A15,[2]Planning!A40:A43)-1)</f>
        <v>8</v>
      </c>
      <c r="AA15" s="5">
        <f>IF((NETWORKDAYS(R15,A15,[2]Planning!A40:A43)-1)&gt;3000,"",NETWORKDAYS(R15,A15,[2]Planning!A40:A43)-1)</f>
        <v>8</v>
      </c>
      <c r="AB15" s="5">
        <f t="shared" si="0"/>
        <v>8</v>
      </c>
      <c r="AC15" s="109" t="str">
        <f>IF(ISERROR((NETWORKDAYS(#REF!,A15,[2]Planning!A7:A10)-1)),"",(NETWORKDAYS(#REF!,A15,[2]Planning!A7:A10)-1))</f>
        <v/>
      </c>
      <c r="AD15" s="110"/>
      <c r="AE15" s="110"/>
      <c r="AF15" s="110"/>
      <c r="AG15" s="16"/>
    </row>
    <row r="16" spans="1:33" hidden="1" x14ac:dyDescent="0.25">
      <c r="A16" s="27">
        <v>43105</v>
      </c>
      <c r="B16" s="14" t="str">
        <f>IF(ISERROR(VLOOKUP(E16,#REF!,2,FALSE)),"",VLOOKUP(E16,#REF!,2,FALSE))</f>
        <v/>
      </c>
      <c r="C16" s="43"/>
      <c r="D16" s="35" t="s">
        <v>26</v>
      </c>
      <c r="E16" s="9" t="s">
        <v>27</v>
      </c>
      <c r="F16" s="8" t="str">
        <f>IF(ISERROR(VLOOKUP(E16,#REF!,4,FALSE)),"",VLOOKUP(E16,#REF!,4,FALSE))</f>
        <v/>
      </c>
      <c r="G16" s="6"/>
      <c r="H16" s="2" t="str">
        <f>IF(ISERROR(VLOOKUP(E16,#REF!,3,FALSE)),"",VLOOKUP(E16,#REF!,3,FALSE))</f>
        <v/>
      </c>
      <c r="I16" s="67" t="str">
        <f>IF(ISERROR(VLOOKUP(E16,#REF!,5,FALSE)),"",VLOOKUP(E16,#REF!,5,FALSE))</f>
        <v/>
      </c>
      <c r="J16" s="67" t="str">
        <f>IF(ISERROR(VLOOKUP(E16,'[1]PLANNING COMMERCE'!$B$2:$T$290,19,FALSE)),"",(VLOOKUP(E16,'[1]PLANNING COMMERCE'!$B$2:$T$290,19,FALSE)))</f>
        <v/>
      </c>
      <c r="K16" s="67" t="str">
        <f>IF(ISERROR(VLOOKUP(E16,'[1]PLANNING COMMERCE'!$B$2:$U$290,20,FALSE)),"",VLOOKUP(E16,'[1]PLANNING COMMERCE'!$B$2:$U$290,20,FALSE))</f>
        <v/>
      </c>
      <c r="L16" s="3" t="s">
        <v>146</v>
      </c>
      <c r="M16" s="8">
        <v>1</v>
      </c>
      <c r="N16" s="19" t="str">
        <f>IF(ISERROR(VLOOKUP(E16,#REF!,12,FALSE)),"",VLOOKUP(E16,#REF!,12,FALSE))</f>
        <v/>
      </c>
      <c r="O16" s="3" t="str">
        <f>IF(ISERROR(VLOOKUP(E16,#REF!,13,FALSE)),"",VLOOKUP(E16,#REF!,13,FALSE))</f>
        <v/>
      </c>
      <c r="P16" s="20">
        <v>43105</v>
      </c>
      <c r="Q16" s="4">
        <v>43056</v>
      </c>
      <c r="R16" s="4">
        <v>43076</v>
      </c>
      <c r="S16" s="4">
        <v>43056</v>
      </c>
      <c r="T16" s="4" t="str">
        <f>IF(ISERROR(VLOOKUP(E16,#REF!,10,FALSE)),"",VLOOKUP(E16,#REF!,10,FALSE))</f>
        <v/>
      </c>
      <c r="U16" s="4" t="s">
        <v>143</v>
      </c>
      <c r="V16" s="4" t="s">
        <v>143</v>
      </c>
      <c r="W16" s="4">
        <v>43090</v>
      </c>
      <c r="X16" s="4">
        <v>43095</v>
      </c>
      <c r="Y16" s="4">
        <v>43096</v>
      </c>
      <c r="Z16" s="5">
        <f>IF(((NETWORKDAYS(Q16,A16,[2]Planning!A20:A23)-1))&gt;3000,"",NETWORKDAYS(Q16,A16,[2]Planning!A20:A23)-1)</f>
        <v>35</v>
      </c>
      <c r="AA16" s="5">
        <f>IF((NETWORKDAYS(R16,A16,[2]Planning!A20:A23)-1)&gt;3000,"",NETWORKDAYS(R16,A16,[2]Planning!A20:A23)-1)</f>
        <v>21</v>
      </c>
      <c r="AB16" s="5">
        <f t="shared" si="0"/>
        <v>36</v>
      </c>
      <c r="AC16" s="109" t="str">
        <f>IF(ISERROR((NETWORKDAYS(#REF!,A16,[2]Planning!A6:A9)-1)),"",(NETWORKDAYS(#REF!,A16,[2]Planning!A6:A9)-1))</f>
        <v/>
      </c>
      <c r="AD16" s="110"/>
      <c r="AE16" s="110"/>
      <c r="AF16" s="110"/>
      <c r="AG16" s="16"/>
    </row>
    <row r="17" spans="1:33" hidden="1" x14ac:dyDescent="0.25">
      <c r="A17" s="27">
        <v>43105</v>
      </c>
      <c r="B17" s="14" t="str">
        <f>IF(ISERROR(VLOOKUP(E17,#REF!,2,FALSE)),"",VLOOKUP(E17,#REF!,2,FALSE))</f>
        <v/>
      </c>
      <c r="C17" s="43"/>
      <c r="D17" s="35" t="s">
        <v>26</v>
      </c>
      <c r="E17" s="8" t="s">
        <v>28</v>
      </c>
      <c r="F17" s="8" t="str">
        <f>IF(ISERROR(VLOOKUP(E17,#REF!,4,FALSE)),"",VLOOKUP(E17,#REF!,4,FALSE))</f>
        <v/>
      </c>
      <c r="G17" s="6"/>
      <c r="H17" s="2" t="str">
        <f>IF(ISERROR(VLOOKUP(E17,#REF!,3,FALSE)),"",VLOOKUP(E17,#REF!,3,FALSE))</f>
        <v/>
      </c>
      <c r="I17" s="67" t="str">
        <f>IF(ISERROR(VLOOKUP(E17,#REF!,5,FALSE)),"",VLOOKUP(E17,#REF!,5,FALSE))</f>
        <v/>
      </c>
      <c r="J17" s="67" t="str">
        <f>IF(ISERROR(VLOOKUP(E17,'[1]PLANNING COMMERCE'!$B$2:$T$290,19,FALSE)),"",(VLOOKUP(E17,'[1]PLANNING COMMERCE'!$B$2:$T$290,19,FALSE)))</f>
        <v>Non</v>
      </c>
      <c r="K17" s="67" t="str">
        <f>IF(ISERROR(VLOOKUP(E17,'[1]PLANNING COMMERCE'!$B$2:$U$290,20,FALSE)),"",VLOOKUP(E17,'[1]PLANNING COMMERCE'!$B$2:$U$290,20,FALSE))</f>
        <v>Non</v>
      </c>
      <c r="L17" s="3" t="s">
        <v>146</v>
      </c>
      <c r="M17" s="8">
        <v>1</v>
      </c>
      <c r="N17" s="19" t="str">
        <f>IF(ISERROR(VLOOKUP(E17,#REF!,12,FALSE)),"",VLOOKUP(E17,#REF!,12,FALSE))</f>
        <v/>
      </c>
      <c r="O17" s="3" t="str">
        <f>IF(ISERROR(VLOOKUP(E17,#REF!,13,FALSE)),"",VLOOKUP(E17,#REF!,13,FALSE))</f>
        <v/>
      </c>
      <c r="P17" s="4">
        <v>43105</v>
      </c>
      <c r="Q17" s="4">
        <v>43087</v>
      </c>
      <c r="R17" s="4">
        <v>43088</v>
      </c>
      <c r="S17" s="4">
        <v>43088</v>
      </c>
      <c r="T17" s="4" t="str">
        <f>IF(ISERROR(VLOOKUP(E17,#REF!,10,FALSE)),"",VLOOKUP(E17,#REF!,10,FALSE))</f>
        <v/>
      </c>
      <c r="U17" s="4" t="s">
        <v>143</v>
      </c>
      <c r="V17" s="4" t="s">
        <v>143</v>
      </c>
      <c r="W17" s="4">
        <v>43091</v>
      </c>
      <c r="X17" s="4">
        <v>43103</v>
      </c>
      <c r="Y17" s="4">
        <v>43103</v>
      </c>
      <c r="Z17" s="5">
        <f>IF(((NETWORKDAYS(Q17,A17,[2]Planning!A6:A9)-1))&gt;3000,"",NETWORKDAYS(Q17,A17,[2]Planning!A6:A9)-1)</f>
        <v>13</v>
      </c>
      <c r="AA17" s="5">
        <f>IF((NETWORKDAYS(R17,A17,[2]Planning!A6:A9)-1)&gt;3000,"",NETWORKDAYS(R17,A17,[2]Planning!A6:A9)-1)</f>
        <v>12</v>
      </c>
      <c r="AB17" s="5">
        <f t="shared" si="0"/>
        <v>14</v>
      </c>
      <c r="AC17" s="109" t="str">
        <f>IF(ISERROR((NETWORKDAYS(#REF!,A17,[2]Planning!A5:A8)-1)),"",(NETWORKDAYS(#REF!,A17,[2]Planning!A5:A8)-1))</f>
        <v/>
      </c>
      <c r="AD17" s="110"/>
      <c r="AE17" s="110"/>
      <c r="AF17" s="110"/>
      <c r="AG17" s="16"/>
    </row>
    <row r="18" spans="1:33" hidden="1" x14ac:dyDescent="0.25">
      <c r="A18" s="27">
        <v>43106</v>
      </c>
      <c r="B18" s="14" t="str">
        <f>IF(ISERROR(VLOOKUP(E18,#REF!,2,FALSE)),"",VLOOKUP(E18,#REF!,2,FALSE))</f>
        <v/>
      </c>
      <c r="C18" s="53"/>
      <c r="D18" s="35" t="s">
        <v>21</v>
      </c>
      <c r="E18" s="9" t="s">
        <v>29</v>
      </c>
      <c r="F18" s="8" t="str">
        <f>IF(ISERROR(VLOOKUP(E18,#REF!,4,FALSE)),"",VLOOKUP(E18,#REF!,4,FALSE))</f>
        <v/>
      </c>
      <c r="G18" s="66"/>
      <c r="H18" s="2" t="str">
        <f>IF(ISERROR(VLOOKUP(E18,#REF!,3,FALSE)),"",VLOOKUP(E18,#REF!,3,FALSE))</f>
        <v/>
      </c>
      <c r="I18" s="67" t="str">
        <f>IF(ISERROR(VLOOKUP(E18,#REF!,5,FALSE)),"",VLOOKUP(E18,#REF!,5,FALSE))</f>
        <v/>
      </c>
      <c r="J18" s="67" t="str">
        <f>IF(ISERROR(VLOOKUP(E18,'[1]PLANNING COMMERCE'!$B$2:$T$290,19,FALSE)),"",(VLOOKUP(E18,'[1]PLANNING COMMERCE'!$B$2:$T$290,19,FALSE)))</f>
        <v>Non</v>
      </c>
      <c r="K18" s="67" t="str">
        <f>IF(ISERROR(VLOOKUP(E18,'[1]PLANNING COMMERCE'!$B$2:$U$290,20,FALSE)),"",VLOOKUP(E18,'[1]PLANNING COMMERCE'!$B$2:$U$290,20,FALSE))</f>
        <v>Non</v>
      </c>
      <c r="L18" s="3" t="s">
        <v>146</v>
      </c>
      <c r="M18" s="67">
        <v>1</v>
      </c>
      <c r="N18" s="19" t="str">
        <f>IF(ISERROR(VLOOKUP(E18,#REF!,12,FALSE)),"",VLOOKUP(E18,#REF!,12,FALSE))</f>
        <v/>
      </c>
      <c r="O18" s="3" t="str">
        <f>IF(ISERROR(VLOOKUP(E18,#REF!,13,FALSE)),"",VLOOKUP(E18,#REF!,13,FALSE))</f>
        <v/>
      </c>
      <c r="P18" s="63">
        <v>42741</v>
      </c>
      <c r="Q18" s="4">
        <v>43083</v>
      </c>
      <c r="R18" s="4">
        <v>43083</v>
      </c>
      <c r="S18" s="4">
        <v>43084</v>
      </c>
      <c r="T18" s="4" t="str">
        <f>IF(ISERROR(VLOOKUP(E18,#REF!,10,FALSE)),"",VLOOKUP(E18,#REF!,10,FALSE))</f>
        <v/>
      </c>
      <c r="U18" s="11"/>
      <c r="V18" s="69"/>
      <c r="W18" s="11">
        <v>43090</v>
      </c>
      <c r="X18" s="11">
        <v>43096</v>
      </c>
      <c r="Y18" s="4">
        <v>43097</v>
      </c>
      <c r="Z18" s="5">
        <f>IF(((NETWORKDAYS(Q18,A18,[2]Planning!A11:A14)-1))&gt;3000,"",NETWORKDAYS(Q18,A18,[2]Planning!A11:A14)-1)</f>
        <v>14</v>
      </c>
      <c r="AA18" s="5">
        <f>IF((NETWORKDAYS(R18,A18,[2]Planning!A11:A14)-1)&gt;3000,"",NETWORKDAYS(R18,A18,[2]Planning!A11:A14)-1)</f>
        <v>14</v>
      </c>
      <c r="AB18" s="5">
        <f t="shared" si="0"/>
        <v>16</v>
      </c>
      <c r="AC18" s="109" t="str">
        <f>IF(ISERROR((NETWORKDAYS(#REF!,A18,[2]Planning!A10:A13)-1)),"",(NETWORKDAYS(#REF!,A18,[2]Planning!A10:A13)-1))</f>
        <v/>
      </c>
      <c r="AD18" s="110"/>
      <c r="AE18" s="110"/>
      <c r="AF18" s="110"/>
      <c r="AG18" s="16"/>
    </row>
    <row r="19" spans="1:33" hidden="1" x14ac:dyDescent="0.25">
      <c r="A19" s="27">
        <v>43106</v>
      </c>
      <c r="B19" s="14" t="str">
        <f>IF(ISERROR(VLOOKUP(E19,#REF!,2,FALSE)),"",VLOOKUP(E19,#REF!,2,FALSE))</f>
        <v/>
      </c>
      <c r="C19" s="91" t="s">
        <v>1</v>
      </c>
      <c r="D19" s="31" t="s">
        <v>4</v>
      </c>
      <c r="E19" s="9" t="s">
        <v>30</v>
      </c>
      <c r="F19" s="8" t="str">
        <f>IF(ISERROR(VLOOKUP(E19,#REF!,4,FALSE)),"",VLOOKUP(E19,#REF!,4,FALSE))</f>
        <v/>
      </c>
      <c r="G19" s="6"/>
      <c r="H19" s="2" t="str">
        <f>IF(ISERROR(VLOOKUP(E19,#REF!,3,FALSE)),"",VLOOKUP(E19,#REF!,3,FALSE))</f>
        <v/>
      </c>
      <c r="I19" s="67" t="str">
        <f>IF(ISERROR(VLOOKUP(E19,#REF!,5,FALSE)),"",VLOOKUP(E19,#REF!,5,FALSE))</f>
        <v/>
      </c>
      <c r="J19" s="67" t="str">
        <f>IF(ISERROR(VLOOKUP(E19,'[1]PLANNING COMMERCE'!$B$2:$T$290,19,FALSE)),"",(VLOOKUP(E19,'[1]PLANNING COMMERCE'!$B$2:$T$290,19,FALSE)))</f>
        <v>Non</v>
      </c>
      <c r="K19" s="67" t="str">
        <f>IF(ISERROR(VLOOKUP(E19,'[1]PLANNING COMMERCE'!$B$2:$U$290,20,FALSE)),"",VLOOKUP(E19,'[1]PLANNING COMMERCE'!$B$2:$U$290,20,FALSE))</f>
        <v>Non</v>
      </c>
      <c r="L19" s="3" t="s">
        <v>151</v>
      </c>
      <c r="M19" s="8">
        <v>1</v>
      </c>
      <c r="N19" s="19" t="str">
        <f>IF(ISERROR(VLOOKUP(E19,#REF!,12,FALSE)),"",VLOOKUP(E19,#REF!,12,FALSE))</f>
        <v/>
      </c>
      <c r="O19" s="3" t="str">
        <f>IF(ISERROR(VLOOKUP(E19,#REF!,13,FALSE)),"",VLOOKUP(E19,#REF!,13,FALSE))</f>
        <v/>
      </c>
      <c r="P19" s="4"/>
      <c r="Q19" s="4">
        <v>43081</v>
      </c>
      <c r="R19" s="4">
        <v>43088</v>
      </c>
      <c r="S19" s="4">
        <v>43081</v>
      </c>
      <c r="T19" s="4" t="str">
        <f>IF(ISERROR(VLOOKUP(E19,#REF!,10,FALSE)),"",VLOOKUP(E19,#REF!,10,FALSE))</f>
        <v/>
      </c>
      <c r="U19" s="4">
        <v>43089</v>
      </c>
      <c r="V19" s="4">
        <v>43095</v>
      </c>
      <c r="W19" s="4">
        <v>43089</v>
      </c>
      <c r="X19" s="4">
        <v>43096</v>
      </c>
      <c r="Y19" s="4">
        <v>43097</v>
      </c>
      <c r="Z19" s="5">
        <f>IF(((NETWORKDAYS(Q19,A19,[2]Planning!A13:A16)-1))&gt;3000,"",NETWORKDAYS(Q19,A19,[2]Planning!A13:A16)-1)</f>
        <v>16</v>
      </c>
      <c r="AA19" s="5">
        <f>IF((NETWORKDAYS(R19,A19,[2]Planning!A13:A16)-1)&gt;3000,"",NETWORKDAYS(R19,A19,[2]Planning!A13:A16)-1)</f>
        <v>11</v>
      </c>
      <c r="AB19" s="5">
        <f t="shared" si="0"/>
        <v>19</v>
      </c>
      <c r="AC19" s="109" t="str">
        <f>IF(ISERROR((NETWORKDAYS(#REF!,A19,[2]Planning!A9:A12)-1)),"",(NETWORKDAYS(#REF!,A19,[2]Planning!A9:A12)-1))</f>
        <v/>
      </c>
      <c r="AD19" s="110"/>
      <c r="AE19" s="110"/>
      <c r="AF19" s="110"/>
      <c r="AG19" s="16"/>
    </row>
    <row r="20" spans="1:33" hidden="1" x14ac:dyDescent="0.25">
      <c r="A20" s="27">
        <v>43106</v>
      </c>
      <c r="B20" s="14"/>
      <c r="C20" s="91"/>
      <c r="D20" s="32"/>
      <c r="E20" s="9" t="s">
        <v>27</v>
      </c>
      <c r="F20" s="8" t="str">
        <f>IF(ISERROR(VLOOKUP(E20,#REF!,4,FALSE)),"",VLOOKUP(E20,#REF!,4,FALSE))</f>
        <v/>
      </c>
      <c r="G20" s="66"/>
      <c r="H20" s="2" t="str">
        <f>IF(ISERROR(VLOOKUP(E20,#REF!,3,FALSE)),"",VLOOKUP(E20,#REF!,3,FALSE))</f>
        <v/>
      </c>
      <c r="I20" s="67" t="str">
        <f>IF(ISERROR(VLOOKUP(E20,#REF!,5,FALSE)),"",VLOOKUP(E20,#REF!,5,FALSE))</f>
        <v/>
      </c>
      <c r="J20" s="67" t="str">
        <f>IF(ISERROR(VLOOKUP(E20,'[1]PLANNING COMMERCE'!$B$2:$T$290,19,FALSE)),"",(VLOOKUP(E20,'[1]PLANNING COMMERCE'!$B$2:$T$290,19,FALSE)))</f>
        <v/>
      </c>
      <c r="K20" s="67" t="str">
        <f>IF(ISERROR(VLOOKUP(E20,'[1]PLANNING COMMERCE'!$B$2:$U$290,20,FALSE)),"",VLOOKUP(E20,'[1]PLANNING COMMERCE'!$B$2:$U$290,20,FALSE))</f>
        <v/>
      </c>
      <c r="L20" s="3"/>
      <c r="M20" s="67"/>
      <c r="N20" s="19" t="str">
        <f>IF(ISERROR(VLOOKUP(E20,#REF!,12,FALSE)),"",VLOOKUP(E20,#REF!,12,FALSE))</f>
        <v/>
      </c>
      <c r="O20" s="3" t="str">
        <f>IF(ISERROR(VLOOKUP(E20,#REF!,13,FALSE)),"",VLOOKUP(E20,#REF!,13,FALSE))</f>
        <v/>
      </c>
      <c r="P20" s="63"/>
      <c r="Q20" s="11"/>
      <c r="R20" s="11"/>
      <c r="S20" s="11"/>
      <c r="T20" s="4" t="str">
        <f>IF(ISERROR(VLOOKUP(E20,#REF!,10,FALSE)),"",VLOOKUP(E20,#REF!,10,FALSE))</f>
        <v/>
      </c>
      <c r="U20" s="11"/>
      <c r="V20" s="11"/>
      <c r="W20" s="11"/>
      <c r="X20" s="11"/>
      <c r="Y20" s="4"/>
      <c r="Z20" s="5" t="str">
        <f>IF(((NETWORKDAYS(Q20,A20,[2]Planning!A14:A17)-1))&gt;3000,"",NETWORKDAYS(Q20,A20,[2]Planning!A14:A17)-1)</f>
        <v/>
      </c>
      <c r="AA20" s="5"/>
      <c r="AB20" s="5">
        <f t="shared" si="0"/>
        <v>30789</v>
      </c>
      <c r="AC20" s="109" t="str">
        <f>IF(ISERROR((NETWORKDAYS(#REF!,A20,[2]Planning!A8:A11)-1)),"",(NETWORKDAYS(#REF!,A20,[2]Planning!A8:A11)-1))</f>
        <v/>
      </c>
      <c r="AD20" s="110"/>
      <c r="AE20" s="110"/>
      <c r="AF20" s="110"/>
      <c r="AG20" s="16"/>
    </row>
    <row r="21" spans="1:33" hidden="1" x14ac:dyDescent="0.25">
      <c r="A21" s="27">
        <v>43106</v>
      </c>
      <c r="B21" s="14"/>
      <c r="C21" s="91"/>
      <c r="D21" s="36" t="s">
        <v>31</v>
      </c>
      <c r="E21" s="92" t="s">
        <v>32</v>
      </c>
      <c r="F21" s="8" t="str">
        <f>IF(ISERROR(VLOOKUP(E21,#REF!,4,FALSE)),"",VLOOKUP(E21,#REF!,4,FALSE))</f>
        <v/>
      </c>
      <c r="G21" s="66"/>
      <c r="H21" s="2" t="str">
        <f>IF(ISERROR(VLOOKUP(E21,#REF!,3,FALSE)),"",VLOOKUP(E21,#REF!,3,FALSE))</f>
        <v/>
      </c>
      <c r="I21" s="67" t="str">
        <f>IF(ISERROR(VLOOKUP(E21,#REF!,5,FALSE)),"",VLOOKUP(E21,#REF!,5,FALSE))</f>
        <v/>
      </c>
      <c r="J21" s="67" t="str">
        <f>IF(ISERROR(VLOOKUP(E21,'[1]PLANNING COMMERCE'!$B$2:$T$290,19,FALSE)),"",(VLOOKUP(E21,'[1]PLANNING COMMERCE'!$B$2:$T$290,19,FALSE)))</f>
        <v>Non</v>
      </c>
      <c r="K21" s="67" t="str">
        <f>IF(ISERROR(VLOOKUP(E21,'[1]PLANNING COMMERCE'!$B$2:$U$290,20,FALSE)),"",VLOOKUP(E21,'[1]PLANNING COMMERCE'!$B$2:$U$290,20,FALSE))</f>
        <v>Non</v>
      </c>
      <c r="L21" s="68"/>
      <c r="M21" s="67"/>
      <c r="N21" s="19" t="str">
        <f>IF(ISERROR(VLOOKUP(E21,#REF!,12,FALSE)),"",VLOOKUP(E21,#REF!,12,FALSE))</f>
        <v/>
      </c>
      <c r="O21" s="3" t="str">
        <f>IF(ISERROR(VLOOKUP(E21,#REF!,13,FALSE)),"",VLOOKUP(E21,#REF!,13,FALSE))</f>
        <v/>
      </c>
      <c r="P21" s="63"/>
      <c r="Q21" s="11"/>
      <c r="R21" s="11"/>
      <c r="S21" s="11"/>
      <c r="T21" s="4" t="str">
        <f>IF(ISERROR(VLOOKUP(E21,#REF!,10,FALSE)),"",VLOOKUP(E21,#REF!,10,FALSE))</f>
        <v/>
      </c>
      <c r="U21" s="11"/>
      <c r="V21" s="11"/>
      <c r="W21" s="11"/>
      <c r="X21" s="11"/>
      <c r="Y21" s="4"/>
      <c r="Z21" s="5" t="str">
        <f>IF(((NETWORKDAYS(Q21,A21,[2]Planning!A15:A18)-1))&gt;3000,"",NETWORKDAYS(Q21,A21,[2]Planning!A15:A18)-1)</f>
        <v/>
      </c>
      <c r="AA21" s="5" t="str">
        <f>IF((NETWORKDAYS(R21,A21,[2]Planning!A13:A16)-1)&gt;3000,"",NETWORKDAYS(R21,A21,[2]Planning!A13:A16)-1)</f>
        <v/>
      </c>
      <c r="AB21" s="5">
        <f t="shared" si="0"/>
        <v>30789</v>
      </c>
      <c r="AC21" s="109" t="str">
        <f>IF(ISERROR((NETWORKDAYS(#REF!,A21,[2]Planning!A12:A15)-1)),"",(NETWORKDAYS(#REF!,A21,[2]Planning!A12:A15)-1))</f>
        <v/>
      </c>
      <c r="AD21" s="110"/>
      <c r="AE21" s="110"/>
      <c r="AF21" s="110"/>
      <c r="AG21" s="16"/>
    </row>
    <row r="22" spans="1:33" hidden="1" x14ac:dyDescent="0.25">
      <c r="A22" s="27">
        <v>43106</v>
      </c>
      <c r="B22" s="14" t="str">
        <f>IF(ISERROR(VLOOKUP(E22,#REF!,2,FALSE)),"",VLOOKUP(E22,#REF!,2,FALSE))</f>
        <v/>
      </c>
      <c r="C22" s="91" t="s">
        <v>1</v>
      </c>
      <c r="D22" s="32" t="s">
        <v>33</v>
      </c>
      <c r="E22" s="93" t="s">
        <v>34</v>
      </c>
      <c r="F22" s="8" t="str">
        <f>IF(ISERROR(VLOOKUP(E22,#REF!,4,FALSE)),"",VLOOKUP(E22,#REF!,4,FALSE))</f>
        <v/>
      </c>
      <c r="G22" s="6"/>
      <c r="H22" s="2" t="str">
        <f>IF(ISERROR(VLOOKUP(E22,#REF!,3,FALSE)),"",VLOOKUP(E22,#REF!,3,FALSE))</f>
        <v/>
      </c>
      <c r="I22" s="67" t="str">
        <f>IF(ISERROR(VLOOKUP(E22,#REF!,5,FALSE)),"",VLOOKUP(E22,#REF!,5,FALSE))</f>
        <v/>
      </c>
      <c r="J22" s="67" t="str">
        <f>IF(ISERROR(VLOOKUP(E22,'[1]PLANNING COMMERCE'!$B$2:$T$290,19,FALSE)),"",(VLOOKUP(E22,'[1]PLANNING COMMERCE'!$B$2:$T$290,19,FALSE)))</f>
        <v>Non</v>
      </c>
      <c r="K22" s="67" t="str">
        <f>IF(ISERROR(VLOOKUP(E22,'[1]PLANNING COMMERCE'!$B$2:$U$290,20,FALSE)),"",VLOOKUP(E22,'[1]PLANNING COMMERCE'!$B$2:$U$290,20,FALSE))</f>
        <v>Non</v>
      </c>
      <c r="L22" s="3" t="s">
        <v>146</v>
      </c>
      <c r="M22" s="8">
        <v>1</v>
      </c>
      <c r="N22" s="19" t="str">
        <f>IF(ISERROR(VLOOKUP(E22,#REF!,12,FALSE)),"",VLOOKUP(E22,#REF!,12,FALSE))</f>
        <v/>
      </c>
      <c r="O22" s="3" t="str">
        <f>IF(ISERROR(VLOOKUP(E22,#REF!,13,FALSE)),"",VLOOKUP(E22,#REF!,13,FALSE))</f>
        <v/>
      </c>
      <c r="P22" s="20">
        <v>43107</v>
      </c>
      <c r="Q22" s="4">
        <v>43087</v>
      </c>
      <c r="R22" s="4">
        <v>43095</v>
      </c>
      <c r="S22" s="4">
        <v>43089</v>
      </c>
      <c r="T22" s="4" t="str">
        <f>IF(ISERROR(VLOOKUP(E22,#REF!,10,FALSE)),"",VLOOKUP(E22,#REF!,10,FALSE))</f>
        <v/>
      </c>
      <c r="U22" s="4"/>
      <c r="V22" s="4"/>
      <c r="W22" s="4">
        <v>43095</v>
      </c>
      <c r="X22" s="4">
        <v>43096</v>
      </c>
      <c r="Y22" s="4">
        <v>43104</v>
      </c>
      <c r="Z22" s="5">
        <f>IF(((NETWORKDAYS(Q22,A22,[2]Planning!A16:A19)-1))&gt;3000,"",NETWORKDAYS(Q22,A22,[2]Planning!A16:A19)-1)</f>
        <v>12</v>
      </c>
      <c r="AA22" s="5">
        <f>IF((NETWORKDAYS(R22,A22,[2]Planning!A12:A15)-1)&gt;3000,"",NETWORKDAYS(R22,A22,[2]Planning!A12:A15)-1)</f>
        <v>6</v>
      </c>
      <c r="AB22" s="5">
        <f t="shared" si="0"/>
        <v>13</v>
      </c>
      <c r="AC22" s="109" t="str">
        <f>IF(ISERROR((NETWORKDAYS(#REF!,A22,[2]Planning!A11:A14)-1)),"",(NETWORKDAYS(#REF!,A22,[2]Planning!A11:A14)-1))</f>
        <v/>
      </c>
      <c r="AD22" s="110"/>
      <c r="AE22" s="110"/>
      <c r="AF22" s="110"/>
      <c r="AG22" s="16"/>
    </row>
    <row r="23" spans="1:33" hidden="1" x14ac:dyDescent="0.25">
      <c r="A23" s="27">
        <v>43107</v>
      </c>
      <c r="B23" s="14" t="str">
        <f>IF(ISERROR(VLOOKUP(E23,#REF!,2,FALSE)),"",VLOOKUP(E23,#REF!,2,FALSE))</f>
        <v/>
      </c>
      <c r="C23" s="91"/>
      <c r="D23" s="32" t="s">
        <v>13</v>
      </c>
      <c r="E23" s="9" t="s">
        <v>35</v>
      </c>
      <c r="F23" s="8" t="str">
        <f>IF(ISERROR(VLOOKUP(E23,#REF!,4,FALSE)),"",VLOOKUP(E23,#REF!,4,FALSE))</f>
        <v/>
      </c>
      <c r="G23" s="6"/>
      <c r="H23" s="2" t="str">
        <f>IF(ISERROR(VLOOKUP(E23,#REF!,3,FALSE)),"",VLOOKUP(E23,#REF!,3,FALSE))</f>
        <v/>
      </c>
      <c r="I23" s="67" t="str">
        <f>IF(ISERROR(VLOOKUP(E23,#REF!,5,FALSE)),"",VLOOKUP(E23,#REF!,5,FALSE))</f>
        <v/>
      </c>
      <c r="J23" s="67" t="str">
        <f>IF(ISERROR(VLOOKUP(E23,'[1]PLANNING COMMERCE'!$B$2:$T$290,19,FALSE)),"",(VLOOKUP(E23,'[1]PLANNING COMMERCE'!$B$2:$T$290,19,FALSE)))</f>
        <v>Non</v>
      </c>
      <c r="K23" s="67" t="str">
        <f>IF(ISERROR(VLOOKUP(E23,'[1]PLANNING COMMERCE'!$B$2:$U$290,20,FALSE)),"",VLOOKUP(E23,'[1]PLANNING COMMERCE'!$B$2:$U$290,20,FALSE))</f>
        <v>Non</v>
      </c>
      <c r="L23" s="3" t="s">
        <v>146</v>
      </c>
      <c r="M23" s="8">
        <v>1</v>
      </c>
      <c r="N23" s="19" t="str">
        <f>IF(ISERROR(VLOOKUP(E23,#REF!,12,FALSE)),"",VLOOKUP(E23,#REF!,12,FALSE))</f>
        <v/>
      </c>
      <c r="O23" s="3" t="str">
        <f>IF(ISERROR(VLOOKUP(E23,#REF!,13,FALSE)),"",VLOOKUP(E23,#REF!,13,FALSE))</f>
        <v/>
      </c>
      <c r="P23" s="20"/>
      <c r="Q23" s="4">
        <v>43083</v>
      </c>
      <c r="R23" s="4">
        <v>43102</v>
      </c>
      <c r="S23" s="4">
        <v>43080</v>
      </c>
      <c r="T23" s="4" t="str">
        <f>IF(ISERROR(VLOOKUP(E23,#REF!,10,FALSE)),"",VLOOKUP(E23,#REF!,10,FALSE))</f>
        <v/>
      </c>
      <c r="U23" s="4">
        <v>43090</v>
      </c>
      <c r="V23" s="4">
        <v>43102</v>
      </c>
      <c r="W23" s="4">
        <v>43090</v>
      </c>
      <c r="X23" s="4">
        <v>43103</v>
      </c>
      <c r="Y23" s="4">
        <v>43104</v>
      </c>
      <c r="Z23" s="5">
        <f>IF(((NETWORKDAYS(Q23,A23,[2]Planning!A17:A20)-1))&gt;3000,"",NETWORKDAYS(Q23,A23,[2]Planning!A17:A20)-1)</f>
        <v>15</v>
      </c>
      <c r="AA23" s="5">
        <f>IF((NETWORKDAYS(R23,A23,[2]Planning!A15:A18)-1)&gt;3000,"",NETWORKDAYS(R23,A23,[2]Planning!A15:A18)-1)</f>
        <v>1</v>
      </c>
      <c r="AB23" s="5">
        <f t="shared" si="0"/>
        <v>20</v>
      </c>
      <c r="AC23" s="109" t="str">
        <f>IF(ISERROR((NETWORKDAYS(#REF!,A23,[2]Planning!A14:A17)-1)),"",(NETWORKDAYS(#REF!,A23,[2]Planning!A14:A17)-1))</f>
        <v/>
      </c>
      <c r="AD23" s="110"/>
      <c r="AE23" s="110"/>
      <c r="AF23" s="110"/>
      <c r="AG23" s="16"/>
    </row>
    <row r="24" spans="1:33" hidden="1" x14ac:dyDescent="0.25">
      <c r="A24" s="28">
        <v>43107</v>
      </c>
      <c r="B24" s="14"/>
      <c r="C24" s="69"/>
      <c r="D24" s="37" t="s">
        <v>4</v>
      </c>
      <c r="E24" s="90" t="s">
        <v>36</v>
      </c>
      <c r="F24" s="8" t="str">
        <f>IF(ISERROR(VLOOKUP(E24,#REF!,4,FALSE)),"",VLOOKUP(E24,#REF!,4,FALSE))</f>
        <v/>
      </c>
      <c r="G24" s="66"/>
      <c r="H24" s="2" t="str">
        <f>IF(ISERROR(VLOOKUP(E24,#REF!,3,FALSE)),"",VLOOKUP(E24,#REF!,3,FALSE))</f>
        <v/>
      </c>
      <c r="I24" s="67" t="str">
        <f>IF(ISERROR(VLOOKUP(E24,#REF!,5,FALSE)),"",VLOOKUP(E24,#REF!,5,FALSE))</f>
        <v/>
      </c>
      <c r="J24" s="67" t="str">
        <f>IF(ISERROR(VLOOKUP(E24,'[1]PLANNING COMMERCE'!$B$2:$T$290,19,FALSE)),"",(VLOOKUP(E24,'[1]PLANNING COMMERCE'!$B$2:$T$290,19,FALSE)))</f>
        <v>Non</v>
      </c>
      <c r="K24" s="67" t="str">
        <f>IF(ISERROR(VLOOKUP(E24,'[1]PLANNING COMMERCE'!$B$2:$U$290,20,FALSE)),"",VLOOKUP(E24,'[1]PLANNING COMMERCE'!$B$2:$U$290,20,FALSE))</f>
        <v>Non</v>
      </c>
      <c r="L24" s="3" t="s">
        <v>151</v>
      </c>
      <c r="M24" s="54">
        <v>1</v>
      </c>
      <c r="N24" s="19" t="str">
        <f>IF(ISERROR(VLOOKUP(E24,#REF!,12,FALSE)),"",VLOOKUP(E24,#REF!,12,FALSE))</f>
        <v/>
      </c>
      <c r="O24" s="3" t="str">
        <f>IF(ISERROR(VLOOKUP(E24,#REF!,13,FALSE)),"",VLOOKUP(E24,#REF!,13,FALSE))</f>
        <v/>
      </c>
      <c r="P24" s="63"/>
      <c r="Q24" s="11">
        <v>43091</v>
      </c>
      <c r="R24" s="11">
        <v>43096</v>
      </c>
      <c r="S24" s="11">
        <v>43096</v>
      </c>
      <c r="T24" s="4" t="str">
        <f>IF(ISERROR(VLOOKUP(E24,#REF!,10,FALSE)),"",VLOOKUP(E24,#REF!,10,FALSE))</f>
        <v/>
      </c>
      <c r="U24" s="11">
        <v>43096</v>
      </c>
      <c r="V24" s="11">
        <v>43102</v>
      </c>
      <c r="W24" s="11">
        <v>43096</v>
      </c>
      <c r="X24" s="11">
        <v>43103</v>
      </c>
      <c r="Y24" s="4">
        <v>43104</v>
      </c>
      <c r="Z24" s="5">
        <f>IF(((NETWORKDAYS(Q24,A24,[2]Planning!A18:A21)-1))&gt;3000,"",NETWORKDAYS(Q24,A24,[2]Planning!A18:A21)-1)</f>
        <v>9</v>
      </c>
      <c r="AA24" s="5">
        <f>IF((NETWORKDAYS(R24,A24,[2]Planning!A16:A19)-1)&gt;3000,"",NETWORKDAYS(R24,A24,[2]Planning!A16:A19)-1)</f>
        <v>5</v>
      </c>
      <c r="AB24" s="5">
        <f t="shared" si="0"/>
        <v>8</v>
      </c>
      <c r="AC24" s="109" t="str">
        <f>IF(ISERROR((NETWORKDAYS(#REF!,A24,[2]Planning!A15:A18)-1)),"",(NETWORKDAYS(#REF!,A24,[2]Planning!A15:A18)-1))</f>
        <v/>
      </c>
      <c r="AD24" s="110"/>
      <c r="AE24" s="110"/>
      <c r="AF24" s="110"/>
      <c r="AG24" s="16"/>
    </row>
    <row r="25" spans="1:33" hidden="1" x14ac:dyDescent="0.25">
      <c r="A25" s="27">
        <v>43107</v>
      </c>
      <c r="B25" s="14" t="str">
        <f>IF(ISERROR(VLOOKUP(E25,#REF!,2,FALSE)),"",VLOOKUP(E25,#REF!,2,FALSE))</f>
        <v/>
      </c>
      <c r="C25" s="91" t="s">
        <v>1</v>
      </c>
      <c r="D25" s="32" t="s">
        <v>37</v>
      </c>
      <c r="E25" s="90" t="s">
        <v>38</v>
      </c>
      <c r="F25" s="8" t="str">
        <f>IF(ISERROR(VLOOKUP(E25,#REF!,4,FALSE)),"",VLOOKUP(E25,#REF!,4,FALSE))</f>
        <v/>
      </c>
      <c r="G25" s="6"/>
      <c r="H25" s="2" t="str">
        <f>IF(ISERROR(VLOOKUP(E25,#REF!,3,FALSE)),"",VLOOKUP(E25,#REF!,3,FALSE))</f>
        <v/>
      </c>
      <c r="I25" s="67" t="str">
        <f>IF(ISERROR(VLOOKUP(E25,#REF!,5,FALSE)),"",VLOOKUP(E25,#REF!,5,FALSE))</f>
        <v/>
      </c>
      <c r="J25" s="67" t="str">
        <f>IF(ISERROR(VLOOKUP(E25,'[1]PLANNING COMMERCE'!$B$2:$T$290,19,FALSE)),"",(VLOOKUP(E25,'[1]PLANNING COMMERCE'!$B$2:$T$290,19,FALSE)))</f>
        <v>Non</v>
      </c>
      <c r="K25" s="67" t="str">
        <f>IF(ISERROR(VLOOKUP(E25,'[1]PLANNING COMMERCE'!$B$2:$U$290,20,FALSE)),"",VLOOKUP(E25,'[1]PLANNING COMMERCE'!$B$2:$U$290,20,FALSE))</f>
        <v>Non</v>
      </c>
      <c r="L25" s="3" t="s">
        <v>146</v>
      </c>
      <c r="M25" s="8"/>
      <c r="N25" s="19" t="str">
        <f>IF(ISERROR(VLOOKUP(E25,#REF!,12,FALSE)),"",VLOOKUP(E25,#REF!,12,FALSE))</f>
        <v/>
      </c>
      <c r="O25" s="3" t="str">
        <f>IF(ISERROR(VLOOKUP(E25,#REF!,13,FALSE)),"",VLOOKUP(E25,#REF!,13,FALSE))</f>
        <v/>
      </c>
      <c r="P25" s="20">
        <v>43455</v>
      </c>
      <c r="Q25" s="4">
        <v>43031</v>
      </c>
      <c r="R25" s="4">
        <v>43038</v>
      </c>
      <c r="S25" s="4">
        <v>43040</v>
      </c>
      <c r="T25" s="4" t="str">
        <f>IF(ISERROR(VLOOKUP(E25,#REF!,10,FALSE)),"",VLOOKUP(E25,#REF!,10,FALSE))</f>
        <v/>
      </c>
      <c r="U25" s="4"/>
      <c r="V25" s="4"/>
      <c r="W25" s="4">
        <v>43045</v>
      </c>
      <c r="X25" s="4">
        <v>43053</v>
      </c>
      <c r="Y25" s="4">
        <v>43056</v>
      </c>
      <c r="Z25" s="5">
        <f>IF(((NETWORKDAYS(Q25,A25,[2]Planning!A19:A22)-1))&gt;3000,"",NETWORKDAYS(Q25,A25,[2]Planning!A19:A22)-1)</f>
        <v>53</v>
      </c>
      <c r="AA25" s="5">
        <f>IF((NETWORKDAYS(R25,A25,[2]Planning!A14:A17)-1)&gt;3000,"",NETWORKDAYS(R25,A25,[2]Planning!A14:A17)-1)</f>
        <v>47</v>
      </c>
      <c r="AB25" s="5">
        <f t="shared" si="0"/>
        <v>48</v>
      </c>
      <c r="AC25" s="109" t="str">
        <f>IF(ISERROR((NETWORKDAYS(#REF!,A25,[2]Planning!A13:A16)-1)),"",(NETWORKDAYS(#REF!,A25,[2]Planning!A13:A16)-1))</f>
        <v/>
      </c>
      <c r="AD25" s="110"/>
      <c r="AE25" s="110"/>
      <c r="AF25" s="110"/>
      <c r="AG25" s="16"/>
    </row>
    <row r="26" spans="1:33" hidden="1" x14ac:dyDescent="0.25">
      <c r="A26" s="27">
        <v>43107</v>
      </c>
      <c r="B26" s="14"/>
      <c r="C26" s="43" t="s">
        <v>1</v>
      </c>
      <c r="D26" s="32" t="s">
        <v>39</v>
      </c>
      <c r="E26" s="9" t="s">
        <v>40</v>
      </c>
      <c r="F26" s="8" t="str">
        <f>IF(ISERROR(VLOOKUP(E26,#REF!,4,FALSE)),"",VLOOKUP(E26,#REF!,4,FALSE))</f>
        <v/>
      </c>
      <c r="G26" s="6"/>
      <c r="H26" s="2" t="str">
        <f>IF(ISERROR(VLOOKUP(E26,#REF!,3,FALSE)),"",VLOOKUP(E26,#REF!,3,FALSE))</f>
        <v/>
      </c>
      <c r="I26" s="67" t="str">
        <f>IF(ISERROR(VLOOKUP(E26,#REF!,5,FALSE)),"",VLOOKUP(E26,#REF!,5,FALSE))</f>
        <v/>
      </c>
      <c r="J26" s="67">
        <f>IF(ISERROR(VLOOKUP(E26,'[1]PLANNING COMMERCE'!$B$2:$T$290,19,FALSE)),"",(VLOOKUP(E26,'[1]PLANNING COMMERCE'!$B$2:$T$290,19,FALSE)))</f>
        <v>0</v>
      </c>
      <c r="K26" s="67">
        <f>IF(ISERROR(VLOOKUP(E26,'[1]PLANNING COMMERCE'!$B$2:$U$290,20,FALSE)),"",VLOOKUP(E26,'[1]PLANNING COMMERCE'!$B$2:$U$290,20,FALSE))</f>
        <v>0</v>
      </c>
      <c r="L26" s="3" t="s">
        <v>146</v>
      </c>
      <c r="M26" s="8"/>
      <c r="N26" s="19" t="str">
        <f>IF(ISERROR(VLOOKUP(E26,#REF!,12,FALSE)),"",VLOOKUP(E26,#REF!,12,FALSE))</f>
        <v/>
      </c>
      <c r="O26" s="3" t="str">
        <f>IF(ISERROR(VLOOKUP(E26,#REF!,13,FALSE)),"",VLOOKUP(E26,#REF!,13,FALSE))</f>
        <v/>
      </c>
      <c r="P26" s="20"/>
      <c r="Q26" s="4">
        <v>43082</v>
      </c>
      <c r="R26" s="4">
        <v>43082</v>
      </c>
      <c r="S26" s="4">
        <v>43087</v>
      </c>
      <c r="T26" s="4" t="str">
        <f>IF(ISERROR(VLOOKUP(E26,#REF!,10,FALSE)),"",VLOOKUP(E26,#REF!,10,FALSE))</f>
        <v/>
      </c>
      <c r="U26" s="4" t="s">
        <v>143</v>
      </c>
      <c r="V26" s="4" t="s">
        <v>143</v>
      </c>
      <c r="W26" s="4">
        <v>43087</v>
      </c>
      <c r="X26" s="4">
        <v>43090</v>
      </c>
      <c r="Y26" s="4">
        <v>43091</v>
      </c>
      <c r="Z26" s="5">
        <f>IF(((NETWORKDAYS(Q26,A26,[2]Planning!A20:A23)-1))&gt;3000,"",NETWORKDAYS(Q26,A26,[2]Planning!A20:A23)-1)</f>
        <v>17</v>
      </c>
      <c r="AA26" s="5">
        <f>IF((NETWORKDAYS(R26,A26,[2]Planning!A17:A20)-1)&gt;3000,"",NETWORKDAYS(R26,A26,[2]Planning!A17:A20)-1)</f>
        <v>16</v>
      </c>
      <c r="AB26" s="5">
        <f t="shared" si="0"/>
        <v>15</v>
      </c>
      <c r="AC26" s="109" t="str">
        <f>IF(ISERROR((NETWORKDAYS(#REF!,A26,[2]Planning!A16:A19)-1)),"",(NETWORKDAYS(#REF!,A26,[2]Planning!A16:A19)-1))</f>
        <v/>
      </c>
      <c r="AD26" s="110"/>
      <c r="AE26" s="110"/>
      <c r="AF26" s="110"/>
      <c r="AG26" s="16"/>
    </row>
    <row r="27" spans="1:33" hidden="1" x14ac:dyDescent="0.25">
      <c r="A27" s="27">
        <v>43108</v>
      </c>
      <c r="B27" s="14" t="str">
        <f>IF(ISERROR(VLOOKUP(E27,#REF!,2,FALSE)),"",VLOOKUP(E27,#REF!,2,FALSE))</f>
        <v/>
      </c>
      <c r="C27" s="30"/>
      <c r="D27" s="32" t="s">
        <v>41</v>
      </c>
      <c r="E27" s="9" t="s">
        <v>42</v>
      </c>
      <c r="F27" s="8" t="str">
        <f>IF(ISERROR(VLOOKUP(E27,#REF!,4,FALSE)),"",VLOOKUP(E27,#REF!,4,FALSE))</f>
        <v/>
      </c>
      <c r="G27" s="66"/>
      <c r="H27" s="2" t="str">
        <f>IF(ISERROR(VLOOKUP(E27,#REF!,3,FALSE)),"",VLOOKUP(E27,#REF!,3,FALSE))</f>
        <v/>
      </c>
      <c r="I27" s="67" t="str">
        <f>IF(ISERROR(VLOOKUP(E27,#REF!,5,FALSE)),"",VLOOKUP(E27,#REF!,5,FALSE))</f>
        <v/>
      </c>
      <c r="J27" s="67" t="str">
        <f>IF(ISERROR(VLOOKUP(E27,'[1]PLANNING COMMERCE'!$B$2:$T$290,19,FALSE)),"",(VLOOKUP(E27,'[1]PLANNING COMMERCE'!$B$2:$T$290,19,FALSE)))</f>
        <v>Oui</v>
      </c>
      <c r="K27" s="67" t="str">
        <f>IF(ISERROR(VLOOKUP(E27,'[1]PLANNING COMMERCE'!$B$2:$U$290,20,FALSE)),"",VLOOKUP(E27,'[1]PLANNING COMMERCE'!$B$2:$U$290,20,FALSE))</f>
        <v>Oui</v>
      </c>
      <c r="L27" s="3" t="s">
        <v>151</v>
      </c>
      <c r="M27" s="67">
        <v>1</v>
      </c>
      <c r="N27" s="19" t="str">
        <f>IF(ISERROR(VLOOKUP(E27,#REF!,12,FALSE)),"",VLOOKUP(E27,#REF!,12,FALSE))</f>
        <v/>
      </c>
      <c r="O27" s="3" t="str">
        <f>IF(ISERROR(VLOOKUP(E27,#REF!,13,FALSE)),"",VLOOKUP(E27,#REF!,13,FALSE))</f>
        <v/>
      </c>
      <c r="P27" s="63">
        <v>42743</v>
      </c>
      <c r="Q27" s="4">
        <v>43068</v>
      </c>
      <c r="R27" s="4"/>
      <c r="S27" s="4">
        <v>43068</v>
      </c>
      <c r="T27" s="4" t="str">
        <f>IF(ISERROR(VLOOKUP(E27,#REF!,10,FALSE)),"",VLOOKUP(E27,#REF!,10,FALSE))</f>
        <v/>
      </c>
      <c r="U27" s="11">
        <v>43445</v>
      </c>
      <c r="V27" s="63">
        <v>43083</v>
      </c>
      <c r="W27" s="11">
        <v>43080</v>
      </c>
      <c r="X27" s="11">
        <v>43089</v>
      </c>
      <c r="Y27" s="4">
        <v>43089</v>
      </c>
      <c r="Z27" s="5">
        <f>NETWORKDAYS(Q27,A27,9)</f>
        <v>29</v>
      </c>
      <c r="AA27" s="5" t="str">
        <f>IF((NETWORKDAYS(R27,A27,[2]Planning!A19:A22)-1)&gt;3000,"",NETWORKDAYS(R27,A27,[2]Planning!A19:A22)-1)</f>
        <v/>
      </c>
      <c r="AB27" s="5">
        <f t="shared" si="0"/>
        <v>29</v>
      </c>
      <c r="AC27" s="109" t="str">
        <f>IF(ISERROR((NETWORKDAYS(#REF!,A27,[2]Planning!A18:A21)-1)),"",(NETWORKDAYS(#REF!,A27,[2]Planning!A18:A21)-1))</f>
        <v/>
      </c>
      <c r="AD27" s="110"/>
      <c r="AE27" s="110"/>
      <c r="AF27" s="110"/>
      <c r="AG27" s="16"/>
    </row>
    <row r="28" spans="1:33" hidden="1" x14ac:dyDescent="0.25">
      <c r="A28" s="27">
        <v>43108</v>
      </c>
      <c r="B28" s="14"/>
      <c r="C28" s="43" t="s">
        <v>1</v>
      </c>
      <c r="D28" s="32" t="s">
        <v>15</v>
      </c>
      <c r="E28" s="9" t="s">
        <v>43</v>
      </c>
      <c r="F28" s="8" t="str">
        <f>IF(ISERROR(VLOOKUP(E28,#REF!,4,FALSE)),"",VLOOKUP(E28,#REF!,4,FALSE))</f>
        <v/>
      </c>
      <c r="G28" s="55"/>
      <c r="H28" s="2" t="str">
        <f>IF(ISERROR(VLOOKUP(E28,#REF!,3,FALSE)),"",VLOOKUP(E28,#REF!,3,FALSE))</f>
        <v/>
      </c>
      <c r="I28" s="67" t="str">
        <f>IF(ISERROR(VLOOKUP(E28,#REF!,5,FALSE)),"",VLOOKUP(E28,#REF!,5,FALSE))</f>
        <v/>
      </c>
      <c r="J28" s="67" t="str">
        <f>IF(ISERROR(VLOOKUP(E28,'[1]PLANNING COMMERCE'!$B$2:$T$290,19,FALSE)),"",(VLOOKUP(E28,'[1]PLANNING COMMERCE'!$B$2:$T$290,19,FALSE)))</f>
        <v>Non</v>
      </c>
      <c r="K28" s="67" t="str">
        <f>IF(ISERROR(VLOOKUP(E28,'[1]PLANNING COMMERCE'!$B$2:$U$290,20,FALSE)),"",VLOOKUP(E28,'[1]PLANNING COMMERCE'!$B$2:$U$290,20,FALSE))</f>
        <v>Non</v>
      </c>
      <c r="L28" s="3" t="s">
        <v>152</v>
      </c>
      <c r="M28" s="8">
        <v>1</v>
      </c>
      <c r="N28" s="19" t="str">
        <f>IF(ISERROR(VLOOKUP(E28,#REF!,12,FALSE)),"",VLOOKUP(E28,#REF!,12,FALSE))</f>
        <v/>
      </c>
      <c r="O28" s="3" t="str">
        <f>IF(ISERROR(VLOOKUP(E28,#REF!,13,FALSE)),"",VLOOKUP(E28,#REF!,13,FALSE))</f>
        <v/>
      </c>
      <c r="P28" s="20"/>
      <c r="Q28" s="4">
        <v>43098</v>
      </c>
      <c r="R28" s="4">
        <v>43103</v>
      </c>
      <c r="S28" s="4">
        <v>43102</v>
      </c>
      <c r="T28" s="4" t="str">
        <f>IF(ISERROR(VLOOKUP(E28,#REF!,10,FALSE)),"",VLOOKUP(E28,#REF!,10,FALSE))</f>
        <v/>
      </c>
      <c r="U28" s="4" t="s">
        <v>143</v>
      </c>
      <c r="V28" s="4" t="s">
        <v>143</v>
      </c>
      <c r="W28" s="4">
        <v>42738</v>
      </c>
      <c r="X28" s="4">
        <v>43105</v>
      </c>
      <c r="Y28" s="4">
        <v>43108</v>
      </c>
      <c r="Z28" s="5">
        <f>IF(((NETWORKDAYS(Q28,A28,[2]Planning!A11:A14)-1))&gt;3000,"",NETWORKDAYS(Q28,A28,[2]Planning!A11:A14)-1)</f>
        <v>4</v>
      </c>
      <c r="AA28" s="5">
        <f>IF((NETWORKDAYS(R28,A28,[2]Planning!A21:A24)-1)&gt;3000,"",NETWORKDAYS(R28,A28,[2]Planning!A21:A24)-1)</f>
        <v>3</v>
      </c>
      <c r="AB28" s="5">
        <f t="shared" si="0"/>
        <v>5</v>
      </c>
      <c r="AC28" s="109" t="str">
        <f>IF(ISERROR((NETWORKDAYS(#REF!,A28,[2]Planning!A20:A23)-1)),"",(NETWORKDAYS(#REF!,A28,[2]Planning!A20:A23)-1))</f>
        <v/>
      </c>
      <c r="AD28" s="110"/>
      <c r="AE28" s="110"/>
      <c r="AF28" s="110"/>
      <c r="AG28" s="16"/>
    </row>
    <row r="29" spans="1:33" hidden="1" x14ac:dyDescent="0.25">
      <c r="A29" s="27">
        <v>43108</v>
      </c>
      <c r="B29" s="14"/>
      <c r="C29" s="69"/>
      <c r="D29" s="32" t="s">
        <v>23</v>
      </c>
      <c r="E29" s="90" t="s">
        <v>44</v>
      </c>
      <c r="F29" s="8" t="str">
        <f>IF(ISERROR(VLOOKUP(E29,#REF!,4,FALSE)),"",VLOOKUP(E29,#REF!,4,FALSE))</f>
        <v/>
      </c>
      <c r="G29" s="66"/>
      <c r="H29" s="2" t="str">
        <f>IF(ISERROR(VLOOKUP(E29,#REF!,3,FALSE)),"",VLOOKUP(E29,#REF!,3,FALSE))</f>
        <v/>
      </c>
      <c r="I29" s="67" t="str">
        <f>IF(ISERROR(VLOOKUP(E29,#REF!,5,FALSE)),"",VLOOKUP(E29,#REF!,5,FALSE))</f>
        <v/>
      </c>
      <c r="J29" s="67" t="str">
        <f>IF(ISERROR(VLOOKUP(E29,'[1]PLANNING COMMERCE'!$B$2:$T$290,19,FALSE)),"",(VLOOKUP(E29,'[1]PLANNING COMMERCE'!$B$2:$T$290,19,FALSE)))</f>
        <v/>
      </c>
      <c r="K29" s="67" t="str">
        <f>IF(ISERROR(VLOOKUP(E29,'[1]PLANNING COMMERCE'!$B$2:$U$290,20,FALSE)),"",VLOOKUP(E29,'[1]PLANNING COMMERCE'!$B$2:$U$290,20,FALSE))</f>
        <v/>
      </c>
      <c r="L29" s="68" t="s">
        <v>149</v>
      </c>
      <c r="M29" s="67">
        <v>0.6</v>
      </c>
      <c r="N29" s="19" t="str">
        <f>IF(ISERROR(VLOOKUP(E29,#REF!,12,FALSE)),"",VLOOKUP(E29,#REF!,12,FALSE))</f>
        <v/>
      </c>
      <c r="O29" s="3" t="str">
        <f>IF(ISERROR(VLOOKUP(E29,#REF!,13,FALSE)),"",VLOOKUP(E29,#REF!,13,FALSE))</f>
        <v/>
      </c>
      <c r="P29" s="63"/>
      <c r="Q29" s="4"/>
      <c r="R29" s="11"/>
      <c r="S29" s="11"/>
      <c r="T29" s="4" t="str">
        <f>IF(ISERROR(VLOOKUP(E29,#REF!,10,FALSE)),"",VLOOKUP(E29,#REF!,10,FALSE))</f>
        <v/>
      </c>
      <c r="U29" s="11"/>
      <c r="V29" s="11"/>
      <c r="W29" s="11"/>
      <c r="X29" s="11"/>
      <c r="Y29" s="4"/>
      <c r="Z29" s="5" t="str">
        <f>IF(((NETWORKDAYS(Q29,A29,[2]Planning!A10:A13)-1))&gt;3000,"",NETWORKDAYS(Q29,A29,[2]Planning!A10:A13)-1)</f>
        <v/>
      </c>
      <c r="AA29" s="5" t="str">
        <f>IF((NETWORKDAYS(R29,A29,[2]Planning!A20:A23)-1)&gt;3000,"",NETWORKDAYS(R29,A29,[2]Planning!A20:A23)-1)</f>
        <v/>
      </c>
      <c r="AB29" s="5">
        <f t="shared" si="0"/>
        <v>30790</v>
      </c>
      <c r="AC29" s="109" t="str">
        <f>IF(ISERROR((NETWORKDAYS(#REF!,A29,[2]Planning!A19:A22)-1)),"",(NETWORKDAYS(#REF!,A29,[2]Planning!A19:A22)-1))</f>
        <v/>
      </c>
      <c r="AD29" s="110"/>
      <c r="AE29" s="110"/>
      <c r="AF29" s="110"/>
      <c r="AG29" s="16"/>
    </row>
    <row r="30" spans="1:33" hidden="1" x14ac:dyDescent="0.25">
      <c r="A30" s="27">
        <v>43108</v>
      </c>
      <c r="B30" s="14"/>
      <c r="C30" s="43" t="s">
        <v>1</v>
      </c>
      <c r="D30" s="33" t="s">
        <v>45</v>
      </c>
      <c r="E30" s="90" t="s">
        <v>46</v>
      </c>
      <c r="F30" s="8" t="str">
        <f>IF(ISERROR(VLOOKUP(E30,#REF!,4,FALSE)),"",VLOOKUP(E30,#REF!,4,FALSE))</f>
        <v/>
      </c>
      <c r="G30" s="66"/>
      <c r="H30" s="2" t="str">
        <f>IF(ISERROR(VLOOKUP(E30,#REF!,3,FALSE)),"",VLOOKUP(E30,#REF!,3,FALSE))</f>
        <v/>
      </c>
      <c r="I30" s="67" t="str">
        <f>IF(ISERROR(VLOOKUP(E30,#REF!,5,FALSE)),"",VLOOKUP(E30,#REF!,5,FALSE))</f>
        <v/>
      </c>
      <c r="J30" s="67" t="str">
        <f>IF(ISERROR(VLOOKUP(E30,'[1]PLANNING COMMERCE'!$B$2:$T$290,19,FALSE)),"",(VLOOKUP(E30,'[1]PLANNING COMMERCE'!$B$2:$T$290,19,FALSE)))</f>
        <v>Non</v>
      </c>
      <c r="K30" s="67" t="str">
        <f>IF(ISERROR(VLOOKUP(E30,'[1]PLANNING COMMERCE'!$B$2:$U$290,20,FALSE)),"",VLOOKUP(E30,'[1]PLANNING COMMERCE'!$B$2:$U$290,20,FALSE))</f>
        <v>Non</v>
      </c>
      <c r="L30" s="3" t="s">
        <v>151</v>
      </c>
      <c r="M30" s="54">
        <v>1</v>
      </c>
      <c r="N30" s="19" t="str">
        <f>IF(ISERROR(VLOOKUP(E30,#REF!,12,FALSE)),"",VLOOKUP(E30,#REF!,12,FALSE))</f>
        <v/>
      </c>
      <c r="O30" s="3" t="str">
        <f>IF(ISERROR(VLOOKUP(E30,#REF!,13,FALSE)),"",VLOOKUP(E30,#REF!,13,FALSE))</f>
        <v/>
      </c>
      <c r="P30" s="63"/>
      <c r="Q30" s="11">
        <v>43062</v>
      </c>
      <c r="R30" s="11">
        <v>43066</v>
      </c>
      <c r="S30" s="11">
        <v>43063</v>
      </c>
      <c r="T30" s="4" t="str">
        <f>IF(ISERROR(VLOOKUP(E30,#REF!,10,FALSE)),"",VLOOKUP(E30,#REF!,10,FALSE))</f>
        <v/>
      </c>
      <c r="U30" s="11">
        <v>43080</v>
      </c>
      <c r="V30" s="11">
        <v>43083</v>
      </c>
      <c r="W30" s="11">
        <v>43080</v>
      </c>
      <c r="X30" s="11">
        <v>43090</v>
      </c>
      <c r="Y30" s="4">
        <v>43091</v>
      </c>
      <c r="Z30" s="5">
        <f>IF(((NETWORKDAYS(Q30,A30,[2]Planning!A8:A11)-1))&gt;3000,"",NETWORKDAYS(Q30,A30,[2]Planning!A8:A11)-1)</f>
        <v>30</v>
      </c>
      <c r="AA30" s="5">
        <f>IF((NETWORKDAYS(R30,A30,[2]Planning!A18:A21)-1)&gt;3000,"",NETWORKDAYS(R30,A30,[2]Planning!A18:A21)-1)</f>
        <v>29</v>
      </c>
      <c r="AB30" s="5">
        <f t="shared" si="0"/>
        <v>32</v>
      </c>
      <c r="AC30" s="109" t="str">
        <f>IF(ISERROR((NETWORKDAYS(#REF!,A30,[2]Planning!A17:A20)-1)),"",(NETWORKDAYS(#REF!,A30,[2]Planning!A17:A20)-1))</f>
        <v/>
      </c>
      <c r="AD30" s="110"/>
      <c r="AE30" s="110"/>
      <c r="AF30" s="110"/>
      <c r="AG30" s="16"/>
    </row>
    <row r="31" spans="1:33" hidden="1" x14ac:dyDescent="0.25">
      <c r="A31" s="28">
        <v>43109</v>
      </c>
      <c r="B31" s="14"/>
      <c r="C31" s="91" t="s">
        <v>1</v>
      </c>
      <c r="D31" s="34" t="s">
        <v>45</v>
      </c>
      <c r="E31" s="90" t="s">
        <v>47</v>
      </c>
      <c r="F31" s="8" t="str">
        <f>IF(ISERROR(VLOOKUP(E31,#REF!,4,FALSE)),"",VLOOKUP(E31,#REF!,4,FALSE))</f>
        <v/>
      </c>
      <c r="G31" s="66"/>
      <c r="H31" s="2" t="str">
        <f>IF(ISERROR(VLOOKUP(E31,#REF!,3,FALSE)),"",VLOOKUP(E31,#REF!,3,FALSE))</f>
        <v/>
      </c>
      <c r="I31" s="67" t="str">
        <f>IF(ISERROR(VLOOKUP(E31,#REF!,5,FALSE)),"",VLOOKUP(E31,#REF!,5,FALSE))</f>
        <v/>
      </c>
      <c r="J31" s="67" t="str">
        <f>IF(ISERROR(VLOOKUP(E31,'[1]PLANNING COMMERCE'!$B$2:$T$290,19,FALSE)),"",(VLOOKUP(E31,'[1]PLANNING COMMERCE'!$B$2:$T$290,19,FALSE)))</f>
        <v>Non</v>
      </c>
      <c r="K31" s="67" t="str">
        <f>IF(ISERROR(VLOOKUP(E31,'[1]PLANNING COMMERCE'!$B$2:$U$290,20,FALSE)),"",VLOOKUP(E31,'[1]PLANNING COMMERCE'!$B$2:$U$290,20,FALSE))</f>
        <v>Non</v>
      </c>
      <c r="L31" s="68" t="s">
        <v>153</v>
      </c>
      <c r="M31" s="67">
        <v>0.5</v>
      </c>
      <c r="N31" s="19" t="str">
        <f>IF(ISERROR(VLOOKUP(E31,#REF!,12,FALSE)),"",VLOOKUP(E31,#REF!,12,FALSE))</f>
        <v/>
      </c>
      <c r="O31" s="3" t="str">
        <f>IF(ISERROR(VLOOKUP(E31,#REF!,13,FALSE)),"",VLOOKUP(E31,#REF!,13,FALSE))</f>
        <v/>
      </c>
      <c r="P31" s="63"/>
      <c r="Q31" s="11">
        <v>43102</v>
      </c>
      <c r="R31" s="11">
        <v>43102</v>
      </c>
      <c r="S31" s="11">
        <v>43103</v>
      </c>
      <c r="T31" s="4"/>
      <c r="U31" s="11"/>
      <c r="V31" s="11"/>
      <c r="W31" s="11">
        <v>43104</v>
      </c>
      <c r="X31" s="11">
        <v>43105</v>
      </c>
      <c r="Y31" s="4">
        <v>43105</v>
      </c>
      <c r="Z31" s="5">
        <f>IF(((NETWORKDAYS(Q31,A31,[2]Planning!A12:A15)-1))&gt;3000,"",NETWORKDAYS(Q31,A31,[2]Planning!A12:A15)-1)</f>
        <v>3</v>
      </c>
      <c r="AA31" s="5">
        <f>IF((NETWORKDAYS(R31,A31,[2]Planning!A22:A25)-1)&gt;3000,"",NETWORKDAYS(R31,A31,[2]Planning!A22:A25)-1)</f>
        <v>5</v>
      </c>
      <c r="AB31" s="5">
        <f t="shared" si="0"/>
        <v>5</v>
      </c>
      <c r="AC31" s="109" t="str">
        <f>IF(ISERROR((NETWORKDAYS(#REF!,A31,[2]Planning!A21:A24)-1)),"",(NETWORKDAYS(#REF!,A31,[2]Planning!A21:A24)-1))</f>
        <v/>
      </c>
      <c r="AD31" s="110"/>
      <c r="AE31" s="110"/>
      <c r="AF31" s="110"/>
      <c r="AG31" s="16"/>
    </row>
    <row r="32" spans="1:33" hidden="1" x14ac:dyDescent="0.25">
      <c r="A32" s="27">
        <v>43109</v>
      </c>
      <c r="B32" s="14"/>
      <c r="C32" s="35"/>
      <c r="D32" s="32" t="s">
        <v>13</v>
      </c>
      <c r="E32" s="93" t="s">
        <v>48</v>
      </c>
      <c r="F32" s="8" t="str">
        <f>IF(ISERROR(VLOOKUP(E32,#REF!,4,FALSE)),"",VLOOKUP(E32,#REF!,4,FALSE))</f>
        <v/>
      </c>
      <c r="G32" s="66"/>
      <c r="H32" s="2" t="str">
        <f>IF(ISERROR(VLOOKUP(E32,#REF!,3,FALSE)),"",VLOOKUP(E32,#REF!,3,FALSE))</f>
        <v/>
      </c>
      <c r="I32" s="67" t="str">
        <f>IF(ISERROR(VLOOKUP(E32,#REF!,5,FALSE)),"",VLOOKUP(E32,#REF!,5,FALSE))</f>
        <v/>
      </c>
      <c r="J32" s="67" t="str">
        <f>IF(ISERROR(VLOOKUP(E32,'[1]PLANNING COMMERCE'!$B$2:$T$290,19,FALSE)),"",(VLOOKUP(E32,'[1]PLANNING COMMERCE'!$B$2:$T$290,19,FALSE)))</f>
        <v/>
      </c>
      <c r="K32" s="67" t="str">
        <f>IF(ISERROR(VLOOKUP(E32,'[1]PLANNING COMMERCE'!$B$2:$U$290,20,FALSE)),"",VLOOKUP(E32,'[1]PLANNING COMMERCE'!$B$2:$U$290,20,FALSE))</f>
        <v/>
      </c>
      <c r="L32" s="3" t="s">
        <v>146</v>
      </c>
      <c r="M32" s="8">
        <v>1</v>
      </c>
      <c r="N32" s="19" t="str">
        <f>IF(ISERROR(VLOOKUP(E32,#REF!,12,FALSE)),"",VLOOKUP(E32,#REF!,12,FALSE))</f>
        <v/>
      </c>
      <c r="O32" s="3" t="str">
        <f>IF(ISERROR(VLOOKUP(E32,#REF!,13,FALSE)),"",VLOOKUP(E32,#REF!,13,FALSE))</f>
        <v/>
      </c>
      <c r="P32" s="63"/>
      <c r="Q32" s="11">
        <v>43091</v>
      </c>
      <c r="R32" s="11">
        <v>43091</v>
      </c>
      <c r="S32" s="11">
        <v>43056</v>
      </c>
      <c r="T32" s="4" t="str">
        <f>IF(ISERROR(VLOOKUP(E32,#REF!,10,FALSE)),"",VLOOKUP(E32,#REF!,10,FALSE))</f>
        <v/>
      </c>
      <c r="U32" s="11" t="s">
        <v>143</v>
      </c>
      <c r="V32" s="11" t="s">
        <v>143</v>
      </c>
      <c r="W32" s="11">
        <v>43424</v>
      </c>
      <c r="X32" s="11" t="s">
        <v>154</v>
      </c>
      <c r="Y32" s="4">
        <v>43104</v>
      </c>
      <c r="Z32" s="5">
        <f>IF(((NETWORKDAYS(Q32,A32,[2]Planning!A15:A18)-1))&gt;3000,"",NETWORKDAYS(Q32,A32,[2]Planning!A15:A18)-1)</f>
        <v>10</v>
      </c>
      <c r="AA32" s="5">
        <f>IF((NETWORKDAYS(R32,A32,[2]Planning!A25:A28)-1)&gt;3000,"",NETWORKDAYS(R32,A32,[2]Planning!A25:A28)-1)</f>
        <v>12</v>
      </c>
      <c r="AB32" s="5">
        <f t="shared" si="0"/>
        <v>38</v>
      </c>
      <c r="AC32" s="109" t="str">
        <f>IF(ISERROR((NETWORKDAYS(#REF!,A32,[2]Planning!A24:A27)-1)),"",(NETWORKDAYS(#REF!,A32,[2]Planning!A24:A27)-1))</f>
        <v/>
      </c>
      <c r="AD32" s="110"/>
      <c r="AE32" s="110"/>
      <c r="AF32" s="110"/>
      <c r="AG32" s="16"/>
    </row>
    <row r="33" spans="1:33" hidden="1" x14ac:dyDescent="0.25">
      <c r="A33" s="27">
        <v>43109</v>
      </c>
      <c r="B33" s="14"/>
      <c r="C33" s="43" t="s">
        <v>1</v>
      </c>
      <c r="D33" s="36" t="s">
        <v>31</v>
      </c>
      <c r="E33" s="92" t="s">
        <v>49</v>
      </c>
      <c r="F33" s="8" t="str">
        <f>IF(ISERROR(VLOOKUP(E33,#REF!,4,FALSE)),"",VLOOKUP(E33,#REF!,4,FALSE))</f>
        <v/>
      </c>
      <c r="G33" s="66"/>
      <c r="H33" s="2" t="str">
        <f>IF(ISERROR(VLOOKUP(E33,#REF!,3,FALSE)),"",VLOOKUP(E33,#REF!,3,FALSE))</f>
        <v/>
      </c>
      <c r="I33" s="67" t="str">
        <f>IF(ISERROR(VLOOKUP(E33,#REF!,5,FALSE)),"",VLOOKUP(E33,#REF!,5,FALSE))</f>
        <v/>
      </c>
      <c r="J33" s="67" t="str">
        <f>IF(ISERROR(VLOOKUP(E33,'[1]PLANNING COMMERCE'!$B$2:$T$290,19,FALSE)),"",(VLOOKUP(E33,'[1]PLANNING COMMERCE'!$B$2:$T$290,19,FALSE)))</f>
        <v/>
      </c>
      <c r="K33" s="67" t="str">
        <f>IF(ISERROR(VLOOKUP(E33,'[1]PLANNING COMMERCE'!$B$2:$U$290,20,FALSE)),"",VLOOKUP(E33,'[1]PLANNING COMMERCE'!$B$2:$U$290,20,FALSE))</f>
        <v/>
      </c>
      <c r="L33" s="3"/>
      <c r="M33" s="8"/>
      <c r="N33" s="19" t="str">
        <f>IF(ISERROR(VLOOKUP(E33,#REF!,12,FALSE)),"",VLOOKUP(E33,#REF!,12,FALSE))</f>
        <v/>
      </c>
      <c r="O33" s="3" t="str">
        <f>IF(ISERROR(VLOOKUP(E33,#REF!,13,FALSE)),"",VLOOKUP(E33,#REF!,13,FALSE))</f>
        <v/>
      </c>
      <c r="P33" s="63"/>
      <c r="Q33" s="11"/>
      <c r="R33" s="11"/>
      <c r="S33" s="11"/>
      <c r="T33" s="4" t="str">
        <f>IF(ISERROR(VLOOKUP(E33,#REF!,10,FALSE)),"",VLOOKUP(E33,#REF!,10,FALSE))</f>
        <v/>
      </c>
      <c r="U33" s="11"/>
      <c r="V33" s="11"/>
      <c r="W33" s="11"/>
      <c r="X33" s="11"/>
      <c r="Y33" s="4"/>
      <c r="Z33" s="5" t="str">
        <f>IF(((NETWORKDAYS(Q33,A33,[2]Planning!A16:A19)-1))&gt;3000,"",NETWORKDAYS(Q33,A33,[2]Planning!A16:A19)-1)</f>
        <v/>
      </c>
      <c r="AA33" s="5" t="str">
        <f>IF((NETWORKDAYS(R33,A33,[2]Planning!A26:A29)-1)&gt;3000,"",NETWORKDAYS(R33,A33,[2]Planning!A26:A29)-1)</f>
        <v/>
      </c>
      <c r="AB33" s="5">
        <f t="shared" si="0"/>
        <v>30791</v>
      </c>
      <c r="AC33" s="109" t="str">
        <f>IF(ISERROR((NETWORKDAYS(#REF!,A33,[2]Planning!A25:A28)-1)),"",(NETWORKDAYS(#REF!,A33,[2]Planning!A25:A28)-1))</f>
        <v/>
      </c>
      <c r="AD33" s="110"/>
      <c r="AE33" s="110"/>
      <c r="AF33" s="110"/>
      <c r="AG33" s="16"/>
    </row>
    <row r="34" spans="1:33" hidden="1" x14ac:dyDescent="0.25">
      <c r="A34" s="28">
        <v>43109</v>
      </c>
      <c r="B34" s="14"/>
      <c r="C34" s="91"/>
      <c r="D34" s="25" t="s">
        <v>26</v>
      </c>
      <c r="E34" s="90" t="s">
        <v>50</v>
      </c>
      <c r="F34" s="8" t="str">
        <f>IF(ISERROR(VLOOKUP(E34,#REF!,4,FALSE)),"",VLOOKUP(E34,#REF!,4,FALSE))</f>
        <v/>
      </c>
      <c r="G34" s="72"/>
      <c r="H34" s="2" t="str">
        <f>IF(ISERROR(VLOOKUP(E34,#REF!,3,FALSE)),"",VLOOKUP(E34,#REF!,3,FALSE))</f>
        <v/>
      </c>
      <c r="I34" s="67" t="str">
        <f>IF(ISERROR(VLOOKUP(E34,#REF!,5,FALSE)),"",VLOOKUP(E34,#REF!,5,FALSE))</f>
        <v/>
      </c>
      <c r="J34" s="67" t="str">
        <f>IF(ISERROR(VLOOKUP(E34,'[1]PLANNING COMMERCE'!$B$2:$T$290,19,FALSE)),"",(VLOOKUP(E34,'[1]PLANNING COMMERCE'!$B$2:$T$290,19,FALSE)))</f>
        <v>Non</v>
      </c>
      <c r="K34" s="67" t="str">
        <f>IF(ISERROR(VLOOKUP(E34,'[1]PLANNING COMMERCE'!$B$2:$U$290,20,FALSE)),"",VLOOKUP(E34,'[1]PLANNING COMMERCE'!$B$2:$U$290,20,FALSE))</f>
        <v>Non</v>
      </c>
      <c r="L34" s="3" t="s">
        <v>146</v>
      </c>
      <c r="M34" s="54">
        <v>1</v>
      </c>
      <c r="N34" s="19" t="str">
        <f>IF(ISERROR(VLOOKUP(E34,#REF!,12,FALSE)),"",VLOOKUP(E34,#REF!,12,FALSE))</f>
        <v/>
      </c>
      <c r="O34" s="3" t="str">
        <f>IF(ISERROR(VLOOKUP(E34,#REF!,13,FALSE)),"",VLOOKUP(E34,#REF!,13,FALSE))</f>
        <v/>
      </c>
      <c r="P34" s="11">
        <v>43103</v>
      </c>
      <c r="Q34" s="11">
        <v>43074</v>
      </c>
      <c r="R34" s="11">
        <v>43095</v>
      </c>
      <c r="S34" s="11">
        <v>43074</v>
      </c>
      <c r="T34" s="4" t="str">
        <f>IF(ISERROR(VLOOKUP(E34,#REF!,10,FALSE)),"",VLOOKUP(E34,#REF!,10,FALSE))</f>
        <v/>
      </c>
      <c r="U34" s="11" t="s">
        <v>143</v>
      </c>
      <c r="V34" s="11" t="s">
        <v>143</v>
      </c>
      <c r="W34" s="11">
        <v>43461</v>
      </c>
      <c r="X34" s="11">
        <v>43102</v>
      </c>
      <c r="Y34" s="4">
        <v>43103</v>
      </c>
      <c r="Z34" s="5">
        <f>IF(((NETWORKDAYS(Q34,A34,[2]Planning!A14:A17)-1))&gt;3000,"",NETWORKDAYS(Q34,A34,[2]Planning!A14:A17)-1)</f>
        <v>23</v>
      </c>
      <c r="AA34" s="5">
        <f>IF((NETWORKDAYS(R34,A34,[2]Planning!A24:A27)-1)&gt;3000,"",NETWORKDAYS(R34,A34,[2]Planning!A24:A27)-1)</f>
        <v>10</v>
      </c>
      <c r="AB34" s="5">
        <f t="shared" si="0"/>
        <v>26</v>
      </c>
      <c r="AC34" s="109" t="str">
        <f>IF(ISERROR((NETWORKDAYS(#REF!,A34,[2]Planning!A23:A26)-1)),"",(NETWORKDAYS(#REF!,A34,[2]Planning!A23:A26)-1))</f>
        <v/>
      </c>
      <c r="AD34" s="110"/>
      <c r="AE34" s="110"/>
      <c r="AF34" s="110"/>
      <c r="AG34" s="16"/>
    </row>
    <row r="35" spans="1:33" hidden="1" x14ac:dyDescent="0.25">
      <c r="A35" s="28">
        <v>43109</v>
      </c>
      <c r="B35" s="14" t="str">
        <f>IF(ISERROR(VLOOKUP(E35,#REF!,2,FALSE)),"",VLOOKUP(E35,#REF!,2,FALSE))</f>
        <v/>
      </c>
      <c r="C35" s="91" t="s">
        <v>1</v>
      </c>
      <c r="D35" s="32" t="s">
        <v>37</v>
      </c>
      <c r="E35" s="9" t="s">
        <v>51</v>
      </c>
      <c r="F35" s="8" t="str">
        <f>IF(ISERROR(VLOOKUP(E35,#REF!,4,FALSE)),"",VLOOKUP(E35,#REF!,4,FALSE))</f>
        <v/>
      </c>
      <c r="G35" s="6"/>
      <c r="H35" s="2" t="str">
        <f>IF(ISERROR(VLOOKUP(E35,#REF!,3,FALSE)),"",VLOOKUP(E35,#REF!,3,FALSE))</f>
        <v/>
      </c>
      <c r="I35" s="67" t="str">
        <f>IF(ISERROR(VLOOKUP(E35,#REF!,5,FALSE)),"",VLOOKUP(E35,#REF!,5,FALSE))</f>
        <v/>
      </c>
      <c r="J35" s="67" t="str">
        <f>IF(ISERROR(VLOOKUP(E35,'[1]PLANNING COMMERCE'!$B$2:$T$290,19,FALSE)),"",(VLOOKUP(E35,'[1]PLANNING COMMERCE'!$B$2:$T$290,19,FALSE)))</f>
        <v>Non</v>
      </c>
      <c r="K35" s="67" t="str">
        <f>IF(ISERROR(VLOOKUP(E35,'[1]PLANNING COMMERCE'!$B$2:$U$290,20,FALSE)),"",VLOOKUP(E35,'[1]PLANNING COMMERCE'!$B$2:$U$290,20,FALSE))</f>
        <v>Non</v>
      </c>
      <c r="L35" s="3" t="s">
        <v>146</v>
      </c>
      <c r="M35" s="8">
        <v>1</v>
      </c>
      <c r="N35" s="19" t="str">
        <f>IF(ISERROR(VLOOKUP(E35,#REF!,12,FALSE)),"",VLOOKUP(E35,#REF!,12,FALSE))</f>
        <v/>
      </c>
      <c r="O35" s="3" t="str">
        <f>IF(ISERROR(VLOOKUP(E35,#REF!,13,FALSE)),"",VLOOKUP(E35,#REF!,13,FALSE))</f>
        <v/>
      </c>
      <c r="P35" s="20">
        <v>43106</v>
      </c>
      <c r="Q35" s="4">
        <v>43067</v>
      </c>
      <c r="R35" s="4">
        <v>43076</v>
      </c>
      <c r="S35" s="4"/>
      <c r="T35" s="4" t="str">
        <f>IF(ISERROR(VLOOKUP(E35,#REF!,10,FALSE)),"",VLOOKUP(E35,#REF!,10,FALSE))</f>
        <v/>
      </c>
      <c r="U35" s="4"/>
      <c r="V35" s="4"/>
      <c r="W35" s="4">
        <v>43097</v>
      </c>
      <c r="X35" s="4">
        <v>43103</v>
      </c>
      <c r="Y35" s="4">
        <v>43108</v>
      </c>
      <c r="Z35" s="5">
        <f>IF(((NETWORKDAYS(Q35,A35,[2]Planning!A13:A16)-1))&gt;3000,"",NETWORKDAYS(Q35,A35,[2]Planning!A13:A16)-1)</f>
        <v>28</v>
      </c>
      <c r="AA35" s="5">
        <f>IF((NETWORKDAYS(R35,A35,[2]Planning!A23:A26)-1)&gt;3000,"",NETWORKDAYS(R35,A35,[2]Planning!A23:A26)-1)</f>
        <v>23</v>
      </c>
      <c r="AB35" s="5">
        <f t="shared" si="0"/>
        <v>30791</v>
      </c>
      <c r="AC35" s="109" t="str">
        <f>IF(ISERROR((NETWORKDAYS(#REF!,A35,[2]Planning!A22:A25)-1)),"",(NETWORKDAYS(#REF!,A35,[2]Planning!A22:A25)-1))</f>
        <v/>
      </c>
      <c r="AD35" s="110"/>
      <c r="AE35" s="110"/>
      <c r="AF35" s="110"/>
      <c r="AG35" s="16"/>
    </row>
    <row r="36" spans="1:33" hidden="1" x14ac:dyDescent="0.25">
      <c r="A36" s="27">
        <v>43110</v>
      </c>
      <c r="B36" s="14" t="str">
        <f>IF(ISERROR(VLOOKUP(E36,#REF!,2,FALSE)),"",VLOOKUP(E36,#REF!,2,FALSE))</f>
        <v/>
      </c>
      <c r="C36" s="43" t="s">
        <v>1</v>
      </c>
      <c r="D36" s="30" t="s">
        <v>8</v>
      </c>
      <c r="E36" s="90" t="s">
        <v>52</v>
      </c>
      <c r="F36" s="8" t="str">
        <f>IF(ISERROR(VLOOKUP(E36,#REF!,4,FALSE)),"",VLOOKUP(E36,#REF!,4,FALSE))</f>
        <v/>
      </c>
      <c r="G36" s="73"/>
      <c r="H36" s="2" t="str">
        <f>IF(ISERROR(VLOOKUP(E36,#REF!,3,FALSE)),"",VLOOKUP(E36,#REF!,3,FALSE))</f>
        <v/>
      </c>
      <c r="I36" s="67" t="str">
        <f>IF(ISERROR(VLOOKUP(E36,#REF!,5,FALSE)),"",VLOOKUP(E36,#REF!,5,FALSE))</f>
        <v/>
      </c>
      <c r="J36" s="67" t="str">
        <f>IF(ISERROR(VLOOKUP(E36,'[1]PLANNING COMMERCE'!$B$2:$T$290,19,FALSE)),"",(VLOOKUP(E36,'[1]PLANNING COMMERCE'!$B$2:$T$290,19,FALSE)))</f>
        <v>Non</v>
      </c>
      <c r="K36" s="67" t="str">
        <f>IF(ISERROR(VLOOKUP(E36,'[1]PLANNING COMMERCE'!$B$2:$U$290,20,FALSE)),"",VLOOKUP(E36,'[1]PLANNING COMMERCE'!$B$2:$U$290,20,FALSE))</f>
        <v>Non</v>
      </c>
      <c r="L36" s="3" t="s">
        <v>144</v>
      </c>
      <c r="M36" s="54">
        <v>1</v>
      </c>
      <c r="N36" s="19" t="str">
        <f>IF(ISERROR(VLOOKUP(E36,#REF!,12,FALSE)),"",VLOOKUP(E36,#REF!,12,FALSE))</f>
        <v/>
      </c>
      <c r="O36" s="3" t="str">
        <f>IF(ISERROR(VLOOKUP(E36,#REF!,13,FALSE)),"",VLOOKUP(E36,#REF!,13,FALSE))</f>
        <v/>
      </c>
      <c r="P36" s="63">
        <v>42745</v>
      </c>
      <c r="Q36" s="11">
        <v>43103</v>
      </c>
      <c r="R36" s="11">
        <v>43103</v>
      </c>
      <c r="S36" s="11">
        <v>43103</v>
      </c>
      <c r="T36" s="4" t="str">
        <f>IF(ISERROR(VLOOKUP(E36,#REF!,9,FALSE)),"",VLOOKUP(E36,#REF!,9,FALSE))</f>
        <v/>
      </c>
      <c r="U36" s="11" t="s">
        <v>143</v>
      </c>
      <c r="V36" s="11" t="s">
        <v>143</v>
      </c>
      <c r="W36" s="11">
        <v>43102</v>
      </c>
      <c r="X36" s="11">
        <v>43108</v>
      </c>
      <c r="Y36" s="4">
        <v>43108</v>
      </c>
      <c r="Z36" s="5">
        <f>IF(((NETWORKDAYS(Q36,A36,[2]Planning!A21:A24)-1))&gt;3000,"",NETWORKDAYS(Q36,A36,[2]Planning!A21:A24)-1)</f>
        <v>5</v>
      </c>
      <c r="AA36" s="5">
        <f>IF((NETWORKDAYS(R36,A36,[2]Planning!A31:A34)-1)&gt;3000,"",NETWORKDAYS(R36,A36,[2]Planning!A31:A34)-1)</f>
        <v>3</v>
      </c>
      <c r="AB36" s="5">
        <f t="shared" si="0"/>
        <v>6</v>
      </c>
      <c r="AC36" s="109" t="str">
        <f>IF(ISERROR((NETWORKDAYS(#REF!,A36,[2]Planning!A30:A33)-1)),"",(NETWORKDAYS(#REF!,A36,[2]Planning!A30:A33)-1))</f>
        <v/>
      </c>
      <c r="AD36" s="110"/>
      <c r="AE36" s="110"/>
      <c r="AF36" s="110"/>
      <c r="AG36" s="16"/>
    </row>
    <row r="37" spans="1:33" hidden="1" x14ac:dyDescent="0.25">
      <c r="A37" s="27">
        <v>43110</v>
      </c>
      <c r="B37" s="14" t="str">
        <f>IF(ISERROR(VLOOKUP(E37,#REF!,2,FALSE)),"",VLOOKUP(E37,#REF!,2,FALSE))</f>
        <v/>
      </c>
      <c r="C37" s="69"/>
      <c r="D37" s="30" t="s">
        <v>8</v>
      </c>
      <c r="E37" s="90" t="s">
        <v>53</v>
      </c>
      <c r="F37" s="8" t="str">
        <f>IF(ISERROR(VLOOKUP(E37,#REF!,4,FALSE)),"",VLOOKUP(E37,#REF!,4,FALSE))</f>
        <v/>
      </c>
      <c r="G37" s="66"/>
      <c r="H37" s="2" t="str">
        <f>IF(ISERROR(VLOOKUP(E37,#REF!,3,FALSE)),"",VLOOKUP(E37,#REF!,3,FALSE))</f>
        <v/>
      </c>
      <c r="I37" s="67" t="str">
        <f>IF(ISERROR(VLOOKUP(E37,#REF!,5,FALSE)),"",VLOOKUP(E37,#REF!,5,FALSE))</f>
        <v/>
      </c>
      <c r="J37" s="67" t="str">
        <f>IF(ISERROR(VLOOKUP(E37,'[1]PLANNING COMMERCE'!$B$2:$T$290,19,FALSE)),"",(VLOOKUP(E37,'[1]PLANNING COMMERCE'!$B$2:$T$290,19,FALSE)))</f>
        <v>Non</v>
      </c>
      <c r="K37" s="67" t="str">
        <f>IF(ISERROR(VLOOKUP(E37,'[1]PLANNING COMMERCE'!$B$2:$U$290,20,FALSE)),"",VLOOKUP(E37,'[1]PLANNING COMMERCE'!$B$2:$U$290,20,FALSE))</f>
        <v>Non</v>
      </c>
      <c r="L37" s="3" t="s">
        <v>146</v>
      </c>
      <c r="M37" s="54">
        <v>1</v>
      </c>
      <c r="N37" s="19" t="str">
        <f>IF(ISERROR(VLOOKUP(E37,#REF!,12,FALSE)),"",VLOOKUP(E37,#REF!,12,FALSE))</f>
        <v/>
      </c>
      <c r="O37" s="3" t="str">
        <f>IF(ISERROR(VLOOKUP(E37,#REF!,13,FALSE)),"",VLOOKUP(E37,#REF!,13,FALSE))</f>
        <v/>
      </c>
      <c r="P37" s="63">
        <v>43110</v>
      </c>
      <c r="Q37" s="11">
        <v>43079</v>
      </c>
      <c r="R37" s="11">
        <v>43095</v>
      </c>
      <c r="S37" s="11">
        <v>43095</v>
      </c>
      <c r="T37" s="4" t="str">
        <f>IF(ISERROR(VLOOKUP(E37,#REF!,10,FALSE)),"",VLOOKUP(E37,#REF!,10,FALSE))</f>
        <v/>
      </c>
      <c r="U37" s="11" t="s">
        <v>143</v>
      </c>
      <c r="V37" s="11" t="s">
        <v>143</v>
      </c>
      <c r="W37" s="11">
        <v>43102</v>
      </c>
      <c r="X37" s="11">
        <v>43105</v>
      </c>
      <c r="Y37" s="4">
        <v>43108</v>
      </c>
      <c r="Z37" s="5">
        <f>IF(((NETWORKDAYS(Q37,A37,[2]Planning!A20:A23)-1))&gt;3000,"",NETWORKDAYS(Q37,A37,[2]Planning!A20:A23)-1)</f>
        <v>22</v>
      </c>
      <c r="AA37" s="5">
        <f>IF((NETWORKDAYS(R37,A37,[2]Planning!A30:A33)-1)&gt;3000,"",NETWORKDAYS(R37,A37,[2]Planning!A30:A33)-1)</f>
        <v>9</v>
      </c>
      <c r="AB37" s="5">
        <f t="shared" si="0"/>
        <v>12</v>
      </c>
      <c r="AC37" s="109" t="str">
        <f>IF(ISERROR((NETWORKDAYS(#REF!,A37,[2]Planning!A29:A32)-1)),"",(NETWORKDAYS(#REF!,A37,[2]Planning!A29:A32)-1))</f>
        <v/>
      </c>
      <c r="AD37" s="110"/>
      <c r="AE37" s="110"/>
      <c r="AF37" s="110"/>
      <c r="AG37" s="16"/>
    </row>
    <row r="38" spans="1:33" hidden="1" x14ac:dyDescent="0.25">
      <c r="A38" s="27">
        <v>43110</v>
      </c>
      <c r="B38" s="14"/>
      <c r="C38" s="91"/>
      <c r="D38" s="32"/>
      <c r="E38" s="90" t="s">
        <v>48</v>
      </c>
      <c r="F38" s="8" t="str">
        <f>IF(ISERROR(VLOOKUP(E38,#REF!,4,FALSE)),"",VLOOKUP(E38,#REF!,4,FALSE))</f>
        <v/>
      </c>
      <c r="G38" s="66"/>
      <c r="H38" s="2" t="str">
        <f>IF(ISERROR(VLOOKUP(E38,#REF!,3,FALSE)),"",VLOOKUP(E38,#REF!,3,FALSE))</f>
        <v/>
      </c>
      <c r="I38" s="67" t="str">
        <f>IF(ISERROR(VLOOKUP(E38,#REF!,5,FALSE)),"",VLOOKUP(E38,#REF!,5,FALSE))</f>
        <v/>
      </c>
      <c r="J38" s="67" t="str">
        <f>IF(ISERROR(VLOOKUP(E38,'[1]PLANNING COMMERCE'!$B$2:$T$290,19,FALSE)),"",(VLOOKUP(E38,'[1]PLANNING COMMERCE'!$B$2:$T$290,19,FALSE)))</f>
        <v/>
      </c>
      <c r="K38" s="67" t="str">
        <f>IF(ISERROR(VLOOKUP(E38,'[1]PLANNING COMMERCE'!$B$2:$U$290,20,FALSE)),"",VLOOKUP(E38,'[1]PLANNING COMMERCE'!$B$2:$U$290,20,FALSE))</f>
        <v/>
      </c>
      <c r="L38" s="68"/>
      <c r="M38" s="67"/>
      <c r="N38" s="19" t="str">
        <f>IF(ISERROR(VLOOKUP(E38,#REF!,12,FALSE)),"",VLOOKUP(E38,#REF!,12,FALSE))</f>
        <v/>
      </c>
      <c r="O38" s="3" t="str">
        <f>IF(ISERROR(VLOOKUP(E38,#REF!,13,FALSE)),"",VLOOKUP(E38,#REF!,13,FALSE))</f>
        <v/>
      </c>
      <c r="P38" s="63"/>
      <c r="Q38" s="11"/>
      <c r="R38" s="11"/>
      <c r="S38" s="11"/>
      <c r="T38" s="4" t="str">
        <f>IF(ISERROR(VLOOKUP(E38,#REF!,10,FALSE)),"",VLOOKUP(E38,#REF!,10,FALSE))</f>
        <v/>
      </c>
      <c r="U38" s="11"/>
      <c r="V38" s="11"/>
      <c r="W38" s="11"/>
      <c r="X38" s="11"/>
      <c r="Y38" s="4"/>
      <c r="Z38" s="5" t="str">
        <f>IF(((NETWORKDAYS(Q38,A38,[2]Planning!A18:A21)-1))&gt;3000,"",NETWORKDAYS(Q38,A38,[2]Planning!A18:A21)-1)</f>
        <v/>
      </c>
      <c r="AA38" s="5" t="str">
        <f>IF((NETWORKDAYS(R38,A38,[2]Planning!A28:A31)-1)&gt;3000,"",NETWORKDAYS(R38,A38,[2]Planning!A28:A31)-1)</f>
        <v/>
      </c>
      <c r="AB38" s="5">
        <f t="shared" si="0"/>
        <v>30792</v>
      </c>
      <c r="AC38" s="109" t="str">
        <f>IF(ISERROR((NETWORKDAYS(#REF!,A38,[2]Planning!A27:A30)-1)),"",(NETWORKDAYS(#REF!,A38,[2]Planning!A27:A30)-1))</f>
        <v/>
      </c>
      <c r="AD38" s="110"/>
      <c r="AE38" s="110"/>
      <c r="AF38" s="110"/>
      <c r="AG38" s="16"/>
    </row>
    <row r="39" spans="1:33" hidden="1" x14ac:dyDescent="0.25">
      <c r="A39" s="27">
        <v>43110</v>
      </c>
      <c r="B39" s="14"/>
      <c r="C39" s="43" t="s">
        <v>1</v>
      </c>
      <c r="D39" s="36" t="s">
        <v>31</v>
      </c>
      <c r="E39" s="92" t="s">
        <v>54</v>
      </c>
      <c r="F39" s="8" t="str">
        <f>IF(ISERROR(VLOOKUP(E39,#REF!,4,FALSE)),"",VLOOKUP(E39,#REF!,4,FALSE))</f>
        <v/>
      </c>
      <c r="G39" s="66"/>
      <c r="H39" s="2" t="str">
        <f>IF(ISERROR(VLOOKUP(E39,#REF!,3,FALSE)),"",VLOOKUP(E39,#REF!,3,FALSE))</f>
        <v/>
      </c>
      <c r="I39" s="67" t="str">
        <f>IF(ISERROR(VLOOKUP(E39,#REF!,5,FALSE)),"",VLOOKUP(E39,#REF!,5,FALSE))</f>
        <v/>
      </c>
      <c r="J39" s="67" t="str">
        <f>IF(ISERROR(VLOOKUP(E39,'[1]PLANNING COMMERCE'!$B$2:$T$290,19,FALSE)),"",(VLOOKUP(E39,'[1]PLANNING COMMERCE'!$B$2:$T$290,19,FALSE)))</f>
        <v/>
      </c>
      <c r="K39" s="67" t="str">
        <f>IF(ISERROR(VLOOKUP(E39,'[1]PLANNING COMMERCE'!$B$2:$U$290,20,FALSE)),"",VLOOKUP(E39,'[1]PLANNING COMMERCE'!$B$2:$U$290,20,FALSE))</f>
        <v/>
      </c>
      <c r="L39" s="3"/>
      <c r="M39" s="8"/>
      <c r="N39" s="19" t="str">
        <f>IF(ISERROR(VLOOKUP(E39,#REF!,12,FALSE)),"",VLOOKUP(E39,#REF!,12,FALSE))</f>
        <v/>
      </c>
      <c r="O39" s="3" t="str">
        <f>IF(ISERROR(VLOOKUP(E39,#REF!,13,FALSE)),"",VLOOKUP(E39,#REF!,13,FALSE))</f>
        <v/>
      </c>
      <c r="P39" s="63"/>
      <c r="Q39" s="11"/>
      <c r="R39" s="11"/>
      <c r="S39" s="11"/>
      <c r="T39" s="4" t="str">
        <f>IF(ISERROR(VLOOKUP(E39,#REF!,10,FALSE)),"",VLOOKUP(E39,#REF!,10,FALSE))</f>
        <v/>
      </c>
      <c r="U39" s="11"/>
      <c r="V39" s="11"/>
      <c r="W39" s="11"/>
      <c r="X39" s="11"/>
      <c r="Y39" s="4"/>
      <c r="Z39" s="5" t="str">
        <f>IF(((NETWORKDAYS(Q39,A39,[2]Planning!A17:A20)-1))&gt;3000,"",NETWORKDAYS(Q39,A39,[2]Planning!A17:A20)-1)</f>
        <v/>
      </c>
      <c r="AA39" s="5" t="str">
        <f>IF((NETWORKDAYS(R39,A39,[2]Planning!A27:A30)-1)&gt;3000,"",NETWORKDAYS(R39,A39,[2]Planning!A27:A30)-1)</f>
        <v/>
      </c>
      <c r="AB39" s="5">
        <f t="shared" si="0"/>
        <v>30792</v>
      </c>
      <c r="AC39" s="109" t="str">
        <f>IF(ISERROR((NETWORKDAYS(#REF!,A39,[2]Planning!A26:A29)-1)),"",(NETWORKDAYS(#REF!,A39,[2]Planning!A26:A29)-1))</f>
        <v/>
      </c>
      <c r="AD39" s="110"/>
      <c r="AE39" s="110"/>
      <c r="AF39" s="110"/>
      <c r="AG39" s="16"/>
    </row>
    <row r="40" spans="1:33" hidden="1" x14ac:dyDescent="0.25">
      <c r="A40" s="27">
        <v>43110</v>
      </c>
      <c r="B40" s="14"/>
      <c r="C40" s="91" t="s">
        <v>1</v>
      </c>
      <c r="D40" s="30" t="s">
        <v>55</v>
      </c>
      <c r="E40" s="90" t="s">
        <v>56</v>
      </c>
      <c r="F40" s="8" t="str">
        <f>IF(ISERROR(VLOOKUP(E40,#REF!,4,FALSE)),"",VLOOKUP(E40,#REF!,4,FALSE))</f>
        <v/>
      </c>
      <c r="G40" s="73"/>
      <c r="H40" s="2" t="str">
        <f>IF(ISERROR(VLOOKUP(E40,#REF!,3,FALSE)),"",VLOOKUP(E40,#REF!,3,FALSE))</f>
        <v/>
      </c>
      <c r="I40" s="67" t="str">
        <f>IF(ISERROR(VLOOKUP(E40,#REF!,5,FALSE)),"",VLOOKUP(E40,#REF!,5,FALSE))</f>
        <v/>
      </c>
      <c r="J40" s="67" t="str">
        <f>IF(ISERROR(VLOOKUP(E40,'[1]PLANNING COMMERCE'!$B$2:$T$290,19,FALSE)),"",(VLOOKUP(E40,'[1]PLANNING COMMERCE'!$B$2:$T$290,19,FALSE)))</f>
        <v>Non</v>
      </c>
      <c r="K40" s="67" t="str">
        <f>IF(ISERROR(VLOOKUP(E40,'[1]PLANNING COMMERCE'!$B$2:$U$290,20,FALSE)),"",VLOOKUP(E40,'[1]PLANNING COMMERCE'!$B$2:$U$290,20,FALSE))</f>
        <v>Non</v>
      </c>
      <c r="L40" s="3" t="s">
        <v>146</v>
      </c>
      <c r="M40" s="67">
        <v>1</v>
      </c>
      <c r="N40" s="19" t="str">
        <f>IF(ISERROR(VLOOKUP(E40,#REF!,12,FALSE)),"",VLOOKUP(E40,#REF!,12,FALSE))</f>
        <v/>
      </c>
      <c r="O40" s="3" t="str">
        <f>IF(ISERROR(VLOOKUP(E40,#REF!,13,FALSE)),"",VLOOKUP(E40,#REF!,13,FALSE))</f>
        <v/>
      </c>
      <c r="P40" s="63">
        <v>42737</v>
      </c>
      <c r="Q40" s="11">
        <v>43087</v>
      </c>
      <c r="R40" s="11">
        <v>43095</v>
      </c>
      <c r="S40" s="11">
        <v>43097</v>
      </c>
      <c r="T40" s="4" t="str">
        <f>IF(ISERROR(VLOOKUP(E40,#REF!,10,FALSE)),"",VLOOKUP(E40,#REF!,10,FALSE))</f>
        <v/>
      </c>
      <c r="U40" s="11" t="s">
        <v>143</v>
      </c>
      <c r="V40" s="11" t="s">
        <v>143</v>
      </c>
      <c r="W40" s="11">
        <v>43098</v>
      </c>
      <c r="X40" s="11">
        <v>43105</v>
      </c>
      <c r="Y40" s="4">
        <v>43108</v>
      </c>
      <c r="Z40" s="5">
        <f>IF(((NETWORKDAYS(Q40,A40,[2]Planning!A19:A22)-1))&gt;3000,"",NETWORKDAYS(Q40,A40,[2]Planning!A19:A22)-1)</f>
        <v>16</v>
      </c>
      <c r="AA40" s="5">
        <f>IF((NETWORKDAYS(R40,A40,[2]Planning!A29:A32)-1)&gt;3000,"",NETWORKDAYS(R40,A40,[2]Planning!A29:A32)-1)</f>
        <v>10</v>
      </c>
      <c r="AB40" s="5">
        <f t="shared" si="0"/>
        <v>10</v>
      </c>
      <c r="AC40" s="109" t="str">
        <f>IF(ISERROR((NETWORKDAYS(#REF!,A40,[2]Planning!A28:A31)-1)),"",(NETWORKDAYS(#REF!,A40,[2]Planning!A28:A31)-1))</f>
        <v/>
      </c>
      <c r="AD40" s="110"/>
      <c r="AE40" s="110"/>
      <c r="AF40" s="110"/>
      <c r="AG40" s="16"/>
    </row>
    <row r="41" spans="1:33" hidden="1" x14ac:dyDescent="0.25">
      <c r="A41" s="50">
        <v>43111</v>
      </c>
      <c r="B41" s="14"/>
      <c r="C41" s="30"/>
      <c r="D41" s="37" t="s">
        <v>4</v>
      </c>
      <c r="E41" s="9" t="s">
        <v>57</v>
      </c>
      <c r="F41" s="8" t="str">
        <f>IF(ISERROR(VLOOKUP(E41,#REF!,4,FALSE)),"",VLOOKUP(E41,#REF!,4,FALSE))</f>
        <v/>
      </c>
      <c r="G41" s="6"/>
      <c r="H41" s="2" t="str">
        <f>IF(ISERROR(VLOOKUP(E41,#REF!,3,FALSE)),"",VLOOKUP(E41,#REF!,3,FALSE))</f>
        <v/>
      </c>
      <c r="I41" s="67" t="str">
        <f>IF(ISERROR(VLOOKUP(E41,#REF!,5,FALSE)),"",VLOOKUP(E41,#REF!,5,FALSE))</f>
        <v/>
      </c>
      <c r="J41" s="67" t="str">
        <f>IF(ISERROR(VLOOKUP(E41,'[1]PLANNING COMMERCE'!$B$2:$T$290,19,FALSE)),"",(VLOOKUP(E41,'[1]PLANNING COMMERCE'!$B$2:$T$290,19,FALSE)))</f>
        <v>Non</v>
      </c>
      <c r="K41" s="67" t="str">
        <f>IF(ISERROR(VLOOKUP(E41,'[1]PLANNING COMMERCE'!$B$2:$U$290,20,FALSE)),"",VLOOKUP(E41,'[1]PLANNING COMMERCE'!$B$2:$U$290,20,FALSE))</f>
        <v>Oui</v>
      </c>
      <c r="L41" s="8" t="s">
        <v>142</v>
      </c>
      <c r="M41" s="8">
        <v>1</v>
      </c>
      <c r="N41" s="19" t="str">
        <f>IF(ISERROR(VLOOKUP(E41,#REF!,12,FALSE)),"",VLOOKUP(E41,#REF!,12,FALSE))</f>
        <v/>
      </c>
      <c r="O41" s="3" t="str">
        <f>IF(ISERROR(VLOOKUP(E41,#REF!,13,FALSE)),"",VLOOKUP(E41,#REF!,13,FALSE))</f>
        <v/>
      </c>
      <c r="P41" s="20"/>
      <c r="Q41" s="4">
        <v>43090</v>
      </c>
      <c r="R41" s="4">
        <v>43090</v>
      </c>
      <c r="S41" s="4">
        <v>43096</v>
      </c>
      <c r="T41" s="4" t="str">
        <f>IF(ISERROR(VLOOKUP(E41,#REF!,10,FALSE)),"",VLOOKUP(E41,#REF!,10,FALSE))</f>
        <v/>
      </c>
      <c r="U41" s="4" t="s">
        <v>143</v>
      </c>
      <c r="V41" s="4" t="s">
        <v>143</v>
      </c>
      <c r="W41" s="4">
        <v>43097</v>
      </c>
      <c r="X41" s="4">
        <v>43104</v>
      </c>
      <c r="Y41" s="4">
        <v>43105</v>
      </c>
      <c r="Z41" s="5">
        <f>IF(((NETWORKDAYS(Q41,A41,[2]Planning!A24:A27)-1))&gt;3000,"",NETWORKDAYS(Q41,A41,[2]Planning!A24:A27)-1)</f>
        <v>15</v>
      </c>
      <c r="AA41" s="5">
        <f>IF((NETWORKDAYS(R41,A41,[2]Planning!A34:A37)-1)&gt;3000,"",NETWORKDAYS(R41,A41,[2]Planning!A34:A37)-1)</f>
        <v>14</v>
      </c>
      <c r="AB41" s="5">
        <f t="shared" si="0"/>
        <v>12</v>
      </c>
      <c r="AC41" s="109" t="str">
        <f>IF(ISERROR((NETWORKDAYS(#REF!,A41,[2]Planning!A33:A36)-1)),"",(NETWORKDAYS(#REF!,A41,[2]Planning!A33:A36)-1))</f>
        <v/>
      </c>
      <c r="AD41" s="110"/>
      <c r="AE41" s="110"/>
      <c r="AF41" s="110"/>
      <c r="AG41" s="16"/>
    </row>
    <row r="42" spans="1:33" hidden="1" x14ac:dyDescent="0.25">
      <c r="A42" s="27">
        <v>43111</v>
      </c>
      <c r="B42" s="14" t="str">
        <f>IF(ISERROR(VLOOKUP(E42,#REF!,2,FALSE)),"",VLOOKUP(E42,#REF!,2,FALSE))</f>
        <v/>
      </c>
      <c r="C42" s="43" t="s">
        <v>1</v>
      </c>
      <c r="D42" s="31" t="s">
        <v>10</v>
      </c>
      <c r="E42" s="8" t="s">
        <v>58</v>
      </c>
      <c r="F42" s="8" t="str">
        <f>IF(ISERROR(VLOOKUP(E42,#REF!,4,FALSE)),"",VLOOKUP(E42,#REF!,4,FALSE))</f>
        <v/>
      </c>
      <c r="G42" s="6"/>
      <c r="H42" s="2" t="str">
        <f>IF(ISERROR(VLOOKUP(E42,#REF!,3,FALSE)),"",VLOOKUP(E42,#REF!,3,FALSE))</f>
        <v/>
      </c>
      <c r="I42" s="67" t="str">
        <f>IF(ISERROR(VLOOKUP(E42,#REF!,5,FALSE)),"",VLOOKUP(E42,#REF!,5,FALSE))</f>
        <v/>
      </c>
      <c r="J42" s="67" t="str">
        <f>IF(ISERROR(VLOOKUP(E42,'[1]PLANNING COMMERCE'!$B$2:$T$290,19,FALSE)),"",(VLOOKUP(E42,'[1]PLANNING COMMERCE'!$B$2:$T$290,19,FALSE)))</f>
        <v>Non</v>
      </c>
      <c r="K42" s="67" t="str">
        <f>IF(ISERROR(VLOOKUP(E42,'[1]PLANNING COMMERCE'!$B$2:$U$290,20,FALSE)),"",VLOOKUP(E42,'[1]PLANNING COMMERCE'!$B$2:$U$290,20,FALSE))</f>
        <v>Non</v>
      </c>
      <c r="L42" s="3" t="s">
        <v>146</v>
      </c>
      <c r="M42" s="8">
        <v>1</v>
      </c>
      <c r="N42" s="19" t="str">
        <f>IF(ISERROR(VLOOKUP(E42,#REF!,12,FALSE)),"",VLOOKUP(E42,#REF!,12,FALSE))</f>
        <v/>
      </c>
      <c r="O42" s="3" t="str">
        <f>IF(ISERROR(VLOOKUP(E42,#REF!,13,FALSE)),"",VLOOKUP(E42,#REF!,13,FALSE))</f>
        <v/>
      </c>
      <c r="P42" s="20"/>
      <c r="Q42" s="4">
        <v>43090</v>
      </c>
      <c r="R42" s="4">
        <v>43090</v>
      </c>
      <c r="S42" s="4">
        <v>43090</v>
      </c>
      <c r="T42" s="4" t="str">
        <f>IF(ISERROR(VLOOKUP(E42,#REF!,10,FALSE)),"",VLOOKUP(E42,#REF!,10,FALSE))</f>
        <v/>
      </c>
      <c r="U42" s="4">
        <v>42737</v>
      </c>
      <c r="V42" s="4">
        <v>43109</v>
      </c>
      <c r="W42" s="4">
        <v>43102</v>
      </c>
      <c r="X42" s="4">
        <v>43110</v>
      </c>
      <c r="Y42" s="4">
        <v>43110</v>
      </c>
      <c r="Z42" s="5">
        <f>IF(((NETWORKDAYS(Q42,A42,[2]Planning!A25:A28)-1))&gt;3000,"",NETWORKDAYS(Q42,A42,[2]Planning!A25:A28)-1)</f>
        <v>15</v>
      </c>
      <c r="AA42" s="5">
        <f>IF((NETWORKDAYS(R42,A42,[2]Planning!A35:A38)-1)&gt;3000,"",NETWORKDAYS(R42,A42,[2]Planning!A35:A38)-1)</f>
        <v>13</v>
      </c>
      <c r="AB42" s="5">
        <f t="shared" si="0"/>
        <v>16</v>
      </c>
      <c r="AC42" s="109" t="str">
        <f>IF(ISERROR((NETWORKDAYS(#REF!,A42,[2]Planning!A34:A37)-1)),"",(NETWORKDAYS(#REF!,A42,[2]Planning!A34:A37)-1))</f>
        <v/>
      </c>
      <c r="AD42" s="110"/>
      <c r="AE42" s="110"/>
      <c r="AF42" s="110"/>
      <c r="AG42" s="16"/>
    </row>
    <row r="43" spans="1:33" hidden="1" x14ac:dyDescent="0.25">
      <c r="A43" s="27">
        <v>43111</v>
      </c>
      <c r="B43" s="14" t="str">
        <f>IF(ISERROR(VLOOKUP(E43,#REF!,2,FALSE)),"",VLOOKUP(E43,#REF!,2,FALSE))</f>
        <v/>
      </c>
      <c r="C43" s="43" t="s">
        <v>1</v>
      </c>
      <c r="D43" s="32" t="s">
        <v>23</v>
      </c>
      <c r="E43" s="93" t="s">
        <v>59</v>
      </c>
      <c r="F43" s="8" t="str">
        <f>IF(ISERROR(VLOOKUP(E43,#REF!,4,FALSE)),"",VLOOKUP(E43,#REF!,4,FALSE))</f>
        <v/>
      </c>
      <c r="G43" s="66"/>
      <c r="H43" s="2" t="str">
        <f>IF(ISERROR(VLOOKUP(E43,#REF!,3,FALSE)),"",VLOOKUP(E43,#REF!,3,FALSE))</f>
        <v/>
      </c>
      <c r="I43" s="67" t="str">
        <f>IF(ISERROR(VLOOKUP(E43,#REF!,5,FALSE)),"",VLOOKUP(E43,#REF!,5,FALSE))</f>
        <v/>
      </c>
      <c r="J43" s="67" t="str">
        <f>IF(ISERROR(VLOOKUP(E43,'[1]PLANNING COMMERCE'!$B$2:$T$290,19,FALSE)),"",(VLOOKUP(E43,'[1]PLANNING COMMERCE'!$B$2:$T$290,19,FALSE)))</f>
        <v>Non</v>
      </c>
      <c r="K43" s="67" t="str">
        <f>IF(ISERROR(VLOOKUP(E43,'[1]PLANNING COMMERCE'!$B$2:$U$290,20,FALSE)),"",VLOOKUP(E43,'[1]PLANNING COMMERCE'!$B$2:$U$290,20,FALSE))</f>
        <v>Non</v>
      </c>
      <c r="L43" s="3" t="s">
        <v>146</v>
      </c>
      <c r="M43" s="8">
        <v>1</v>
      </c>
      <c r="N43" s="19" t="str">
        <f>IF(ISERROR(VLOOKUP(E43,#REF!,12,FALSE)),"",VLOOKUP(E43,#REF!,12,FALSE))</f>
        <v/>
      </c>
      <c r="O43" s="3" t="str">
        <f>IF(ISERROR(VLOOKUP(E43,#REF!,13,FALSE)),"",VLOOKUP(E43,#REF!,13,FALSE))</f>
        <v/>
      </c>
      <c r="P43" s="63">
        <v>42744</v>
      </c>
      <c r="Q43" s="11">
        <v>43454</v>
      </c>
      <c r="R43" s="11"/>
      <c r="S43" s="11"/>
      <c r="T43" s="4" t="str">
        <f>IF(ISERROR(VLOOKUP(E43,#REF!,10,FALSE)),"",VLOOKUP(E43,#REF!,10,FALSE))</f>
        <v/>
      </c>
      <c r="U43" s="11" t="s">
        <v>143</v>
      </c>
      <c r="V43" s="11" t="s">
        <v>143</v>
      </c>
      <c r="W43" s="11">
        <v>43095</v>
      </c>
      <c r="X43" s="11">
        <v>43104</v>
      </c>
      <c r="Y43" s="4">
        <v>43108</v>
      </c>
      <c r="Z43" s="5">
        <f>IF(((NETWORKDAYS(Q43,A43,[2]Planning!A22:A25)-1))&gt;3000,"",NETWORKDAYS(Q43,A43,[2]Planning!A22:A25)-1)</f>
        <v>-247</v>
      </c>
      <c r="AA43" s="5" t="str">
        <f>IF((NETWORKDAYS(R43,A43,[2]Planning!A32:A35)-1)&gt;3000,"",NETWORKDAYS(R43,A43,[2]Planning!A32:A35)-1)</f>
        <v/>
      </c>
      <c r="AB43" s="5">
        <f t="shared" si="0"/>
        <v>30793</v>
      </c>
      <c r="AC43" s="109" t="str">
        <f>IF(ISERROR((NETWORKDAYS(#REF!,A43,[2]Planning!A31:A34)-1)),"",(NETWORKDAYS(#REF!,A43,[2]Planning!A31:A34)-1))</f>
        <v/>
      </c>
      <c r="AD43" s="110"/>
      <c r="AE43" s="110"/>
      <c r="AF43" s="110"/>
      <c r="AG43" s="16"/>
    </row>
    <row r="44" spans="1:33" hidden="1" x14ac:dyDescent="0.25">
      <c r="A44" s="27">
        <v>43111</v>
      </c>
      <c r="B44" s="14"/>
      <c r="C44" s="43" t="s">
        <v>1</v>
      </c>
      <c r="D44" s="37" t="s">
        <v>10</v>
      </c>
      <c r="E44" s="9" t="s">
        <v>60</v>
      </c>
      <c r="F44" s="8" t="str">
        <f>IF(ISERROR(VLOOKUP(E44,#REF!,4,FALSE)),"",VLOOKUP(E44,#REF!,4,FALSE))</f>
        <v/>
      </c>
      <c r="G44" s="6"/>
      <c r="H44" s="2" t="str">
        <f>IF(ISERROR(VLOOKUP(E44,#REF!,3,FALSE)),"",VLOOKUP(E44,#REF!,3,FALSE))</f>
        <v/>
      </c>
      <c r="I44" s="67" t="str">
        <f>IF(ISERROR(VLOOKUP(E44,#REF!,5,FALSE)),"",VLOOKUP(E44,#REF!,5,FALSE))</f>
        <v/>
      </c>
      <c r="J44" s="67" t="str">
        <f>IF(ISERROR(VLOOKUP(E44,'[1]PLANNING COMMERCE'!$B$2:$T$290,19,FALSE)),"",(VLOOKUP(E44,'[1]PLANNING COMMERCE'!$B$2:$T$290,19,FALSE)))</f>
        <v>Non</v>
      </c>
      <c r="K44" s="67" t="str">
        <f>IF(ISERROR(VLOOKUP(E44,'[1]PLANNING COMMERCE'!$B$2:$U$290,20,FALSE)),"",VLOOKUP(E44,'[1]PLANNING COMMERCE'!$B$2:$U$290,20,FALSE))</f>
        <v>Non</v>
      </c>
      <c r="L44" s="8" t="s">
        <v>142</v>
      </c>
      <c r="M44" s="8">
        <v>0.5</v>
      </c>
      <c r="N44" s="19" t="str">
        <f>IF(ISERROR(VLOOKUP(E44,#REF!,12,FALSE)),"",VLOOKUP(E44,#REF!,12,FALSE))</f>
        <v/>
      </c>
      <c r="O44" s="3" t="str">
        <f>IF(ISERROR(VLOOKUP(E44,#REF!,13,FALSE)),"",VLOOKUP(E44,#REF!,13,FALSE))</f>
        <v/>
      </c>
      <c r="P44" s="20"/>
      <c r="Q44" s="4">
        <v>43104</v>
      </c>
      <c r="R44" s="4">
        <v>43104</v>
      </c>
      <c r="S44" s="4">
        <v>43104</v>
      </c>
      <c r="T44" s="4"/>
      <c r="U44" s="4"/>
      <c r="V44" s="4"/>
      <c r="W44" s="4">
        <v>43104</v>
      </c>
      <c r="X44" s="4">
        <v>43105</v>
      </c>
      <c r="Y44" s="4">
        <v>43105</v>
      </c>
      <c r="Z44" s="5">
        <f>IF(((NETWORKDAYS(Q44,A44,[2]Planning!A23:A26)-1))&gt;3000,"",NETWORKDAYS(Q44,A44,[2]Planning!A23:A26)-1)</f>
        <v>5</v>
      </c>
      <c r="AA44" s="5">
        <f>IF((NETWORKDAYS(R44,A44,[2]Planning!A33:A36)-1)&gt;3000,"",NETWORKDAYS(R44,A44,[2]Planning!A33:A36)-1)</f>
        <v>4</v>
      </c>
      <c r="AB44" s="5">
        <f t="shared" si="0"/>
        <v>6</v>
      </c>
      <c r="AC44" s="109" t="str">
        <f>IF(ISERROR((NETWORKDAYS(#REF!,A44,[2]Planning!A32:A35)-1)),"",(NETWORKDAYS(#REF!,A44,[2]Planning!A32:A35)-1))</f>
        <v/>
      </c>
      <c r="AD44" s="110"/>
      <c r="AE44" s="110"/>
      <c r="AF44" s="110"/>
      <c r="AG44" s="16"/>
    </row>
    <row r="45" spans="1:33" hidden="1" x14ac:dyDescent="0.25">
      <c r="A45" s="27">
        <v>43112</v>
      </c>
      <c r="B45" s="14"/>
      <c r="C45" s="69"/>
      <c r="D45" s="34" t="s">
        <v>41</v>
      </c>
      <c r="E45" s="93" t="s">
        <v>61</v>
      </c>
      <c r="F45" s="8" t="str">
        <f>IF(ISERROR(VLOOKUP(E45,#REF!,4,FALSE)),"",VLOOKUP(E45,#REF!,4,FALSE))</f>
        <v/>
      </c>
      <c r="G45" s="66"/>
      <c r="H45" s="2" t="str">
        <f>IF(ISERROR(VLOOKUP(E45,#REF!,3,FALSE)),"",VLOOKUP(E45,#REF!,3,FALSE))</f>
        <v/>
      </c>
      <c r="I45" s="67" t="str">
        <f>IF(ISERROR(VLOOKUP(E45,#REF!,5,FALSE)),"",VLOOKUP(E45,#REF!,5,FALSE))</f>
        <v/>
      </c>
      <c r="J45" s="67" t="str">
        <f>IF(ISERROR(VLOOKUP(E45,'[1]PLANNING COMMERCE'!$B$2:$T$290,19,FALSE)),"",(VLOOKUP(E45,'[1]PLANNING COMMERCE'!$B$2:$T$290,19,FALSE)))</f>
        <v>Non</v>
      </c>
      <c r="K45" s="67" t="str">
        <f>IF(ISERROR(VLOOKUP(E45,'[1]PLANNING COMMERCE'!$B$2:$U$290,20,FALSE)),"",VLOOKUP(E45,'[1]PLANNING COMMERCE'!$B$2:$U$290,20,FALSE))</f>
        <v>Non</v>
      </c>
      <c r="L45" s="3" t="s">
        <v>146</v>
      </c>
      <c r="M45" s="67">
        <v>1</v>
      </c>
      <c r="N45" s="19" t="str">
        <f>IF(ISERROR(VLOOKUP(E45,#REF!,12,FALSE)),"",VLOOKUP(E45,#REF!,12,FALSE))</f>
        <v/>
      </c>
      <c r="O45" s="3" t="str">
        <f>IF(ISERROR(VLOOKUP(E45,#REF!,13,FALSE)),"",VLOOKUP(E45,#REF!,13,FALSE))</f>
        <v/>
      </c>
      <c r="P45" s="63"/>
      <c r="Q45" s="11">
        <v>43095</v>
      </c>
      <c r="R45" s="11">
        <v>43095</v>
      </c>
      <c r="S45" s="11">
        <v>43096</v>
      </c>
      <c r="T45" s="4" t="str">
        <f>IF(ISERROR(VLOOKUP(E45,#REF!,10,FALSE)),"",VLOOKUP(E45,#REF!,10,FALSE))</f>
        <v/>
      </c>
      <c r="U45" s="11" t="s">
        <v>143</v>
      </c>
      <c r="V45" s="11" t="s">
        <v>143</v>
      </c>
      <c r="W45" s="11">
        <v>43098</v>
      </c>
      <c r="X45" s="11">
        <v>43108</v>
      </c>
      <c r="Y45" s="4">
        <v>43109</v>
      </c>
      <c r="Z45" s="5">
        <f>IF(((NETWORKDAYS(Q45,A45,[2]Planning!A26:A29)-1))&gt;3000,"",NETWORKDAYS(Q45,A45,[2]Planning!A26:A29)-1)</f>
        <v>12</v>
      </c>
      <c r="AA45" s="5">
        <f>IF((NETWORKDAYS(R45,A45,[2]Planning!A36:A39)-1)&gt;3000,"",NETWORKDAYS(R45,A45,[2]Planning!A36:A39)-1)</f>
        <v>11</v>
      </c>
      <c r="AB45" s="5">
        <f t="shared" si="0"/>
        <v>13</v>
      </c>
      <c r="AC45" s="109" t="str">
        <f>IF(ISERROR((NETWORKDAYS(#REF!,A45,[2]Planning!A35:A38)-1)),"",(NETWORKDAYS(#REF!,A45,[2]Planning!A35:A38)-1))</f>
        <v/>
      </c>
      <c r="AD45" s="110"/>
      <c r="AE45" s="110"/>
      <c r="AF45" s="110"/>
      <c r="AG45" s="16"/>
    </row>
    <row r="46" spans="1:33" hidden="1" x14ac:dyDescent="0.25">
      <c r="A46" s="28">
        <v>43112</v>
      </c>
      <c r="B46" s="14"/>
      <c r="C46" s="91" t="s">
        <v>1</v>
      </c>
      <c r="D46" s="38" t="s">
        <v>39</v>
      </c>
      <c r="E46" s="9" t="s">
        <v>62</v>
      </c>
      <c r="F46" s="8" t="str">
        <f>IF(ISERROR(VLOOKUP(E46,#REF!,4,FALSE)),"",VLOOKUP(E46,#REF!,4,FALSE))</f>
        <v/>
      </c>
      <c r="G46" s="6"/>
      <c r="H46" s="2" t="str">
        <f>IF(ISERROR(VLOOKUP(E46,#REF!,3,FALSE)),"",VLOOKUP(E46,#REF!,3,FALSE))</f>
        <v/>
      </c>
      <c r="I46" s="67" t="str">
        <f>IF(ISERROR(VLOOKUP(E46,#REF!,5,FALSE)),"",VLOOKUP(E46,#REF!,5,FALSE))</f>
        <v/>
      </c>
      <c r="J46" s="67" t="str">
        <f>IF(ISERROR(VLOOKUP(E46,'[1]PLANNING COMMERCE'!$B$2:$T$290,19,FALSE)),"",(VLOOKUP(E46,'[1]PLANNING COMMERCE'!$B$2:$T$290,19,FALSE)))</f>
        <v/>
      </c>
      <c r="K46" s="67" t="str">
        <f>IF(ISERROR(VLOOKUP(E46,'[1]PLANNING COMMERCE'!$B$2:$U$290,20,FALSE)),"",VLOOKUP(E46,'[1]PLANNING COMMERCE'!$B$2:$U$290,20,FALSE))</f>
        <v/>
      </c>
      <c r="L46" s="3" t="s">
        <v>151</v>
      </c>
      <c r="M46" s="8">
        <v>1</v>
      </c>
      <c r="N46" s="19" t="str">
        <f>IF(ISERROR(VLOOKUP(E46,#REF!,12,FALSE)),"",VLOOKUP(E46,#REF!,12,FALSE))</f>
        <v/>
      </c>
      <c r="O46" s="3" t="str">
        <f>IF(ISERROR(VLOOKUP(E46,#REF!,13,FALSE)),"",VLOOKUP(E46,#REF!,13,FALSE))</f>
        <v/>
      </c>
      <c r="P46" s="20">
        <v>42747</v>
      </c>
      <c r="Q46" s="4">
        <v>43081</v>
      </c>
      <c r="R46" s="4">
        <v>43091</v>
      </c>
      <c r="S46" s="4">
        <v>43091</v>
      </c>
      <c r="T46" s="4" t="str">
        <f>IF(ISERROR(VLOOKUP(E46,#REF!,10,FALSE)),"",VLOOKUP(E46,#REF!,10,FALSE))</f>
        <v/>
      </c>
      <c r="U46" s="4" t="s">
        <v>143</v>
      </c>
      <c r="V46" s="4" t="s">
        <v>143</v>
      </c>
      <c r="W46" s="4">
        <v>43105</v>
      </c>
      <c r="X46" s="4">
        <v>43108</v>
      </c>
      <c r="Y46" s="4">
        <v>43110</v>
      </c>
      <c r="Z46" s="5">
        <f>IF(((NETWORKDAYS(Q46,A46,[2]Planning!A27:A30)-1))&gt;3000,"",NETWORKDAYS(Q46,A46,[2]Planning!A27:A30)-1)</f>
        <v>22</v>
      </c>
      <c r="AA46" s="5">
        <f>IF((NETWORKDAYS(R46,A46,[2]Planning!A37:A40)-1)&gt;3000,"",NETWORKDAYS(R46,A46,[2]Planning!A37:A40)-1)</f>
        <v>13</v>
      </c>
      <c r="AB46" s="5">
        <f t="shared" si="0"/>
        <v>16</v>
      </c>
      <c r="AC46" s="109" t="str">
        <f>IF(ISERROR((NETWORKDAYS(#REF!,A46,[2]Planning!A36:A39)-1)),"",(NETWORKDAYS(#REF!,A46,[2]Planning!A36:A39)-1))</f>
        <v/>
      </c>
      <c r="AD46" s="110"/>
      <c r="AE46" s="110"/>
      <c r="AF46" s="110"/>
      <c r="AG46" s="16"/>
    </row>
    <row r="47" spans="1:33" hidden="1" x14ac:dyDescent="0.25">
      <c r="A47" s="27">
        <v>43112</v>
      </c>
      <c r="B47" s="14" t="str">
        <f>IF(ISERROR(VLOOKUP(E47,#REF!,2,FALSE)),"",VLOOKUP(E47,#REF!,2,FALSE))</f>
        <v/>
      </c>
      <c r="C47" s="91" t="s">
        <v>1</v>
      </c>
      <c r="D47" s="39" t="s">
        <v>13</v>
      </c>
      <c r="E47" s="9" t="s">
        <v>63</v>
      </c>
      <c r="F47" s="8" t="str">
        <f>IF(ISERROR(VLOOKUP(E47,#REF!,4,FALSE)),"",VLOOKUP(E47,#REF!,4,FALSE))</f>
        <v/>
      </c>
      <c r="G47" s="9"/>
      <c r="H47" s="2" t="str">
        <f>IF(ISERROR(VLOOKUP(E47,#REF!,3,FALSE)),"",VLOOKUP(E47,#REF!,3,FALSE))</f>
        <v/>
      </c>
      <c r="I47" s="67" t="str">
        <f>IF(ISERROR(VLOOKUP(E47,#REF!,5,FALSE)),"",VLOOKUP(E47,#REF!,5,FALSE))</f>
        <v/>
      </c>
      <c r="J47" s="67" t="str">
        <f>IF(ISERROR(VLOOKUP(E47,'[1]PLANNING COMMERCE'!$B$2:$T$290,19,FALSE)),"",(VLOOKUP(E47,'[1]PLANNING COMMERCE'!$B$2:$T$290,19,FALSE)))</f>
        <v>Non</v>
      </c>
      <c r="K47" s="67" t="str">
        <f>IF(ISERROR(VLOOKUP(E47,'[1]PLANNING COMMERCE'!$B$2:$U$290,20,FALSE)),"",VLOOKUP(E47,'[1]PLANNING COMMERCE'!$B$2:$U$290,20,FALSE))</f>
        <v>Non</v>
      </c>
      <c r="L47" s="10" t="s">
        <v>146</v>
      </c>
      <c r="M47" s="53">
        <v>1</v>
      </c>
      <c r="N47" s="19" t="str">
        <f>IF(ISERROR(VLOOKUP(E47,#REF!,12,FALSE)),"",VLOOKUP(E47,#REF!,12,FALSE))</f>
        <v/>
      </c>
      <c r="O47" s="3" t="str">
        <f>IF(ISERROR(VLOOKUP(E47,#REF!,13,FALSE)),"",VLOOKUP(E47,#REF!,13,FALSE))</f>
        <v/>
      </c>
      <c r="P47" s="56"/>
      <c r="Q47" s="11">
        <v>43090</v>
      </c>
      <c r="R47" s="11">
        <v>43090</v>
      </c>
      <c r="S47" s="11">
        <v>43454</v>
      </c>
      <c r="T47" s="4" t="str">
        <f>IF(ISERROR(VLOOKUP(E47,#REF!,10,FALSE)),"",VLOOKUP(E47,#REF!,10,FALSE))</f>
        <v/>
      </c>
      <c r="U47" s="11" t="s">
        <v>143</v>
      </c>
      <c r="V47" s="11" t="s">
        <v>143</v>
      </c>
      <c r="W47" s="11">
        <v>43096</v>
      </c>
      <c r="X47" s="11">
        <v>43105</v>
      </c>
      <c r="Y47" s="11">
        <v>42743</v>
      </c>
      <c r="Z47" s="5">
        <f>IF(((NETWORKDAYS(Q47,A47,[2]Planning!A28:A31)-1))&gt;3000,"",NETWORKDAYS(Q47,A47,[2]Planning!A28:A31)-1)+NETWORKDAYS(Q47,A47)</f>
        <v>32</v>
      </c>
      <c r="AA47" s="5">
        <f>IF((NETWORKDAYS(R47,A47,[2]Planning!A38:A41)-1)&gt;3000,"",NETWORKDAYS(R47,A47,[2]Planning!A38:A41)-1)</f>
        <v>15</v>
      </c>
      <c r="AB47" s="5">
        <f t="shared" si="0"/>
        <v>-245</v>
      </c>
      <c r="AC47" s="109" t="str">
        <f>IF(ISERROR((NETWORKDAYS(#REF!,A47,[2]Planning!A37:A40)-1)),"",(NETWORKDAYS(#REF!,A47,[2]Planning!A37:A40)-1))</f>
        <v/>
      </c>
      <c r="AD47" s="110"/>
      <c r="AE47" s="110"/>
      <c r="AF47" s="110"/>
      <c r="AG47" s="16"/>
    </row>
    <row r="48" spans="1:33" hidden="1" x14ac:dyDescent="0.25">
      <c r="A48" s="27">
        <v>43112</v>
      </c>
      <c r="B48" s="14"/>
      <c r="C48" s="91" t="s">
        <v>1</v>
      </c>
      <c r="D48" s="32" t="s">
        <v>15</v>
      </c>
      <c r="E48" s="9" t="s">
        <v>64</v>
      </c>
      <c r="F48" s="8" t="str">
        <f>IF(ISERROR(VLOOKUP(E48,#REF!,4,FALSE)),"",VLOOKUP(E48,#REF!,4,FALSE))</f>
        <v/>
      </c>
      <c r="G48" s="6"/>
      <c r="H48" s="2" t="str">
        <f>IF(ISERROR(VLOOKUP(E48,#REF!,3,FALSE)),"",VLOOKUP(E48,#REF!,3,FALSE))</f>
        <v/>
      </c>
      <c r="I48" s="67" t="str">
        <f>IF(ISERROR(VLOOKUP(E48,#REF!,5,FALSE)),"",VLOOKUP(E48,#REF!,5,FALSE))</f>
        <v/>
      </c>
      <c r="J48" s="67" t="str">
        <f>IF(ISERROR(VLOOKUP(E48,'[1]PLANNING COMMERCE'!$B$2:$T$290,19,FALSE)),"",(VLOOKUP(E48,'[1]PLANNING COMMERCE'!$B$2:$T$290,19,FALSE)))</f>
        <v>Non</v>
      </c>
      <c r="K48" s="67" t="str">
        <f>IF(ISERROR(VLOOKUP(E48,'[1]PLANNING COMMERCE'!$B$2:$U$290,20,FALSE)),"",VLOOKUP(E48,'[1]PLANNING COMMERCE'!$B$2:$U$290,20,FALSE))</f>
        <v>Non</v>
      </c>
      <c r="L48" s="3" t="s">
        <v>144</v>
      </c>
      <c r="M48" s="8">
        <v>0.5</v>
      </c>
      <c r="N48" s="19" t="str">
        <f>IF(ISERROR(VLOOKUP(E48,#REF!,12,FALSE)),"",VLOOKUP(E48,#REF!,12,FALSE))</f>
        <v/>
      </c>
      <c r="O48" s="3" t="str">
        <f>IF(ISERROR(VLOOKUP(E48,#REF!,13,FALSE)),"",VLOOKUP(E48,#REF!,13,FALSE))</f>
        <v/>
      </c>
      <c r="P48" s="20"/>
      <c r="Q48" s="4">
        <v>43103</v>
      </c>
      <c r="R48" s="4">
        <v>43103</v>
      </c>
      <c r="S48" s="4">
        <v>43104</v>
      </c>
      <c r="T48" s="4"/>
      <c r="U48" s="4" t="s">
        <v>143</v>
      </c>
      <c r="V48" s="4" t="s">
        <v>143</v>
      </c>
      <c r="W48" s="4">
        <v>43105</v>
      </c>
      <c r="X48" s="4">
        <v>43108</v>
      </c>
      <c r="Y48" s="4">
        <v>43108</v>
      </c>
      <c r="Z48" s="5">
        <f>IF(((NETWORKDAYS(Q48,A48,[2]Planning!A29:A32)-1))&gt;3000,"",NETWORKDAYS(Q48,A48,[2]Planning!A29:A32)-1)</f>
        <v>6</v>
      </c>
      <c r="AA48" s="5">
        <f>IF((NETWORKDAYS(R48,A48,[2]Planning!A39:A42)-1)&gt;3000,"",NETWORKDAYS(R48,A48,[2]Planning!A39:A42)-1)</f>
        <v>6</v>
      </c>
      <c r="AB48" s="5">
        <f t="shared" si="0"/>
        <v>7</v>
      </c>
      <c r="AC48" s="109" t="str">
        <f>IF(ISERROR((NETWORKDAYS(#REF!,A48,[2]Planning!A38:A41)-1)),"",(NETWORKDAYS(#REF!,A48,[2]Planning!A38:A41)-1))</f>
        <v/>
      </c>
      <c r="AD48" s="110"/>
      <c r="AE48" s="110"/>
      <c r="AF48" s="110"/>
      <c r="AG48" s="16"/>
    </row>
    <row r="49" spans="1:33" hidden="1" x14ac:dyDescent="0.25">
      <c r="A49" s="27">
        <v>43113</v>
      </c>
      <c r="B49" s="14"/>
      <c r="C49" s="91" t="s">
        <v>1</v>
      </c>
      <c r="D49" s="35"/>
      <c r="E49" s="90" t="s">
        <v>62</v>
      </c>
      <c r="F49" s="8" t="str">
        <f>IF(ISERROR(VLOOKUP(E49,#REF!,4,FALSE)),"",VLOOKUP(E49,#REF!,4,FALSE))</f>
        <v/>
      </c>
      <c r="G49" s="66"/>
      <c r="H49" s="2" t="str">
        <f>IF(ISERROR(VLOOKUP(E49,#REF!,3,FALSE)),"",VLOOKUP(E49,#REF!,3,FALSE))</f>
        <v/>
      </c>
      <c r="I49" s="67" t="str">
        <f>IF(ISERROR(VLOOKUP(E49,#REF!,5,FALSE)),"",VLOOKUP(E49,#REF!,5,FALSE))</f>
        <v/>
      </c>
      <c r="J49" s="67" t="str">
        <f>IF(ISERROR(VLOOKUP(E49,'[1]PLANNING COMMERCE'!$B$2:$T$290,19,FALSE)),"",(VLOOKUP(E49,'[1]PLANNING COMMERCE'!$B$2:$T$290,19,FALSE)))</f>
        <v/>
      </c>
      <c r="K49" s="67" t="str">
        <f>IF(ISERROR(VLOOKUP(E49,'[1]PLANNING COMMERCE'!$B$2:$U$290,20,FALSE)),"",VLOOKUP(E49,'[1]PLANNING COMMERCE'!$B$2:$U$290,20,FALSE))</f>
        <v/>
      </c>
      <c r="L49" s="68"/>
      <c r="M49" s="67"/>
      <c r="N49" s="19" t="str">
        <f>IF(ISERROR(VLOOKUP(E49,#REF!,12,FALSE)),"",VLOOKUP(E49,#REF!,12,FALSE))</f>
        <v/>
      </c>
      <c r="O49" s="3" t="str">
        <f>IF(ISERROR(VLOOKUP(E49,#REF!,13,FALSE)),"",VLOOKUP(E49,#REF!,13,FALSE))</f>
        <v/>
      </c>
      <c r="P49" s="63"/>
      <c r="Q49" s="11"/>
      <c r="R49" s="11"/>
      <c r="S49" s="11"/>
      <c r="T49" s="4" t="str">
        <f>IF(ISERROR(VLOOKUP(E49,#REF!,10,FALSE)),"",VLOOKUP(E49,#REF!,10,FALSE))</f>
        <v/>
      </c>
      <c r="U49" s="11"/>
      <c r="V49" s="11"/>
      <c r="W49" s="11"/>
      <c r="X49" s="11"/>
      <c r="Y49" s="4"/>
      <c r="Z49" s="5" t="str">
        <f>IF(((NETWORKDAYS(Q49,A49,[2]Planning!A31:A34)-1))&gt;3000,"",NETWORKDAYS(Q49,A49,[2]Planning!A31:A34)-1)</f>
        <v/>
      </c>
      <c r="AA49" s="5" t="str">
        <f>IF((NETWORKDAYS(R49,A49,[2]Planning!A41:A44)-1)&gt;3000,"",NETWORKDAYS(R49,A49,[2]Planning!A41:A44)-1)</f>
        <v/>
      </c>
      <c r="AB49" s="5">
        <f t="shared" si="0"/>
        <v>30794</v>
      </c>
      <c r="AC49" s="109" t="str">
        <f>IF(ISERROR((NETWORKDAYS(#REF!,A49,[2]Planning!A40:A43)-1)),"",(NETWORKDAYS(#REF!,A49,[2]Planning!A40:A43)-1))</f>
        <v/>
      </c>
      <c r="AD49" s="110"/>
      <c r="AE49" s="110"/>
      <c r="AF49" s="110"/>
      <c r="AG49" s="16"/>
    </row>
    <row r="50" spans="1:33" hidden="1" x14ac:dyDescent="0.25">
      <c r="A50" s="27">
        <v>43113</v>
      </c>
      <c r="B50" s="14"/>
      <c r="C50" s="43" t="s">
        <v>1</v>
      </c>
      <c r="D50" s="37" t="s">
        <v>10</v>
      </c>
      <c r="E50" s="9" t="s">
        <v>65</v>
      </c>
      <c r="F50" s="8" t="str">
        <f>IF(ISERROR(VLOOKUP(E50,#REF!,4,FALSE)),"",VLOOKUP(E50,#REF!,4,FALSE))</f>
        <v/>
      </c>
      <c r="G50" s="13"/>
      <c r="H50" s="2" t="str">
        <f>IF(ISERROR(VLOOKUP(E50,#REF!,3,FALSE)),"",VLOOKUP(E50,#REF!,3,FALSE))</f>
        <v/>
      </c>
      <c r="I50" s="67" t="str">
        <f>IF(ISERROR(VLOOKUP(E50,#REF!,5,FALSE)),"",VLOOKUP(E50,#REF!,5,FALSE))</f>
        <v/>
      </c>
      <c r="J50" s="67" t="str">
        <f>IF(ISERROR(VLOOKUP(E50,'[1]PLANNING COMMERCE'!$B$2:$T$290,19,FALSE)),"",(VLOOKUP(E50,'[1]PLANNING COMMERCE'!$B$2:$T$290,19,FALSE)))</f>
        <v>Non</v>
      </c>
      <c r="K50" s="67" t="str">
        <f>IF(ISERROR(VLOOKUP(E50,'[1]PLANNING COMMERCE'!$B$2:$U$290,20,FALSE)),"",VLOOKUP(E50,'[1]PLANNING COMMERCE'!$B$2:$U$290,20,FALSE))</f>
        <v>Non</v>
      </c>
      <c r="L50" s="3" t="s">
        <v>146</v>
      </c>
      <c r="M50" s="8">
        <v>1</v>
      </c>
      <c r="N50" s="19" t="str">
        <f>IF(ISERROR(VLOOKUP(E50,#REF!,12,FALSE)),"",VLOOKUP(E50,#REF!,12,FALSE))</f>
        <v/>
      </c>
      <c r="O50" s="3" t="str">
        <f>IF(ISERROR(VLOOKUP(E50,#REF!,13,FALSE)),"",VLOOKUP(E50,#REF!,13,FALSE))</f>
        <v/>
      </c>
      <c r="P50" s="20"/>
      <c r="Q50" s="4">
        <v>43095</v>
      </c>
      <c r="R50" s="4">
        <v>43095</v>
      </c>
      <c r="S50" s="4">
        <v>43105</v>
      </c>
      <c r="T50" s="4" t="str">
        <f>IF(ISERROR(VLOOKUP(E50,#REF!,10,FALSE)),"",VLOOKUP(E50,#REF!,10,FALSE))</f>
        <v/>
      </c>
      <c r="U50" s="4">
        <v>43108</v>
      </c>
      <c r="V50" s="4">
        <v>43111</v>
      </c>
      <c r="W50" s="4">
        <v>43108</v>
      </c>
      <c r="X50" s="4">
        <v>43110</v>
      </c>
      <c r="Y50" s="4">
        <v>43112</v>
      </c>
      <c r="Z50" s="5">
        <f>IF(((NETWORKDAYS(Q50,A50,[2]Planning!A33:A36)-1))&gt;3000,"",NETWORKDAYS(Q50,A50,[2]Planning!A33:A36)-1)</f>
        <v>12</v>
      </c>
      <c r="AA50" s="5">
        <f>IF((NETWORKDAYS(R50,A50,[2]Planning!A43:A46)-1)&gt;3000,"",NETWORKDAYS(R50,A50,[2]Planning!A43:A46)-1)</f>
        <v>12</v>
      </c>
      <c r="AB50" s="5">
        <f t="shared" si="0"/>
        <v>6</v>
      </c>
      <c r="AC50" s="109" t="str">
        <f>IF(ISERROR((NETWORKDAYS(#REF!,A50,[2]Planning!A42:A45)-1)),"",(NETWORKDAYS(#REF!,A50,[2]Planning!A42:A45)-1))</f>
        <v/>
      </c>
      <c r="AD50" s="110"/>
      <c r="AE50" s="110"/>
      <c r="AF50" s="110"/>
      <c r="AG50" s="16"/>
    </row>
    <row r="51" spans="1:33" hidden="1" x14ac:dyDescent="0.25">
      <c r="A51" s="27">
        <v>43113</v>
      </c>
      <c r="B51" s="14"/>
      <c r="C51" s="69"/>
      <c r="D51" s="34" t="s">
        <v>45</v>
      </c>
      <c r="E51" s="90" t="s">
        <v>66</v>
      </c>
      <c r="F51" s="8" t="str">
        <f>IF(ISERROR(VLOOKUP(E51,#REF!,4,FALSE)),"",VLOOKUP(E51,#REF!,4,FALSE))</f>
        <v/>
      </c>
      <c r="G51" s="6"/>
      <c r="H51" s="2" t="str">
        <f>IF(ISERROR(VLOOKUP(E51,#REF!,3,FALSE)),"",VLOOKUP(E51,#REF!,3,FALSE))</f>
        <v/>
      </c>
      <c r="I51" s="67" t="str">
        <f>IF(ISERROR(VLOOKUP(E51,#REF!,5,FALSE)),"",VLOOKUP(E51,#REF!,5,FALSE))</f>
        <v/>
      </c>
      <c r="J51" s="67" t="str">
        <f>IF(ISERROR(VLOOKUP(E51,'[1]PLANNING COMMERCE'!$B$2:$T$290,19,FALSE)),"",(VLOOKUP(E51,'[1]PLANNING COMMERCE'!$B$2:$T$290,19,FALSE)))</f>
        <v>Non</v>
      </c>
      <c r="K51" s="67" t="str">
        <f>IF(ISERROR(VLOOKUP(E51,'[1]PLANNING COMMERCE'!$B$2:$U$290,20,FALSE)),"",VLOOKUP(E51,'[1]PLANNING COMMERCE'!$B$2:$U$290,20,FALSE))</f>
        <v>Non</v>
      </c>
      <c r="L51" s="68" t="s">
        <v>151</v>
      </c>
      <c r="M51" s="67">
        <v>1</v>
      </c>
      <c r="N51" s="19" t="str">
        <f>IF(ISERROR(VLOOKUP(E51,#REF!,12,FALSE)),"",VLOOKUP(E51,#REF!,12,FALSE))</f>
        <v/>
      </c>
      <c r="O51" s="3" t="str">
        <f>IF(ISERROR(VLOOKUP(E51,#REF!,13,FALSE)),"",VLOOKUP(E51,#REF!,13,FALSE))</f>
        <v/>
      </c>
      <c r="P51" s="63"/>
      <c r="Q51" s="11">
        <v>43088</v>
      </c>
      <c r="R51" s="11"/>
      <c r="S51" s="11">
        <v>43089</v>
      </c>
      <c r="T51" s="4" t="str">
        <f>IF(ISERROR(VLOOKUP(E51,#REF!,10,FALSE)),"",VLOOKUP(E51,#REF!,10,FALSE))</f>
        <v/>
      </c>
      <c r="U51" s="11">
        <v>43097</v>
      </c>
      <c r="V51" s="11">
        <v>43104</v>
      </c>
      <c r="W51" s="11">
        <v>43097</v>
      </c>
      <c r="X51" s="11">
        <v>43110</v>
      </c>
      <c r="Y51" s="4">
        <v>43112</v>
      </c>
      <c r="Z51" s="5">
        <f>IF(((NETWORKDAYS(Q51,A51,[2]Planning!A30:A33)-1))&gt;3000,"",NETWORKDAYS(Q51,A51,[2]Planning!A30:A33)-1)</f>
        <v>16</v>
      </c>
      <c r="AA51" s="5" t="str">
        <f>IF((NETWORKDAYS(R51,A51,[2]Planning!A40:A43)-1)&gt;3000,"",NETWORKDAYS(R51,A51,[2]Planning!A40:A43)-1)</f>
        <v/>
      </c>
      <c r="AB51" s="5">
        <f t="shared" si="0"/>
        <v>18</v>
      </c>
      <c r="AC51" s="109" t="str">
        <f>IF(ISERROR((NETWORKDAYS(#REF!,A51,[2]Planning!A39:A42)-1)),"",(NETWORKDAYS(#REF!,A51,[2]Planning!A39:A42)-1))</f>
        <v/>
      </c>
      <c r="AD51" s="110"/>
      <c r="AE51" s="110"/>
      <c r="AF51" s="110"/>
      <c r="AG51" s="16"/>
    </row>
    <row r="52" spans="1:33" hidden="1" x14ac:dyDescent="0.25">
      <c r="A52" s="27">
        <v>43113</v>
      </c>
      <c r="B52" s="14"/>
      <c r="C52" s="57"/>
      <c r="D52" s="30" t="s">
        <v>8</v>
      </c>
      <c r="E52" s="9" t="s">
        <v>67</v>
      </c>
      <c r="F52" s="8" t="str">
        <f>IF(ISERROR(VLOOKUP(E52,#REF!,4,FALSE)),"",VLOOKUP(E52,#REF!,4,FALSE))</f>
        <v/>
      </c>
      <c r="G52" s="9"/>
      <c r="H52" s="2" t="str">
        <f>IF(ISERROR(VLOOKUP(E52,#REF!,3,FALSE)),"",VLOOKUP(E52,#REF!,3,FALSE))</f>
        <v/>
      </c>
      <c r="I52" s="67" t="str">
        <f>IF(ISERROR(VLOOKUP(E52,#REF!,5,FALSE)),"",VLOOKUP(E52,#REF!,5,FALSE))</f>
        <v/>
      </c>
      <c r="J52" s="67" t="str">
        <f>IF(ISERROR(VLOOKUP(E52,'[1]PLANNING COMMERCE'!$B$2:$T$290,19,FALSE)),"",(VLOOKUP(E52,'[1]PLANNING COMMERCE'!$B$2:$T$290,19,FALSE)))</f>
        <v/>
      </c>
      <c r="K52" s="67" t="str">
        <f>IF(ISERROR(VLOOKUP(E52,'[1]PLANNING COMMERCE'!$B$2:$U$290,20,FALSE)),"",VLOOKUP(E52,'[1]PLANNING COMMERCE'!$B$2:$U$290,20,FALSE))</f>
        <v/>
      </c>
      <c r="L52" s="10" t="s">
        <v>155</v>
      </c>
      <c r="M52" s="53">
        <v>1</v>
      </c>
      <c r="N52" s="19" t="str">
        <f>IF(ISERROR(VLOOKUP(E52,#REF!,12,FALSE)),"",VLOOKUP(E52,#REF!,12,FALSE))</f>
        <v/>
      </c>
      <c r="O52" s="3" t="str">
        <f>IF(ISERROR(VLOOKUP(E52,#REF!,13,FALSE)),"",VLOOKUP(E52,#REF!,13,FALSE))</f>
        <v/>
      </c>
      <c r="P52" s="56"/>
      <c r="Q52" s="11">
        <v>43103</v>
      </c>
      <c r="R52" s="11">
        <v>43103</v>
      </c>
      <c r="S52" s="11">
        <v>43103</v>
      </c>
      <c r="T52" s="11"/>
      <c r="U52" s="11" t="s">
        <v>143</v>
      </c>
      <c r="V52" s="11" t="s">
        <v>143</v>
      </c>
      <c r="W52" s="11">
        <v>43104</v>
      </c>
      <c r="X52" s="11">
        <v>43108</v>
      </c>
      <c r="Y52" s="11">
        <v>43111</v>
      </c>
      <c r="Z52" s="5">
        <f>IF(((NETWORKDAYS(Q52,A52,[2]Planning!A32:A35)-1))&gt;3000,"",NETWORKDAYS(Q52,A52,[2]Planning!A32:A35)-1)</f>
        <v>5</v>
      </c>
      <c r="AA52" s="5">
        <f>IF((NETWORKDAYS(R52,A52,[2]Planning!A42:A45)-1)&gt;3000,"",NETWORKDAYS(R52,A52,[2]Planning!A42:A45)-1)</f>
        <v>5</v>
      </c>
      <c r="AB52" s="5">
        <f t="shared" si="0"/>
        <v>8</v>
      </c>
      <c r="AC52" s="109" t="str">
        <f>IF(ISERROR((NETWORKDAYS(#REF!,A52,[2]Planning!A41:A44)-1)),"",(NETWORKDAYS(#REF!,A52,[2]Planning!A41:A44)-1))</f>
        <v/>
      </c>
      <c r="AD52" s="110"/>
      <c r="AE52" s="110"/>
      <c r="AF52" s="110"/>
      <c r="AG52" s="16"/>
    </row>
    <row r="53" spans="1:33" hidden="1" x14ac:dyDescent="0.25">
      <c r="A53" s="27">
        <v>43114</v>
      </c>
      <c r="B53" s="14"/>
      <c r="C53" s="91" t="s">
        <v>1</v>
      </c>
      <c r="D53" s="31" t="s">
        <v>4</v>
      </c>
      <c r="E53" s="90" t="s">
        <v>68</v>
      </c>
      <c r="F53" s="8" t="str">
        <f>IF(ISERROR(VLOOKUP(E53,#REF!,4,FALSE)),"",VLOOKUP(E53,#REF!,4,FALSE))</f>
        <v/>
      </c>
      <c r="G53" s="66"/>
      <c r="H53" s="2" t="str">
        <f>IF(ISERROR(VLOOKUP(E53,#REF!,3,FALSE)),"",VLOOKUP(E53,#REF!,3,FALSE))</f>
        <v/>
      </c>
      <c r="I53" s="67" t="str">
        <f>IF(ISERROR(VLOOKUP(E53,#REF!,5,FALSE)),"",VLOOKUP(E53,#REF!,5,FALSE))</f>
        <v/>
      </c>
      <c r="J53" s="67" t="str">
        <f>IF(ISERROR(VLOOKUP(E53,'[1]PLANNING COMMERCE'!$B$2:$T$290,19,FALSE)),"",(VLOOKUP(E53,'[1]PLANNING COMMERCE'!$B$2:$T$290,19,FALSE)))</f>
        <v>Non</v>
      </c>
      <c r="K53" s="67" t="str">
        <f>IF(ISERROR(VLOOKUP(E53,'[1]PLANNING COMMERCE'!$B$2:$U$290,20,FALSE)),"",VLOOKUP(E53,'[1]PLANNING COMMERCE'!$B$2:$U$290,20,FALSE))</f>
        <v>Non</v>
      </c>
      <c r="L53" s="74" t="s">
        <v>142</v>
      </c>
      <c r="M53" s="74">
        <v>1</v>
      </c>
      <c r="N53" s="19" t="str">
        <f>IF(ISERROR(VLOOKUP(E53,#REF!,12,FALSE)),"",VLOOKUP(E53,#REF!,12,FALSE))</f>
        <v/>
      </c>
      <c r="O53" s="3" t="str">
        <f>IF(ISERROR(VLOOKUP(E53,#REF!,13,FALSE)),"",VLOOKUP(E53,#REF!,13,FALSE))</f>
        <v/>
      </c>
      <c r="P53" s="63"/>
      <c r="Q53" s="11">
        <v>43070</v>
      </c>
      <c r="R53" s="11">
        <v>43070</v>
      </c>
      <c r="S53" s="11">
        <v>43083</v>
      </c>
      <c r="T53" s="4" t="str">
        <f>IF(ISERROR(VLOOKUP(E53,#REF!,10,FALSE)),"",VLOOKUP(E53,#REF!,10,FALSE))</f>
        <v/>
      </c>
      <c r="U53" s="11" t="s">
        <v>143</v>
      </c>
      <c r="V53" s="11" t="s">
        <v>143</v>
      </c>
      <c r="W53" s="11">
        <v>43083</v>
      </c>
      <c r="X53" s="11">
        <v>43087</v>
      </c>
      <c r="Y53" s="4">
        <v>43087</v>
      </c>
      <c r="Z53" s="5">
        <f>IF(((NETWORKDAYS(Q53,A53,[2]Planning!A34:A37)-1))&gt;3000,"",NETWORKDAYS(Q53,A53,[2]Planning!A34:A37)-1)</f>
        <v>29</v>
      </c>
      <c r="AA53" s="5">
        <f>IF((NETWORKDAYS(R53,A53,[2]Planning!A44:A47)-1)&gt;3000,"",NETWORKDAYS(R53,A53,[2]Planning!A44:A47)-1)</f>
        <v>29</v>
      </c>
      <c r="AB53" s="5">
        <f t="shared" si="0"/>
        <v>22</v>
      </c>
      <c r="AC53" s="109" t="str">
        <f>IF(ISERROR((NETWORKDAYS(#REF!,A53,[2]Planning!A43:A46)-1)),"",(NETWORKDAYS(#REF!,A53,[2]Planning!A43:A46)-1))</f>
        <v/>
      </c>
      <c r="AD53" s="110"/>
      <c r="AE53" s="110"/>
      <c r="AF53" s="110"/>
      <c r="AG53" s="16"/>
    </row>
    <row r="54" spans="1:33" hidden="1" x14ac:dyDescent="0.25">
      <c r="A54" s="28">
        <v>43114</v>
      </c>
      <c r="B54" s="14"/>
      <c r="C54" s="30"/>
      <c r="D54" s="38"/>
      <c r="E54" s="9" t="s">
        <v>67</v>
      </c>
      <c r="F54" s="8" t="str">
        <f>IF(ISERROR(VLOOKUP(E54,#REF!,4,FALSE)),"",VLOOKUP(E54,#REF!,4,FALSE))</f>
        <v/>
      </c>
      <c r="G54" s="66"/>
      <c r="H54" s="2" t="str">
        <f>IF(ISERROR(VLOOKUP(E54,#REF!,3,FALSE)),"",VLOOKUP(E54,#REF!,3,FALSE))</f>
        <v/>
      </c>
      <c r="I54" s="67" t="str">
        <f>IF(ISERROR(VLOOKUP(E54,#REF!,5,FALSE)),"",VLOOKUP(E54,#REF!,5,FALSE))</f>
        <v/>
      </c>
      <c r="J54" s="67" t="str">
        <f>IF(ISERROR(VLOOKUP(E54,'[1]PLANNING COMMERCE'!$B$2:$T$290,19,FALSE)),"",(VLOOKUP(E54,'[1]PLANNING COMMERCE'!$B$2:$T$290,19,FALSE)))</f>
        <v/>
      </c>
      <c r="K54" s="67" t="str">
        <f>IF(ISERROR(VLOOKUP(E54,'[1]PLANNING COMMERCE'!$B$2:$U$290,20,FALSE)),"",VLOOKUP(E54,'[1]PLANNING COMMERCE'!$B$2:$U$290,20,FALSE))</f>
        <v/>
      </c>
      <c r="L54" s="3"/>
      <c r="M54" s="8"/>
      <c r="N54" s="19" t="str">
        <f>IF(ISERROR(VLOOKUP(E54,#REF!,12,FALSE)),"",VLOOKUP(E54,#REF!,12,FALSE))</f>
        <v/>
      </c>
      <c r="O54" s="3" t="str">
        <f>IF(ISERROR(VLOOKUP(E54,#REF!,13,FALSE)),"",VLOOKUP(E54,#REF!,13,FALSE))</f>
        <v/>
      </c>
      <c r="P54" s="20"/>
      <c r="Q54" s="4"/>
      <c r="R54" s="4"/>
      <c r="S54" s="4"/>
      <c r="T54" s="4" t="str">
        <f>IF(ISERROR(VLOOKUP(E54,#REF!,10,FALSE)),"",VLOOKUP(E54,#REF!,10,FALSE))</f>
        <v/>
      </c>
      <c r="U54" s="4"/>
      <c r="V54" s="4"/>
      <c r="W54" s="4"/>
      <c r="X54" s="4"/>
      <c r="Y54" s="4"/>
      <c r="Z54" s="5" t="str">
        <f>IF(((NETWORKDAYS(Q54,A54,[2]Planning!A36:A39)-1))&gt;3000,"",NETWORKDAYS(Q54,A54,[2]Planning!A36:A39)-1)</f>
        <v/>
      </c>
      <c r="AA54" s="5" t="str">
        <f>IF((NETWORKDAYS(R54,A54,[2]Planning!A46:A49)-1)&gt;3000,"",NETWORKDAYS(R54,A54,[2]Planning!A46:A49)-1)</f>
        <v/>
      </c>
      <c r="AB54" s="5">
        <f t="shared" si="0"/>
        <v>30794</v>
      </c>
      <c r="AC54" s="109" t="str">
        <f>IF(ISERROR((NETWORKDAYS(#REF!,A54,[2]Planning!A45:A48)-1)),"",(NETWORKDAYS(#REF!,A54,[2]Planning!A45:A48)-1))</f>
        <v/>
      </c>
      <c r="AD54" s="110"/>
      <c r="AE54" s="110"/>
      <c r="AF54" s="110"/>
      <c r="AG54" s="16"/>
    </row>
    <row r="55" spans="1:33" hidden="1" x14ac:dyDescent="0.25">
      <c r="A55" s="27">
        <v>43114</v>
      </c>
      <c r="B55" s="14"/>
      <c r="C55" s="91" t="s">
        <v>1</v>
      </c>
      <c r="D55" s="30" t="s">
        <v>55</v>
      </c>
      <c r="E55" s="9" t="s">
        <v>69</v>
      </c>
      <c r="F55" s="8" t="str">
        <f>IF(ISERROR(VLOOKUP(E55,#REF!,4,FALSE)),"",VLOOKUP(E55,#REF!,4,FALSE))</f>
        <v/>
      </c>
      <c r="G55" s="6"/>
      <c r="H55" s="2" t="str">
        <f>IF(ISERROR(VLOOKUP(E55,#REF!,3,FALSE)),"",VLOOKUP(E55,#REF!,3,FALSE))</f>
        <v/>
      </c>
      <c r="I55" s="67" t="str">
        <f>IF(ISERROR(VLOOKUP(E55,#REF!,5,FALSE)),"",VLOOKUP(E55,#REF!,5,FALSE))</f>
        <v/>
      </c>
      <c r="J55" s="67" t="str">
        <f>IF(ISERROR(VLOOKUP(E55,'[1]PLANNING COMMERCE'!$B$2:$T$290,19,FALSE)),"",(VLOOKUP(E55,'[1]PLANNING COMMERCE'!$B$2:$T$290,19,FALSE)))</f>
        <v/>
      </c>
      <c r="K55" s="67" t="str">
        <f>IF(ISERROR(VLOOKUP(E55,'[1]PLANNING COMMERCE'!$B$2:$U$290,20,FALSE)),"",VLOOKUP(E55,'[1]PLANNING COMMERCE'!$B$2:$U$290,20,FALSE))</f>
        <v/>
      </c>
      <c r="L55" s="3" t="s">
        <v>142</v>
      </c>
      <c r="M55" s="53">
        <v>1</v>
      </c>
      <c r="N55" s="19" t="str">
        <f>IF(ISERROR(VLOOKUP(E55,#REF!,12,FALSE)),"",VLOOKUP(E55,#REF!,12,FALSE))</f>
        <v/>
      </c>
      <c r="O55" s="3" t="str">
        <f>IF(ISERROR(VLOOKUP(E55,#REF!,13,FALSE)),"",VLOOKUP(E55,#REF!,13,FALSE))</f>
        <v/>
      </c>
      <c r="P55" s="56">
        <v>43113</v>
      </c>
      <c r="Q55" s="11">
        <v>43102</v>
      </c>
      <c r="R55" s="11">
        <v>43102</v>
      </c>
      <c r="S55" s="11">
        <v>43103</v>
      </c>
      <c r="T55" s="11"/>
      <c r="U55" s="11" t="s">
        <v>143</v>
      </c>
      <c r="V55" s="11" t="s">
        <v>143</v>
      </c>
      <c r="W55" s="11">
        <v>43105</v>
      </c>
      <c r="X55" s="11">
        <v>43110</v>
      </c>
      <c r="Y55" s="11">
        <v>43110</v>
      </c>
      <c r="Z55" s="5">
        <f>IF(((NETWORKDAYS(Q55,A55,[2]Planning!A35:A38)-1))&gt;3000,"",NETWORKDAYS(Q55,A55,[2]Planning!A35:A38)-1)</f>
        <v>6</v>
      </c>
      <c r="AA55" s="5">
        <f>IF((NETWORKDAYS(R55,A55,[2]Planning!A45:A48)-1)&gt;3000,"",NETWORKDAYS(R55,A55,[2]Planning!A45:A48)-1)</f>
        <v>7</v>
      </c>
      <c r="AB55" s="5">
        <f t="shared" si="0"/>
        <v>8</v>
      </c>
      <c r="AC55" s="109" t="str">
        <f>IF(ISERROR((NETWORKDAYS(#REF!,A55,[2]Planning!A44:A47)-1)),"",(NETWORKDAYS(#REF!,A55,[2]Planning!A44:A47)-1))</f>
        <v/>
      </c>
      <c r="AD55" s="110"/>
      <c r="AE55" s="110"/>
      <c r="AF55" s="110"/>
      <c r="AG55" s="16"/>
    </row>
    <row r="56" spans="1:33" hidden="1" x14ac:dyDescent="0.25">
      <c r="A56" s="27">
        <v>43114</v>
      </c>
      <c r="B56" s="14" t="str">
        <f>IF(ISERROR(VLOOKUP(E56,#REF!,2,FALSE)),"",VLOOKUP(E56,#REF!,2,FALSE))</f>
        <v/>
      </c>
      <c r="C56" s="53"/>
      <c r="D56" s="30" t="s">
        <v>55</v>
      </c>
      <c r="E56" s="9" t="s">
        <v>70</v>
      </c>
      <c r="F56" s="8" t="str">
        <f>IF(ISERROR(VLOOKUP(E56,#REF!,4,FALSE)),"",VLOOKUP(E56,#REF!,4,FALSE))</f>
        <v/>
      </c>
      <c r="G56" s="66"/>
      <c r="H56" s="2" t="str">
        <f>IF(ISERROR(VLOOKUP(E56,#REF!,3,FALSE)),"",VLOOKUP(E56,#REF!,3,FALSE))</f>
        <v/>
      </c>
      <c r="I56" s="67" t="str">
        <f>IF(ISERROR(VLOOKUP(E56,#REF!,5,FALSE)),"",VLOOKUP(E56,#REF!,5,FALSE))</f>
        <v/>
      </c>
      <c r="J56" s="67" t="str">
        <f>IF(ISERROR(VLOOKUP(E56,'[1]PLANNING COMMERCE'!$B$2:$T$290,19,FALSE)),"",(VLOOKUP(E56,'[1]PLANNING COMMERCE'!$B$2:$T$290,19,FALSE)))</f>
        <v/>
      </c>
      <c r="K56" s="67" t="str">
        <f>IF(ISERROR(VLOOKUP(E56,'[1]PLANNING COMMERCE'!$B$2:$U$290,20,FALSE)),"",VLOOKUP(E56,'[1]PLANNING COMMERCE'!$B$2:$U$290,20,FALSE))</f>
        <v/>
      </c>
      <c r="L56" s="3" t="s">
        <v>151</v>
      </c>
      <c r="M56" s="8">
        <v>1</v>
      </c>
      <c r="N56" s="19" t="str">
        <f>IF(ISERROR(VLOOKUP(E56,#REF!,12,FALSE)),"",VLOOKUP(E56,#REF!,12,FALSE))</f>
        <v/>
      </c>
      <c r="O56" s="3" t="str">
        <f>IF(ISERROR(VLOOKUP(E56,#REF!,13,FALSE)),"",VLOOKUP(E56,#REF!,13,FALSE))</f>
        <v/>
      </c>
      <c r="P56" s="4">
        <v>42749</v>
      </c>
      <c r="Q56" s="4">
        <v>43080</v>
      </c>
      <c r="R56" s="4">
        <v>43080</v>
      </c>
      <c r="S56" s="4">
        <v>43098</v>
      </c>
      <c r="T56" s="4" t="str">
        <f>IF(ISERROR(VLOOKUP(E56,#REF!,10,FALSE)),"",VLOOKUP(E56,#REF!,10,FALSE))</f>
        <v/>
      </c>
      <c r="U56" s="63">
        <v>43098</v>
      </c>
      <c r="V56" s="63">
        <v>43104</v>
      </c>
      <c r="W56" s="11">
        <v>43102</v>
      </c>
      <c r="X56" s="11">
        <v>43108</v>
      </c>
      <c r="Y56" s="4">
        <v>43108</v>
      </c>
      <c r="Z56" s="5">
        <f>IF(((NETWORKDAYS(Q56,A56,[2]Planning!A37:A40)-1))&gt;3000,"",NETWORKDAYS(Q56,A56,[2]Planning!A37:A40)-1)</f>
        <v>22</v>
      </c>
      <c r="AA56" s="5">
        <f>IF((NETWORKDAYS(R56,A56,[2]Planning!A47:A50)-1)&gt;3000,"",NETWORKDAYS(R56,A56,[2]Planning!A47:A50)-1)</f>
        <v>24</v>
      </c>
      <c r="AB56" s="5">
        <f t="shared" si="0"/>
        <v>11</v>
      </c>
      <c r="AC56" s="109" t="str">
        <f>IF(ISERROR((NETWORKDAYS(#REF!,A56,[2]Planning!A46:A49)-1)),"",(NETWORKDAYS(#REF!,A56,[2]Planning!A46:A49)-1))</f>
        <v/>
      </c>
      <c r="AD56" s="110"/>
      <c r="AE56" s="110"/>
      <c r="AF56" s="110"/>
      <c r="AG56" s="16"/>
    </row>
    <row r="57" spans="1:33" hidden="1" x14ac:dyDescent="0.25">
      <c r="A57" s="27">
        <v>43115</v>
      </c>
      <c r="B57" s="14"/>
      <c r="C57" s="43" t="s">
        <v>1</v>
      </c>
      <c r="D57" s="31"/>
      <c r="E57" s="6" t="s">
        <v>69</v>
      </c>
      <c r="F57" s="8" t="str">
        <f>IF(ISERROR(VLOOKUP(E57,#REF!,4,FALSE)),"",VLOOKUP(E57,#REF!,4,FALSE))</f>
        <v/>
      </c>
      <c r="G57" s="15"/>
      <c r="H57" s="2" t="str">
        <f>IF(ISERROR(VLOOKUP(E57,#REF!,3,FALSE)),"",VLOOKUP(E57,#REF!,3,FALSE))</f>
        <v/>
      </c>
      <c r="I57" s="67" t="str">
        <f>IF(ISERROR(VLOOKUP(E57,#REF!,5,FALSE)),"",VLOOKUP(E57,#REF!,5,FALSE))</f>
        <v/>
      </c>
      <c r="J57" s="67" t="str">
        <f>IF(ISERROR(VLOOKUP(E57,'[1]PLANNING COMMERCE'!$B$2:$T$290,19,FALSE)),"",(VLOOKUP(E57,'[1]PLANNING COMMERCE'!$B$2:$T$290,19,FALSE)))</f>
        <v/>
      </c>
      <c r="K57" s="67" t="str">
        <f>IF(ISERROR(VLOOKUP(E57,'[1]PLANNING COMMERCE'!$B$2:$U$290,20,FALSE)),"",VLOOKUP(E57,'[1]PLANNING COMMERCE'!$B$2:$U$290,20,FALSE))</f>
        <v/>
      </c>
      <c r="L57" s="10"/>
      <c r="M57" s="8">
        <v>1</v>
      </c>
      <c r="N57" s="19" t="str">
        <f>IF(ISERROR(VLOOKUP(E57,#REF!,12,FALSE)),"",VLOOKUP(E57,#REF!,12,FALSE))</f>
        <v/>
      </c>
      <c r="O57" s="3" t="str">
        <f>IF(ISERROR(VLOOKUP(E57,#REF!,13,FALSE)),"",VLOOKUP(E57,#REF!,13,FALSE))</f>
        <v/>
      </c>
      <c r="P57" s="11">
        <v>43113</v>
      </c>
      <c r="Q57" s="4">
        <v>43102</v>
      </c>
      <c r="R57" s="4">
        <v>43102</v>
      </c>
      <c r="S57" s="4">
        <v>43103</v>
      </c>
      <c r="T57" s="4"/>
      <c r="U57" s="4" t="s">
        <v>143</v>
      </c>
      <c r="V57" s="4" t="s">
        <v>143</v>
      </c>
      <c r="W57" s="4">
        <v>43105</v>
      </c>
      <c r="X57" s="4">
        <v>43110</v>
      </c>
      <c r="Y57" s="4">
        <v>43110</v>
      </c>
      <c r="Z57" s="5">
        <f>IF(((NETWORKDAYS(Q57,A57,[2]Planning!A39:A42)-1))&gt;3000,"",NETWORKDAYS(Q57,A57,[2]Planning!A39:A42)-1)</f>
        <v>8</v>
      </c>
      <c r="AA57" s="5">
        <f>IF((NETWORKDAYS(R57,A57,[2]Planning!A49:A52)-1)&gt;3000,"",NETWORKDAYS(R57,A57,[2]Planning!A49:A52)-1)</f>
        <v>9</v>
      </c>
      <c r="AB57" s="5">
        <f t="shared" si="0"/>
        <v>9</v>
      </c>
      <c r="AC57" s="109" t="str">
        <f>IF(ISERROR((NETWORKDAYS(#REF!,A57,[2]Planning!A48:A51)-1)),"",(NETWORKDAYS(#REF!,A57,[2]Planning!A48:A51)-1))</f>
        <v/>
      </c>
      <c r="AD57" s="110"/>
      <c r="AE57" s="110"/>
      <c r="AF57" s="110"/>
      <c r="AG57" s="16"/>
    </row>
    <row r="58" spans="1:33" hidden="1" x14ac:dyDescent="0.25">
      <c r="A58" s="28">
        <v>43115</v>
      </c>
      <c r="B58" s="14"/>
      <c r="C58" s="9"/>
      <c r="D58" s="35" t="s">
        <v>71</v>
      </c>
      <c r="E58" s="90" t="s">
        <v>72</v>
      </c>
      <c r="F58" s="8" t="str">
        <f>IF(ISERROR(VLOOKUP(E58,#REF!,4,FALSE)),"",VLOOKUP(E58,#REF!,4,FALSE))</f>
        <v/>
      </c>
      <c r="G58" s="66"/>
      <c r="H58" s="2" t="str">
        <f>IF(ISERROR(VLOOKUP(E58,#REF!,3,FALSE)),"",VLOOKUP(E58,#REF!,3,FALSE))</f>
        <v/>
      </c>
      <c r="I58" s="67" t="str">
        <f>IF(ISERROR(VLOOKUP(E58,#REF!,5,FALSE)),"",VLOOKUP(E58,#REF!,5,FALSE))</f>
        <v/>
      </c>
      <c r="J58" s="67" t="str">
        <f>IF(ISERROR(VLOOKUP(E58,'[1]PLANNING COMMERCE'!$B$2:$T$290,19,FALSE)),"",(VLOOKUP(E58,'[1]PLANNING COMMERCE'!$B$2:$T$290,19,FALSE)))</f>
        <v>Non</v>
      </c>
      <c r="K58" s="67" t="str">
        <f>IF(ISERROR(VLOOKUP(E58,'[1]PLANNING COMMERCE'!$B$2:$U$290,20,FALSE)),"",VLOOKUP(E58,'[1]PLANNING COMMERCE'!$B$2:$U$290,20,FALSE))</f>
        <v>Non</v>
      </c>
      <c r="L58" s="70" t="s">
        <v>146</v>
      </c>
      <c r="M58" s="67"/>
      <c r="N58" s="19" t="str">
        <f>IF(ISERROR(VLOOKUP(E58,#REF!,12,FALSE)),"",VLOOKUP(E58,#REF!,12,FALSE))</f>
        <v/>
      </c>
      <c r="O58" s="3" t="str">
        <f>IF(ISERROR(VLOOKUP(E58,#REF!,13,FALSE)),"",VLOOKUP(E58,#REF!,13,FALSE))</f>
        <v/>
      </c>
      <c r="P58" s="63"/>
      <c r="Q58" s="11"/>
      <c r="R58" s="11"/>
      <c r="S58" s="11"/>
      <c r="T58" s="4" t="str">
        <f>IF(ISERROR(VLOOKUP(E58,#REF!,10,FALSE)),"",VLOOKUP(E58,#REF!,10,FALSE))</f>
        <v/>
      </c>
      <c r="U58" s="11"/>
      <c r="V58" s="11"/>
      <c r="W58" s="11"/>
      <c r="X58" s="11"/>
      <c r="Y58" s="4"/>
      <c r="Z58" s="5" t="str">
        <f>IF(((NETWORKDAYS(Q58,A58,[2]Planning!A38:A41)-1))&gt;3000,"",NETWORKDAYS(Q58,A58,[2]Planning!A38:A41)-1)</f>
        <v/>
      </c>
      <c r="AA58" s="5" t="str">
        <f>IF((NETWORKDAYS(R58,A58,[2]Planning!A48:A51)-1)&gt;3000,"",NETWORKDAYS(R58,A58,[2]Planning!A48:A51)-1)</f>
        <v/>
      </c>
      <c r="AB58" s="5">
        <f t="shared" si="0"/>
        <v>30795</v>
      </c>
      <c r="AC58" s="109" t="str">
        <f>IF(ISERROR((NETWORKDAYS(#REF!,A58,[2]Planning!A47:A50)-1)),"",(NETWORKDAYS(#REF!,A58,[2]Planning!A47:A50)-1))</f>
        <v/>
      </c>
      <c r="AD58" s="110"/>
      <c r="AE58" s="110"/>
      <c r="AF58" s="110"/>
      <c r="AG58" s="16"/>
    </row>
    <row r="59" spans="1:33" hidden="1" x14ac:dyDescent="0.25">
      <c r="A59" s="28">
        <v>43115</v>
      </c>
      <c r="B59" s="14"/>
      <c r="C59" s="9"/>
      <c r="D59" s="32" t="s">
        <v>15</v>
      </c>
      <c r="E59" s="90" t="s">
        <v>73</v>
      </c>
      <c r="F59" s="8" t="s">
        <v>156</v>
      </c>
      <c r="G59" s="66"/>
      <c r="H59" s="2"/>
      <c r="I59" s="67" t="s">
        <v>157</v>
      </c>
      <c r="J59" s="67" t="str">
        <f>IF(ISERROR(VLOOKUP(E59,'[1]PLANNING COMMERCE'!$B$2:$T$290,19,FALSE)),"",(VLOOKUP(E59,'[1]PLANNING COMMERCE'!$B$2:$T$290,19,FALSE)))</f>
        <v>Non</v>
      </c>
      <c r="K59" s="67" t="str">
        <f>IF(ISERROR(VLOOKUP(E59,'[1]PLANNING COMMERCE'!$B$2:$U$290,20,FALSE)),"",VLOOKUP(E59,'[1]PLANNING COMMERCE'!$B$2:$U$290,20,FALSE))</f>
        <v>Non</v>
      </c>
      <c r="L59" s="10" t="s">
        <v>146</v>
      </c>
      <c r="M59" s="67">
        <v>1</v>
      </c>
      <c r="N59" s="19"/>
      <c r="O59" s="3"/>
      <c r="P59" s="63"/>
      <c r="Q59" s="11">
        <v>43136</v>
      </c>
      <c r="R59" s="11" t="s">
        <v>158</v>
      </c>
      <c r="S59" s="11">
        <v>43137</v>
      </c>
      <c r="T59" s="4"/>
      <c r="U59" s="4" t="s">
        <v>143</v>
      </c>
      <c r="V59" s="4" t="s">
        <v>143</v>
      </c>
      <c r="W59" s="11">
        <v>43138</v>
      </c>
      <c r="X59" s="11">
        <v>43140</v>
      </c>
      <c r="Y59" s="4">
        <v>43145</v>
      </c>
      <c r="Z59" s="5"/>
      <c r="AA59" s="5"/>
      <c r="AB59" s="5"/>
      <c r="AC59" s="109"/>
      <c r="AD59" s="110"/>
      <c r="AE59" s="110"/>
      <c r="AF59" s="110"/>
      <c r="AG59" s="16"/>
    </row>
    <row r="60" spans="1:33" hidden="1" x14ac:dyDescent="0.25">
      <c r="A60" s="27">
        <v>43115</v>
      </c>
      <c r="B60" s="14"/>
      <c r="C60" s="91" t="s">
        <v>1</v>
      </c>
      <c r="D60" s="34" t="s">
        <v>19</v>
      </c>
      <c r="E60" s="90" t="s">
        <v>74</v>
      </c>
      <c r="F60" s="8" t="str">
        <f>IF(ISERROR(VLOOKUP(E60,#REF!,4,FALSE)),"",VLOOKUP(E60,#REF!,4,FALSE))</f>
        <v/>
      </c>
      <c r="G60" s="66"/>
      <c r="H60" s="2" t="str">
        <f>IF(ISERROR(VLOOKUP(E60,#REF!,3,FALSE)),"",VLOOKUP(E60,#REF!,3,FALSE))</f>
        <v/>
      </c>
      <c r="I60" s="67" t="str">
        <f>IF(ISERROR(VLOOKUP(E60,#REF!,5,FALSE)),"",VLOOKUP(E60,#REF!,5,FALSE))</f>
        <v/>
      </c>
      <c r="J60" s="67" t="str">
        <f>IF(ISERROR(VLOOKUP(E60,'[1]PLANNING COMMERCE'!$B$2:$T$290,19,FALSE)),"",(VLOOKUP(E60,'[1]PLANNING COMMERCE'!$B$2:$T$290,19,FALSE)))</f>
        <v>non</v>
      </c>
      <c r="K60" s="67" t="str">
        <f>IF(ISERROR(VLOOKUP(E60,'[1]PLANNING COMMERCE'!$B$2:$U$290,20,FALSE)),"",VLOOKUP(E60,'[1]PLANNING COMMERCE'!$B$2:$U$290,20,FALSE))</f>
        <v>non</v>
      </c>
      <c r="L60" s="68" t="s">
        <v>142</v>
      </c>
      <c r="M60" s="67">
        <v>1</v>
      </c>
      <c r="N60" s="19" t="str">
        <f>IF(ISERROR(VLOOKUP(E60,#REF!,12,FALSE)),"",VLOOKUP(E60,#REF!,12,FALSE))</f>
        <v/>
      </c>
      <c r="O60" s="3" t="str">
        <f>IF(ISERROR(VLOOKUP(E60,#REF!,13,FALSE)),"",VLOOKUP(E60,#REF!,13,FALSE))</f>
        <v/>
      </c>
      <c r="P60" s="63"/>
      <c r="Q60" s="11">
        <v>43087</v>
      </c>
      <c r="R60" s="11">
        <v>43087</v>
      </c>
      <c r="S60" s="11">
        <v>43088</v>
      </c>
      <c r="T60" s="4" t="str">
        <f>IF(ISERROR(VLOOKUP(E60,#REF!,10,FALSE)),"",VLOOKUP(E60,#REF!,10,FALSE))</f>
        <v/>
      </c>
      <c r="U60" s="11" t="s">
        <v>143</v>
      </c>
      <c r="V60" s="11" t="s">
        <v>143</v>
      </c>
      <c r="W60" s="11">
        <v>43089</v>
      </c>
      <c r="X60" s="11">
        <v>43095</v>
      </c>
      <c r="Y60" s="4">
        <v>43096</v>
      </c>
      <c r="Z60" s="5">
        <f>IF(((NETWORKDAYS(Q60,A60,[2]Planning!A40:A43)-1))&gt;3000,"",NETWORKDAYS(Q60,A60,[2]Planning!A40:A43)-1)</f>
        <v>18</v>
      </c>
      <c r="AA60" s="5">
        <f>IF((NETWORKDAYS(R60,A60,[2]Planning!A50:A53)-1)&gt;3000,"",NETWORKDAYS(R60,A60,[2]Planning!A50:A53)-1)</f>
        <v>20</v>
      </c>
      <c r="AB60" s="5">
        <f t="shared" ref="AB60:AB108" si="1">NETWORKDAYS(S60,A60,9)</f>
        <v>20</v>
      </c>
      <c r="AC60" s="109" t="str">
        <f>IF(ISERROR((NETWORKDAYS(#REF!,A60,[2]Planning!A49:A52)-1)),"",(NETWORKDAYS(#REF!,A60,[2]Planning!A49:A52)-1))</f>
        <v/>
      </c>
      <c r="AD60" s="110"/>
      <c r="AE60" s="110"/>
      <c r="AF60" s="110"/>
      <c r="AG60" s="16"/>
    </row>
    <row r="61" spans="1:33" hidden="1" x14ac:dyDescent="0.25">
      <c r="A61" s="28">
        <v>43116</v>
      </c>
      <c r="B61" s="14"/>
      <c r="C61" s="69"/>
      <c r="D61" s="37" t="s">
        <v>4</v>
      </c>
      <c r="E61" s="90" t="s">
        <v>75</v>
      </c>
      <c r="F61" s="8" t="str">
        <f>IF(ISERROR(VLOOKUP(E61,#REF!,4,FALSE)),"",VLOOKUP(E61,#REF!,4,FALSE))</f>
        <v/>
      </c>
      <c r="G61" s="66"/>
      <c r="H61" s="2" t="str">
        <f>IF(ISERROR(VLOOKUP(E61,#REF!,3,FALSE)),"",VLOOKUP(E61,#REF!,3,FALSE))</f>
        <v/>
      </c>
      <c r="I61" s="67" t="str">
        <f>IF(ISERROR(VLOOKUP(E61,#REF!,5,FALSE)),"",VLOOKUP(E61,#REF!,5,FALSE))</f>
        <v/>
      </c>
      <c r="J61" s="67" t="str">
        <f>IF(ISERROR(VLOOKUP(E61,'[1]PLANNING COMMERCE'!$B$2:$T$290,19,FALSE)),"",(VLOOKUP(E61,'[1]PLANNING COMMERCE'!$B$2:$T$290,19,FALSE)))</f>
        <v>Non</v>
      </c>
      <c r="K61" s="67" t="str">
        <f>IF(ISERROR(VLOOKUP(E61,'[1]PLANNING COMMERCE'!$B$2:$U$290,20,FALSE)),"",VLOOKUP(E61,'[1]PLANNING COMMERCE'!$B$2:$U$290,20,FALSE))</f>
        <v>Non</v>
      </c>
      <c r="L61" s="3" t="s">
        <v>144</v>
      </c>
      <c r="M61" s="54">
        <v>0.5</v>
      </c>
      <c r="N61" s="19" t="str">
        <f>IF(ISERROR(VLOOKUP(E61,#REF!,12,FALSE)),"",VLOOKUP(E61,#REF!,12,FALSE))</f>
        <v/>
      </c>
      <c r="O61" s="3" t="str">
        <f>IF(ISERROR(VLOOKUP(E61,#REF!,13,FALSE)),"",VLOOKUP(E61,#REF!,13,FALSE))</f>
        <v/>
      </c>
      <c r="P61" s="63"/>
      <c r="Q61" s="11">
        <v>43089</v>
      </c>
      <c r="R61" s="11">
        <v>43089</v>
      </c>
      <c r="S61" s="11">
        <v>43089</v>
      </c>
      <c r="T61" s="4" t="str">
        <f>IF(ISERROR(VLOOKUP(E61,#REF!,10,FALSE)),"",VLOOKUP(E61,#REF!,10,FALSE))</f>
        <v/>
      </c>
      <c r="U61" s="11" t="s">
        <v>143</v>
      </c>
      <c r="V61" s="11" t="s">
        <v>143</v>
      </c>
      <c r="W61" s="11">
        <v>43091</v>
      </c>
      <c r="X61" s="11">
        <v>43460</v>
      </c>
      <c r="Y61" s="4">
        <v>43098</v>
      </c>
      <c r="Z61" s="5">
        <f>IF(((NETWORKDAYS(Q61,A61,[2]Planning!A41:A44)-1))&gt;3000,"",NETWORKDAYS(Q61,A61,[2]Planning!A41:A44)-1)</f>
        <v>17</v>
      </c>
      <c r="AA61" s="5">
        <f>IF((NETWORKDAYS(R61,A61,[2]Planning!A51:A54)-1)&gt;3000,"",NETWORKDAYS(R61,A61,[2]Planning!A51:A54)-1)</f>
        <v>19</v>
      </c>
      <c r="AB61" s="5">
        <f t="shared" si="1"/>
        <v>20</v>
      </c>
      <c r="AC61" s="109" t="str">
        <f>IF(ISERROR((NETWORKDAYS(#REF!,A61,[2]Planning!A50:A53)-1)),"",(NETWORKDAYS(#REF!,A61,[2]Planning!A50:A53)-1))</f>
        <v/>
      </c>
      <c r="AD61" s="110"/>
      <c r="AE61" s="110"/>
      <c r="AF61" s="110"/>
      <c r="AG61" s="16"/>
    </row>
    <row r="62" spans="1:33" hidden="1" x14ac:dyDescent="0.25">
      <c r="A62" s="27">
        <v>43116</v>
      </c>
      <c r="B62" s="14" t="str">
        <f>IF(ISERROR(VLOOKUP(E62,#REF!,2,FALSE)),"",VLOOKUP(E62,#REF!,2,FALSE))</f>
        <v/>
      </c>
      <c r="C62" s="43" t="s">
        <v>1</v>
      </c>
      <c r="D62" s="40" t="s">
        <v>39</v>
      </c>
      <c r="E62" s="9" t="s">
        <v>76</v>
      </c>
      <c r="F62" s="8" t="str">
        <f>IF(ISERROR(VLOOKUP(E62,#REF!,4,FALSE)),"",VLOOKUP(E62,#REF!,4,FALSE))</f>
        <v/>
      </c>
      <c r="G62" s="6"/>
      <c r="H62" s="2" t="str">
        <f>IF(ISERROR(VLOOKUP(E62,#REF!,3,FALSE)),"",VLOOKUP(E62,#REF!,3,FALSE))</f>
        <v/>
      </c>
      <c r="I62" s="67" t="str">
        <f>IF(ISERROR(VLOOKUP(E62,#REF!,5,FALSE)),"",VLOOKUP(E62,#REF!,5,FALSE))</f>
        <v/>
      </c>
      <c r="J62" s="67" t="str">
        <f>IF(ISERROR(VLOOKUP(E62,'[1]PLANNING COMMERCE'!$B$2:$T$290,19,FALSE)),"",(VLOOKUP(E62,'[1]PLANNING COMMERCE'!$B$2:$T$290,19,FALSE)))</f>
        <v/>
      </c>
      <c r="K62" s="67" t="str">
        <f>IF(ISERROR(VLOOKUP(E62,'[1]PLANNING COMMERCE'!$B$2:$U$290,20,FALSE)),"",VLOOKUP(E62,'[1]PLANNING COMMERCE'!$B$2:$U$290,20,FALSE))</f>
        <v/>
      </c>
      <c r="L62" s="3" t="s">
        <v>144</v>
      </c>
      <c r="M62" s="8">
        <v>0.5</v>
      </c>
      <c r="N62" s="19" t="str">
        <f>IF(ISERROR(VLOOKUP(E62,#REF!,12,FALSE)),"",VLOOKUP(E62,#REF!,12,FALSE))</f>
        <v/>
      </c>
      <c r="O62" s="3" t="str">
        <f>IF(ISERROR(VLOOKUP(E62,#REF!,13,FALSE)),"",VLOOKUP(E62,#REF!,13,FALSE))</f>
        <v/>
      </c>
      <c r="P62" s="20">
        <v>42758</v>
      </c>
      <c r="Q62" s="4">
        <v>43089</v>
      </c>
      <c r="R62" s="4">
        <v>43089</v>
      </c>
      <c r="S62" s="4">
        <v>43089</v>
      </c>
      <c r="T62" s="4" t="str">
        <f>IF(ISERROR(VLOOKUP(E62,#REF!,10,FALSE)),"",VLOOKUP(E62,#REF!,10,FALSE))</f>
        <v/>
      </c>
      <c r="U62" s="4" t="s">
        <v>143</v>
      </c>
      <c r="V62" s="4" t="s">
        <v>143</v>
      </c>
      <c r="W62" s="4">
        <v>43105</v>
      </c>
      <c r="X62" s="4">
        <v>43108</v>
      </c>
      <c r="Y62" s="4">
        <v>43108</v>
      </c>
      <c r="Z62" s="5">
        <f>IF(((NETWORKDAYS(Q62,A62,[2]Planning!A43:A46)-1))&gt;3000,"",NETWORKDAYS(Q62,A62,[2]Planning!A43:A46)-1)</f>
        <v>18</v>
      </c>
      <c r="AA62" s="5">
        <f>IF((NETWORKDAYS(R62,A62,[2]Planning!A53:A56)-1)&gt;3000,"",NETWORKDAYS(R62,A62,[2]Planning!A53:A56)-1)</f>
        <v>19</v>
      </c>
      <c r="AB62" s="5">
        <f t="shared" si="1"/>
        <v>20</v>
      </c>
      <c r="AC62" s="109" t="str">
        <f>IF(ISERROR((NETWORKDAYS(#REF!,A62,[2]Planning!A52:A55)-1)),"",(NETWORKDAYS(#REF!,A62,[2]Planning!A52:A55)-1))</f>
        <v/>
      </c>
      <c r="AD62" s="110"/>
      <c r="AE62" s="110"/>
      <c r="AF62" s="110"/>
      <c r="AG62" s="16"/>
    </row>
    <row r="63" spans="1:33" hidden="1" x14ac:dyDescent="0.25">
      <c r="A63" s="27">
        <v>43116</v>
      </c>
      <c r="B63" s="14" t="str">
        <f>IF(ISERROR(VLOOKUP(E63,#REF!,2,FALSE)),"",VLOOKUP(E63,#REF!,2,FALSE))</f>
        <v/>
      </c>
      <c r="C63" s="43"/>
      <c r="D63" s="37" t="s">
        <v>10</v>
      </c>
      <c r="E63" s="9" t="s">
        <v>77</v>
      </c>
      <c r="F63" s="8" t="str">
        <f>IF(ISERROR(VLOOKUP(E63,#REF!,4,FALSE)),"",VLOOKUP(E63,#REF!,4,FALSE))</f>
        <v/>
      </c>
      <c r="G63" s="13"/>
      <c r="H63" s="2" t="str">
        <f>IF(ISERROR(VLOOKUP(E63,#REF!,3,FALSE)),"",VLOOKUP(E63,#REF!,3,FALSE))</f>
        <v/>
      </c>
      <c r="I63" s="67" t="str">
        <f>IF(ISERROR(VLOOKUP(E63,#REF!,5,FALSE)),"",VLOOKUP(E63,#REF!,5,FALSE))</f>
        <v/>
      </c>
      <c r="J63" s="67" t="str">
        <f>IF(ISERROR(VLOOKUP(E63,'[1]PLANNING COMMERCE'!$B$2:$T$290,19,FALSE)),"",(VLOOKUP(E63,'[1]PLANNING COMMERCE'!$B$2:$T$290,19,FALSE)))</f>
        <v>Non</v>
      </c>
      <c r="K63" s="67" t="str">
        <f>IF(ISERROR(VLOOKUP(E63,'[1]PLANNING COMMERCE'!$B$2:$U$290,20,FALSE)),"",VLOOKUP(E63,'[1]PLANNING COMMERCE'!$B$2:$U$290,20,FALSE))</f>
        <v>Non</v>
      </c>
      <c r="L63" s="3" t="s">
        <v>144</v>
      </c>
      <c r="M63" s="8">
        <v>0.5</v>
      </c>
      <c r="N63" s="19" t="str">
        <f>IF(ISERROR(VLOOKUP(E63,#REF!,12,FALSE)),"",VLOOKUP(E63,#REF!,12,FALSE))</f>
        <v/>
      </c>
      <c r="O63" s="3" t="str">
        <f>IF(ISERROR(VLOOKUP(E63,#REF!,13,FALSE)),"",VLOOKUP(E63,#REF!,13,FALSE))</f>
        <v/>
      </c>
      <c r="P63" s="20"/>
      <c r="Q63" s="4"/>
      <c r="R63" s="4"/>
      <c r="S63" s="4">
        <v>43103</v>
      </c>
      <c r="T63" s="4" t="str">
        <f>IF(ISERROR(VLOOKUP(E63,#REF!,10,FALSE)),"",VLOOKUP(E63,#REF!,10,FALSE))</f>
        <v/>
      </c>
      <c r="U63" s="4"/>
      <c r="V63" s="4"/>
      <c r="W63" s="4">
        <v>43104</v>
      </c>
      <c r="X63" s="4">
        <v>43105</v>
      </c>
      <c r="Y63" s="4">
        <v>43105</v>
      </c>
      <c r="Z63" s="5" t="str">
        <f>IF(((NETWORKDAYS(Q63,A63,[2]Planning!A42:A45)-1))&gt;3000,"",NETWORKDAYS(Q63,A63,[2]Planning!A42:A45)-1)</f>
        <v/>
      </c>
      <c r="AA63" s="5" t="str">
        <f>IF((NETWORKDAYS(R63,A63,[2]Planning!A52:A55)-1)&gt;3000,"",NETWORKDAYS(R63,A63,[2]Planning!A52:A55)-1)</f>
        <v/>
      </c>
      <c r="AB63" s="5">
        <f t="shared" si="1"/>
        <v>10</v>
      </c>
      <c r="AC63" s="109" t="str">
        <f>IF(ISERROR((NETWORKDAYS(#REF!,A63,[2]Planning!A51:A54)-1)),"",(NETWORKDAYS(#REF!,A63,[2]Planning!A51:A54)-1))</f>
        <v/>
      </c>
      <c r="AD63" s="110"/>
      <c r="AE63" s="110"/>
      <c r="AF63" s="110"/>
      <c r="AG63" s="16"/>
    </row>
    <row r="64" spans="1:33" hidden="1" x14ac:dyDescent="0.25">
      <c r="A64" s="28">
        <v>43117</v>
      </c>
      <c r="B64" s="14"/>
      <c r="C64" s="30"/>
      <c r="D64" s="41" t="s">
        <v>26</v>
      </c>
      <c r="E64" s="9" t="s">
        <v>78</v>
      </c>
      <c r="F64" s="8" t="str">
        <f>IF(ISERROR(VLOOKUP(E64,#REF!,4,FALSE)),"",VLOOKUP(E64,#REF!,4,FALSE))</f>
        <v/>
      </c>
      <c r="G64" s="6"/>
      <c r="H64" s="2" t="str">
        <f>IF(ISERROR(VLOOKUP(E64,#REF!,3,FALSE)),"",VLOOKUP(E64,#REF!,3,FALSE))</f>
        <v/>
      </c>
      <c r="I64" s="67" t="str">
        <f>IF(ISERROR(VLOOKUP(E64,#REF!,5,FALSE)),"",VLOOKUP(E64,#REF!,5,FALSE))</f>
        <v/>
      </c>
      <c r="J64" s="67" t="str">
        <f>IF(ISERROR(VLOOKUP(E64,'[1]PLANNING COMMERCE'!$B$2:$T$290,19,FALSE)),"",(VLOOKUP(E64,'[1]PLANNING COMMERCE'!$B$2:$T$290,19,FALSE)))</f>
        <v>Non</v>
      </c>
      <c r="K64" s="67" t="str">
        <f>IF(ISERROR(VLOOKUP(E64,'[1]PLANNING COMMERCE'!$B$2:$U$290,20,FALSE)),"",VLOOKUP(E64,'[1]PLANNING COMMERCE'!$B$2:$U$290,20,FALSE))</f>
        <v>Oui</v>
      </c>
      <c r="L64" s="8" t="s">
        <v>142</v>
      </c>
      <c r="M64" s="8">
        <v>1</v>
      </c>
      <c r="N64" s="19" t="str">
        <f>IF(ISERROR(VLOOKUP(E64,#REF!,12,FALSE)),"",VLOOKUP(E64,#REF!,12,FALSE))</f>
        <v/>
      </c>
      <c r="O64" s="3" t="str">
        <f>IF(ISERROR(VLOOKUP(E64,#REF!,13,FALSE)),"",VLOOKUP(E64,#REF!,13,FALSE))</f>
        <v/>
      </c>
      <c r="P64" s="20"/>
      <c r="Q64" s="4">
        <v>43104</v>
      </c>
      <c r="R64" s="4">
        <v>43105</v>
      </c>
      <c r="S64" s="4">
        <v>43104</v>
      </c>
      <c r="T64" s="4"/>
      <c r="U64" s="4" t="s">
        <v>143</v>
      </c>
      <c r="V64" s="4" t="s">
        <v>143</v>
      </c>
      <c r="W64" s="4">
        <v>43110</v>
      </c>
      <c r="X64" s="4">
        <v>43111</v>
      </c>
      <c r="Y64" s="4">
        <v>43115</v>
      </c>
      <c r="Z64" s="5">
        <f>IF(((NETWORKDAYS(Q64,A64,[2]Planning!A46:A49)-1))&gt;3000,"",NETWORKDAYS(Q64,A64,[2]Planning!A46:A49)-1)</f>
        <v>8</v>
      </c>
      <c r="AA64" s="5">
        <f>IF((NETWORKDAYS(R64,A64,[2]Planning!A56:A59)-1)&gt;3000,"",NETWORKDAYS(R64,A64,[2]Planning!A56:A59)-1)</f>
        <v>8</v>
      </c>
      <c r="AB64" s="5">
        <f t="shared" si="1"/>
        <v>10</v>
      </c>
      <c r="AC64" s="109" t="str">
        <f>IF(ISERROR((NETWORKDAYS(#REF!,A64,[2]Planning!A55:A58)-1)),"",(NETWORKDAYS(#REF!,A64,[2]Planning!A55:A58)-1))</f>
        <v/>
      </c>
      <c r="AD64" s="110"/>
      <c r="AE64" s="110"/>
      <c r="AF64" s="110"/>
      <c r="AG64" s="16"/>
    </row>
    <row r="65" spans="1:33" hidden="1" x14ac:dyDescent="0.25">
      <c r="A65" s="27">
        <v>43117</v>
      </c>
      <c r="B65" s="14"/>
      <c r="C65" s="43"/>
      <c r="D65" s="40" t="s">
        <v>15</v>
      </c>
      <c r="E65" s="9" t="s">
        <v>79</v>
      </c>
      <c r="F65" s="8" t="str">
        <f>IF(ISERROR(VLOOKUP(E65,#REF!,4,FALSE)),"",VLOOKUP(E65,#REF!,4,FALSE))</f>
        <v/>
      </c>
      <c r="G65" s="6"/>
      <c r="H65" s="2" t="str">
        <f>IF(ISERROR(VLOOKUP(E65,#REF!,3,FALSE)),"",VLOOKUP(E65,#REF!,3,FALSE))</f>
        <v/>
      </c>
      <c r="I65" s="67" t="str">
        <f>IF(ISERROR(VLOOKUP(E65,#REF!,5,FALSE)),"",VLOOKUP(E65,#REF!,5,FALSE))</f>
        <v/>
      </c>
      <c r="J65" s="67" t="str">
        <f>IF(ISERROR(VLOOKUP(E65,'[1]PLANNING COMMERCE'!$B$2:$T$290,19,FALSE)),"",(VLOOKUP(E65,'[1]PLANNING COMMERCE'!$B$2:$T$290,19,FALSE)))</f>
        <v>Non</v>
      </c>
      <c r="K65" s="67" t="str">
        <f>IF(ISERROR(VLOOKUP(E65,'[1]PLANNING COMMERCE'!$B$2:$U$290,20,FALSE)),"",VLOOKUP(E65,'[1]PLANNING COMMERCE'!$B$2:$U$290,20,FALSE))</f>
        <v>Non</v>
      </c>
      <c r="L65" s="3" t="s">
        <v>152</v>
      </c>
      <c r="M65" s="8">
        <v>1</v>
      </c>
      <c r="N65" s="19" t="str">
        <f>IF(ISERROR(VLOOKUP(E65,#REF!,12,FALSE)),"",VLOOKUP(E65,#REF!,12,FALSE))</f>
        <v/>
      </c>
      <c r="O65" s="3" t="str">
        <f>IF(ISERROR(VLOOKUP(E65,#REF!,13,FALSE)),"",VLOOKUP(E65,#REF!,13,FALSE))</f>
        <v/>
      </c>
      <c r="P65" s="20"/>
      <c r="Q65" s="4">
        <v>42759</v>
      </c>
      <c r="R65" s="4">
        <v>43124</v>
      </c>
      <c r="S65" s="4">
        <v>43126</v>
      </c>
      <c r="T65" s="4"/>
      <c r="U65" s="4" t="s">
        <v>143</v>
      </c>
      <c r="V65" s="4" t="s">
        <v>143</v>
      </c>
      <c r="W65" s="4">
        <v>43132</v>
      </c>
      <c r="X65" s="4">
        <v>43138</v>
      </c>
      <c r="Y65" s="4">
        <v>43145</v>
      </c>
      <c r="Z65" s="5">
        <f>IF(((NETWORKDAYS(Q65,A65,[2]Planning!A44:A47)-1))&gt;3000,"",NETWORKDAYS(Q65,A65,[2]Planning!A44:A47)-1)</f>
        <v>255</v>
      </c>
      <c r="AA65" s="5">
        <f>IF((NETWORKDAYS(R65,A65,[2]Planning!A54:A57)-1)&gt;3000,"",NETWORKDAYS(R65,A65,[2]Planning!A54:A57)-1)</f>
        <v>-7</v>
      </c>
      <c r="AB65" s="5">
        <f t="shared" si="1"/>
        <v>-8</v>
      </c>
      <c r="AC65" s="109" t="str">
        <f>IF(ISERROR((NETWORKDAYS(#REF!,A65,[2]Planning!A53:A56)-1)),"",(NETWORKDAYS(#REF!,A65,[2]Planning!A53:A56)-1))</f>
        <v/>
      </c>
      <c r="AD65" s="110"/>
      <c r="AE65" s="110"/>
      <c r="AF65" s="110"/>
      <c r="AG65" s="16"/>
    </row>
    <row r="66" spans="1:33" hidden="1" x14ac:dyDescent="0.25">
      <c r="A66" s="27">
        <v>43117</v>
      </c>
      <c r="B66" s="14"/>
      <c r="C66" s="91"/>
      <c r="D66" s="42" t="s">
        <v>55</v>
      </c>
      <c r="E66" s="8" t="s">
        <v>80</v>
      </c>
      <c r="F66" s="8" t="str">
        <f>IF(ISERROR(VLOOKUP(E66,#REF!,4,FALSE)),"",VLOOKUP(E66,#REF!,4,FALSE))</f>
        <v/>
      </c>
      <c r="G66" s="72"/>
      <c r="H66" s="2" t="str">
        <f>IF(ISERROR(VLOOKUP(E66,#REF!,3,FALSE)),"",VLOOKUP(E66,#REF!,3,FALSE))</f>
        <v/>
      </c>
      <c r="I66" s="67" t="str">
        <f>IF(ISERROR(VLOOKUP(E66,#REF!,5,FALSE)),"",VLOOKUP(E66,#REF!,5,FALSE))</f>
        <v/>
      </c>
      <c r="J66" s="67" t="str">
        <f>IF(ISERROR(VLOOKUP(E66,'[1]PLANNING COMMERCE'!$B$2:$T$290,19,FALSE)),"",(VLOOKUP(E66,'[1]PLANNING COMMERCE'!$B$2:$T$290,19,FALSE)))</f>
        <v>Oui</v>
      </c>
      <c r="K66" s="67" t="str">
        <f>IF(ISERROR(VLOOKUP(E66,'[1]PLANNING COMMERCE'!$B$2:$U$290,20,FALSE)),"",VLOOKUP(E66,'[1]PLANNING COMMERCE'!$B$2:$U$290,20,FALSE))</f>
        <v>Non</v>
      </c>
      <c r="L66" s="3" t="s">
        <v>146</v>
      </c>
      <c r="M66" s="8">
        <v>1</v>
      </c>
      <c r="N66" s="19" t="str">
        <f>IF(ISERROR(VLOOKUP(E66,#REF!,12,FALSE)),"",VLOOKUP(E66,#REF!,12,FALSE))</f>
        <v/>
      </c>
      <c r="O66" s="3" t="str">
        <f>IF(ISERROR(VLOOKUP(E66,#REF!,13,FALSE)),"",VLOOKUP(E66,#REF!,13,FALSE))</f>
        <v/>
      </c>
      <c r="P66" s="20">
        <v>42742</v>
      </c>
      <c r="Q66" s="4">
        <v>43103</v>
      </c>
      <c r="R66" s="4">
        <v>43103</v>
      </c>
      <c r="S66" s="4">
        <v>43103</v>
      </c>
      <c r="T66" s="4"/>
      <c r="U66" s="4" t="s">
        <v>143</v>
      </c>
      <c r="V66" s="4" t="s">
        <v>143</v>
      </c>
      <c r="W66" s="4">
        <v>43109</v>
      </c>
      <c r="X66" s="4">
        <v>43115</v>
      </c>
      <c r="Y66" s="4">
        <v>43115</v>
      </c>
      <c r="Z66" s="5">
        <f>IF(((NETWORKDAYS(Q66,A66,[2]Planning!A45:A48)-1))&gt;3000,"",NETWORKDAYS(Q66,A66,[2]Planning!A45:A48)-1)</f>
        <v>9</v>
      </c>
      <c r="AA66" s="5">
        <f>IF((NETWORKDAYS(R66,A66,[2]Planning!A55:A58)-1)&gt;3000,"",NETWORKDAYS(R66,A66,[2]Planning!A55:A58)-1)</f>
        <v>10</v>
      </c>
      <c r="AB66" s="5">
        <f t="shared" si="1"/>
        <v>11</v>
      </c>
      <c r="AC66" s="109" t="str">
        <f>IF(ISERROR((NETWORKDAYS(#REF!,A66,[2]Planning!A54:A57)-1)),"",(NETWORKDAYS(#REF!,A66,[2]Planning!A54:A57)-1))</f>
        <v/>
      </c>
      <c r="AD66" s="110"/>
      <c r="AE66" s="110"/>
      <c r="AF66" s="110"/>
      <c r="AG66" s="16"/>
    </row>
    <row r="67" spans="1:33" hidden="1" x14ac:dyDescent="0.25">
      <c r="A67" s="27">
        <v>43118</v>
      </c>
      <c r="B67" s="14"/>
      <c r="C67" s="43" t="s">
        <v>1</v>
      </c>
      <c r="D67" s="39" t="s">
        <v>13</v>
      </c>
      <c r="E67" s="9" t="s">
        <v>81</v>
      </c>
      <c r="F67" s="8" t="s">
        <v>159</v>
      </c>
      <c r="G67" s="6"/>
      <c r="H67" s="2" t="str">
        <f>IF(ISERROR(VLOOKUP(E67,#REF!,3,FALSE)),"",VLOOKUP(E67,#REF!,3,FALSE))</f>
        <v/>
      </c>
      <c r="I67" s="67" t="str">
        <f>IF(ISERROR(VLOOKUP(E67,#REF!,5,FALSE)),"",VLOOKUP(E67,#REF!,5,FALSE))</f>
        <v/>
      </c>
      <c r="J67" s="67" t="str">
        <f>IF(ISERROR(VLOOKUP(E67,'[1]PLANNING COMMERCE'!$B$2:$T$290,19,FALSE)),"",(VLOOKUP(E67,'[1]PLANNING COMMERCE'!$B$2:$T$290,19,FALSE)))</f>
        <v>Non</v>
      </c>
      <c r="K67" s="67" t="str">
        <f>IF(ISERROR(VLOOKUP(E67,'[1]PLANNING COMMERCE'!$B$2:$U$290,20,FALSE)),"",VLOOKUP(E67,'[1]PLANNING COMMERCE'!$B$2:$U$290,20,FALSE))</f>
        <v>Non</v>
      </c>
      <c r="L67" s="10" t="s">
        <v>146</v>
      </c>
      <c r="M67" s="53">
        <v>1</v>
      </c>
      <c r="N67" s="19" t="str">
        <f>IF(ISERROR(VLOOKUP(E67,#REF!,12,FALSE)),"",VLOOKUP(E67,#REF!,12,FALSE))</f>
        <v/>
      </c>
      <c r="O67" s="3" t="str">
        <f>IF(ISERROR(VLOOKUP(E67,#REF!,13,FALSE)),"",VLOOKUP(E67,#REF!,13,FALSE))</f>
        <v/>
      </c>
      <c r="P67" s="56">
        <v>43112</v>
      </c>
      <c r="Q67" s="11">
        <v>43103</v>
      </c>
      <c r="R67" s="11">
        <v>43103</v>
      </c>
      <c r="S67" s="11">
        <v>43103</v>
      </c>
      <c r="T67" s="11"/>
      <c r="U67" s="11" t="s">
        <v>143</v>
      </c>
      <c r="V67" s="11" t="s">
        <v>143</v>
      </c>
      <c r="W67" s="11">
        <v>43105</v>
      </c>
      <c r="X67" s="11">
        <v>43109</v>
      </c>
      <c r="Y67" s="11">
        <v>43111</v>
      </c>
      <c r="Z67" s="5">
        <f>IF(((NETWORKDAYS(Q67,A67,[2]Planning!A48:A51)-1))&gt;3000,"",NETWORKDAYS(Q67,A67,[2]Planning!A48:A51)-1)</f>
        <v>11</v>
      </c>
      <c r="AA67" s="5">
        <f>IF((NETWORKDAYS(R67,A67,[2]Planning!A58:A61)-1)&gt;3000,"",NETWORKDAYS(R67,A67,[2]Planning!A58:A61)-1)</f>
        <v>11</v>
      </c>
      <c r="AB67" s="5">
        <f t="shared" si="1"/>
        <v>12</v>
      </c>
      <c r="AC67" s="109" t="str">
        <f>IF(ISERROR((NETWORKDAYS(#REF!,A67,[2]Planning!A57:A60)-1)),"",(NETWORKDAYS(#REF!,A67,[2]Planning!A57:A60)-1))</f>
        <v/>
      </c>
      <c r="AD67" s="110"/>
      <c r="AE67" s="110"/>
      <c r="AF67" s="110"/>
      <c r="AG67" s="16"/>
    </row>
    <row r="68" spans="1:33" hidden="1" x14ac:dyDescent="0.25">
      <c r="A68" s="28">
        <v>43118</v>
      </c>
      <c r="B68" s="14"/>
      <c r="C68" s="30"/>
      <c r="D68" s="33" t="s">
        <v>45</v>
      </c>
      <c r="E68" s="9" t="s">
        <v>82</v>
      </c>
      <c r="F68" s="8" t="str">
        <f>IF(ISERROR(VLOOKUP(E68,#REF!,4,FALSE)),"",VLOOKUP(E68,#REF!,4,FALSE))</f>
        <v/>
      </c>
      <c r="G68" s="6"/>
      <c r="H68" s="2" t="str">
        <f>IF(ISERROR(VLOOKUP(E68,#REF!,3,FALSE)),"",VLOOKUP(E68,#REF!,3,FALSE))</f>
        <v/>
      </c>
      <c r="I68" s="67" t="str">
        <f>IF(ISERROR(VLOOKUP(E68,#REF!,5,FALSE)),"",VLOOKUP(E68,#REF!,5,FALSE))</f>
        <v/>
      </c>
      <c r="J68" s="67" t="str">
        <f>IF(ISERROR(VLOOKUP(E68,'[1]PLANNING COMMERCE'!$B$2:$T$290,19,FALSE)),"",(VLOOKUP(E68,'[1]PLANNING COMMERCE'!$B$2:$T$290,19,FALSE)))</f>
        <v>Non</v>
      </c>
      <c r="K68" s="67" t="str">
        <f>IF(ISERROR(VLOOKUP(E68,'[1]PLANNING COMMERCE'!$B$2:$U$290,20,FALSE)),"",VLOOKUP(E68,'[1]PLANNING COMMERCE'!$B$2:$U$290,20,FALSE))</f>
        <v>Non</v>
      </c>
      <c r="L68" s="3" t="s">
        <v>142</v>
      </c>
      <c r="M68" s="8">
        <v>1</v>
      </c>
      <c r="N68" s="19" t="str">
        <f>IF(ISERROR(VLOOKUP(E68,#REF!,12,FALSE)),"",VLOOKUP(E68,#REF!,12,FALSE))</f>
        <v/>
      </c>
      <c r="O68" s="3" t="str">
        <f>IF(ISERROR(VLOOKUP(E68,#REF!,13,FALSE)),"",VLOOKUP(E68,#REF!,13,FALSE))</f>
        <v/>
      </c>
      <c r="P68" s="20"/>
      <c r="Q68" s="4">
        <v>43103</v>
      </c>
      <c r="R68" s="4">
        <v>43104</v>
      </c>
      <c r="S68" s="4">
        <v>43104</v>
      </c>
      <c r="T68" s="4"/>
      <c r="U68" s="4"/>
      <c r="V68" s="4"/>
      <c r="W68" s="4">
        <v>43109</v>
      </c>
      <c r="X68" s="4">
        <v>43115</v>
      </c>
      <c r="Y68" s="4">
        <v>43117</v>
      </c>
      <c r="Z68" s="5">
        <f>IF(((NETWORKDAYS(Q68,A68,[2]Planning!A47:A50)-1))&gt;3000,"",NETWORKDAYS(Q68,A68,[2]Planning!A47:A50)-1)</f>
        <v>11</v>
      </c>
      <c r="AA68" s="5">
        <f>IF((NETWORKDAYS(R68,A68,[2]Planning!A57:A60)-1)&gt;3000,"",NETWORKDAYS(R68,A68,[2]Planning!A57:A60)-1)</f>
        <v>10</v>
      </c>
      <c r="AB68" s="5">
        <f t="shared" si="1"/>
        <v>11</v>
      </c>
      <c r="AC68" s="109" t="str">
        <f>IF(ISERROR((NETWORKDAYS(#REF!,A68,[2]Planning!A56:A59)-1)),"",(NETWORKDAYS(#REF!,A68,[2]Planning!A56:A59)-1))</f>
        <v/>
      </c>
      <c r="AD68" s="110"/>
      <c r="AE68" s="110"/>
      <c r="AF68" s="110"/>
      <c r="AG68" s="16"/>
    </row>
    <row r="69" spans="1:33" hidden="1" x14ac:dyDescent="0.25">
      <c r="A69" s="27">
        <v>43118</v>
      </c>
      <c r="B69" s="14" t="str">
        <f>IF(ISERROR(VLOOKUP(E69,#REF!,2,FALSE)),"",VLOOKUP(E69,#REF!,2,FALSE))</f>
        <v/>
      </c>
      <c r="C69" s="30"/>
      <c r="D69" s="32" t="s">
        <v>39</v>
      </c>
      <c r="E69" s="9" t="s">
        <v>83</v>
      </c>
      <c r="F69" s="8" t="str">
        <f>IF(ISERROR(VLOOKUP(E69,#REF!,4,FALSE)),"",VLOOKUP(E69,#REF!,4,FALSE))</f>
        <v/>
      </c>
      <c r="G69" s="6"/>
      <c r="H69" s="2" t="str">
        <f>IF(ISERROR(VLOOKUP(E69,#REF!,3,FALSE)),"",VLOOKUP(E69,#REF!,3,FALSE))</f>
        <v/>
      </c>
      <c r="I69" s="67" t="str">
        <f>IF(ISERROR(VLOOKUP(E69,#REF!,5,FALSE)),"",VLOOKUP(E69,#REF!,5,FALSE))</f>
        <v/>
      </c>
      <c r="J69" s="67" t="str">
        <f>IF(ISERROR(VLOOKUP(E69,'[1]PLANNING COMMERCE'!$B$2:$T$290,19,FALSE)),"",(VLOOKUP(E69,'[1]PLANNING COMMERCE'!$B$2:$T$290,19,FALSE)))</f>
        <v>Oui</v>
      </c>
      <c r="K69" s="67" t="str">
        <f>IF(ISERROR(VLOOKUP(E69,'[1]PLANNING COMMERCE'!$B$2:$U$290,20,FALSE)),"",VLOOKUP(E69,'[1]PLANNING COMMERCE'!$B$2:$U$290,20,FALSE))</f>
        <v>Oui</v>
      </c>
      <c r="L69" s="8" t="s">
        <v>146</v>
      </c>
      <c r="M69" s="8">
        <v>1</v>
      </c>
      <c r="N69" s="19" t="str">
        <f>IF(ISERROR(VLOOKUP(E69,#REF!,12,FALSE)),"",VLOOKUP(E69,#REF!,12,FALSE))</f>
        <v/>
      </c>
      <c r="O69" s="3" t="str">
        <f>IF(ISERROR(VLOOKUP(E69,#REF!,13,FALSE)),"",VLOOKUP(E69,#REF!,13,FALSE))</f>
        <v/>
      </c>
      <c r="P69" s="20"/>
      <c r="Q69" s="4">
        <v>43087</v>
      </c>
      <c r="R69" s="4">
        <v>43087</v>
      </c>
      <c r="S69" s="4">
        <v>43089</v>
      </c>
      <c r="T69" s="4" t="str">
        <f>IF(ISERROR(VLOOKUP(E69,#REF!,10,FALSE)),"",VLOOKUP(E69,#REF!,10,FALSE))</f>
        <v/>
      </c>
      <c r="U69" s="4" t="s">
        <v>143</v>
      </c>
      <c r="V69" s="4" t="s">
        <v>143</v>
      </c>
      <c r="W69" s="4">
        <v>43105</v>
      </c>
      <c r="X69" s="4">
        <v>43108</v>
      </c>
      <c r="Y69" s="4">
        <v>43108</v>
      </c>
      <c r="Z69" s="5">
        <f>IF(((NETWORKDAYS(Q69,A69,[2]Planning!A49:A52)-1))&gt;3000,"",NETWORKDAYS(Q69,A69,[2]Planning!A49:A52)-1)</f>
        <v>23</v>
      </c>
      <c r="AA69" s="5">
        <f>IF((NETWORKDAYS(R69,A69,[2]Planning!A59:A62)-1)&gt;3000,"",NETWORKDAYS(R69,A69,[2]Planning!A59:A62)-1)</f>
        <v>23</v>
      </c>
      <c r="AB69" s="5">
        <f t="shared" si="1"/>
        <v>22</v>
      </c>
      <c r="AC69" s="109" t="str">
        <f>IF(ISERROR((NETWORKDAYS(#REF!,A69,[2]Planning!A58:A61)-1)),"",(NETWORKDAYS(#REF!,A69,[2]Planning!A58:A61)-1))</f>
        <v/>
      </c>
      <c r="AD69" s="110"/>
      <c r="AE69" s="110"/>
      <c r="AF69" s="110"/>
      <c r="AG69" s="16"/>
    </row>
    <row r="70" spans="1:33" hidden="1" x14ac:dyDescent="0.25">
      <c r="A70" s="27">
        <v>43119</v>
      </c>
      <c r="B70" s="14"/>
      <c r="C70" s="43"/>
      <c r="D70" s="37" t="s">
        <v>10</v>
      </c>
      <c r="E70" s="9" t="s">
        <v>84</v>
      </c>
      <c r="F70" s="8" t="str">
        <f>IF(ISERROR(VLOOKUP(E70,#REF!,4,FALSE)),"",VLOOKUP(E70,#REF!,4,FALSE))</f>
        <v/>
      </c>
      <c r="G70" s="6"/>
      <c r="H70" s="2" t="str">
        <f>IF(ISERROR(VLOOKUP(E70,#REF!,3,FALSE)),"",VLOOKUP(E70,#REF!,3,FALSE))</f>
        <v/>
      </c>
      <c r="I70" s="67" t="str">
        <f>IF(ISERROR(VLOOKUP(E70,#REF!,5,FALSE)),"",VLOOKUP(E70,#REF!,5,FALSE))</f>
        <v/>
      </c>
      <c r="J70" s="67" t="str">
        <f>IF(ISERROR(VLOOKUP(E70,'[1]PLANNING COMMERCE'!$B$2:$T$290,19,FALSE)),"",(VLOOKUP(E70,'[1]PLANNING COMMERCE'!$B$2:$T$290,19,FALSE)))</f>
        <v>Non</v>
      </c>
      <c r="K70" s="67" t="str">
        <f>IF(ISERROR(VLOOKUP(E70,'[1]PLANNING COMMERCE'!$B$2:$U$290,20,FALSE)),"",VLOOKUP(E70,'[1]PLANNING COMMERCE'!$B$2:$U$290,20,FALSE))</f>
        <v>Non</v>
      </c>
      <c r="L70" s="3" t="s">
        <v>142</v>
      </c>
      <c r="M70" s="8">
        <v>0.5</v>
      </c>
      <c r="N70" s="19" t="str">
        <f>IF(ISERROR(VLOOKUP(E70,#REF!,12,FALSE)),"",VLOOKUP(E70,#REF!,12,FALSE))</f>
        <v/>
      </c>
      <c r="O70" s="3" t="str">
        <f>IF(ISERROR(VLOOKUP(E70,#REF!,13,FALSE)),"",VLOOKUP(E70,#REF!,13,FALSE))</f>
        <v/>
      </c>
      <c r="P70" s="20">
        <v>43119</v>
      </c>
      <c r="Q70" s="4"/>
      <c r="R70" s="4"/>
      <c r="S70" s="4">
        <v>43109</v>
      </c>
      <c r="T70" s="4" t="str">
        <f>IF(ISERROR(VLOOKUP(E70,#REF!,10,FALSE)),"",VLOOKUP(E70,#REF!,10,FALSE))</f>
        <v/>
      </c>
      <c r="U70" s="4"/>
      <c r="V70" s="4"/>
      <c r="W70" s="4">
        <v>43111</v>
      </c>
      <c r="X70" s="4">
        <v>43115</v>
      </c>
      <c r="Y70" s="4">
        <v>43117</v>
      </c>
      <c r="Z70" s="5" t="str">
        <f>IF(((NETWORKDAYS(Q70,A70,[2]Planning!A51:A54)-1))&gt;3000,"",NETWORKDAYS(Q70,A70,[2]Planning!A51:A54)-1)</f>
        <v/>
      </c>
      <c r="AA70" s="5" t="str">
        <f>IF((NETWORKDAYS(R70,A70,[2]Planning!A61:A64)-1)&gt;3000,"",NETWORKDAYS(R70,A70,[2]Planning!A61:A64)-1)</f>
        <v/>
      </c>
      <c r="AB70" s="5">
        <f t="shared" si="1"/>
        <v>9</v>
      </c>
      <c r="AC70" s="109" t="str">
        <f>IF(ISERROR((NETWORKDAYS(#REF!,A70,[2]Planning!A60:A63)-1)),"",(NETWORKDAYS(#REF!,A70,[2]Planning!A60:A63)-1))</f>
        <v/>
      </c>
      <c r="AD70" s="110"/>
      <c r="AE70" s="110"/>
      <c r="AF70" s="110"/>
      <c r="AG70" s="16"/>
    </row>
    <row r="71" spans="1:33" hidden="1" x14ac:dyDescent="0.25">
      <c r="A71" s="27">
        <v>43119</v>
      </c>
      <c r="B71" s="14" t="str">
        <f>IF(ISERROR(VLOOKUP(E71,#REF!,2,FALSE)),"",VLOOKUP(E71,#REF!,2,FALSE))</f>
        <v/>
      </c>
      <c r="C71" s="43"/>
      <c r="D71" s="39" t="s">
        <v>13</v>
      </c>
      <c r="E71" s="94" t="s">
        <v>85</v>
      </c>
      <c r="F71" s="8" t="str">
        <f>IF(ISERROR(VLOOKUP(E71,#REF!,4,FALSE)),"",VLOOKUP(E71,#REF!,4,FALSE))</f>
        <v/>
      </c>
      <c r="G71" s="66"/>
      <c r="H71" s="2" t="str">
        <f>IF(ISERROR(VLOOKUP(E71,#REF!,3,FALSE)),"",VLOOKUP(E71,#REF!,3,FALSE))</f>
        <v/>
      </c>
      <c r="I71" s="67" t="str">
        <f>IF(ISERROR(VLOOKUP(E71,#REF!,5,FALSE)),"",VLOOKUP(E71,#REF!,5,FALSE))</f>
        <v/>
      </c>
      <c r="J71" s="67" t="str">
        <f>IF(ISERROR(VLOOKUP(E71,'[1]PLANNING COMMERCE'!$B$2:$T$290,19,FALSE)),"",(VLOOKUP(E71,'[1]PLANNING COMMERCE'!$B$2:$T$290,19,FALSE)))</f>
        <v/>
      </c>
      <c r="K71" s="67" t="str">
        <f>IF(ISERROR(VLOOKUP(E71,'[1]PLANNING COMMERCE'!$B$2:$U$290,20,FALSE)),"",VLOOKUP(E71,'[1]PLANNING COMMERCE'!$B$2:$U$290,20,FALSE))</f>
        <v/>
      </c>
      <c r="L71" s="10" t="s">
        <v>146</v>
      </c>
      <c r="M71" s="53">
        <v>1</v>
      </c>
      <c r="N71" s="19" t="str">
        <f>IF(ISERROR(VLOOKUP(E71,#REF!,12,FALSE)),"",VLOOKUP(E71,#REF!,12,FALSE))</f>
        <v/>
      </c>
      <c r="O71" s="3" t="str">
        <f>IF(ISERROR(VLOOKUP(E71,#REF!,13,FALSE)),"",VLOOKUP(E71,#REF!,13,FALSE))</f>
        <v/>
      </c>
      <c r="P71" s="56">
        <v>43112</v>
      </c>
      <c r="Q71" s="11">
        <v>43049</v>
      </c>
      <c r="R71" s="11">
        <v>43111</v>
      </c>
      <c r="S71" s="11">
        <v>43049</v>
      </c>
      <c r="T71" s="4" t="str">
        <f>IF(ISERROR(VLOOKUP(E71,#REF!,10,FALSE)),"",VLOOKUP(E71,#REF!,10,FALSE))</f>
        <v/>
      </c>
      <c r="U71" s="11" t="s">
        <v>160</v>
      </c>
      <c r="V71" s="11" t="s">
        <v>161</v>
      </c>
      <c r="W71" s="11">
        <v>43096</v>
      </c>
      <c r="X71" s="11">
        <v>43108</v>
      </c>
      <c r="Y71" s="11">
        <v>43115</v>
      </c>
      <c r="Z71" s="5">
        <f>IF(((NETWORKDAYS(Q71,A71,[2]Planning!A50:A53)-1))&gt;3000,"",NETWORKDAYS(Q71,A71,[2]Planning!A50:A53)-1)</f>
        <v>50</v>
      </c>
      <c r="AA71" s="5">
        <f>IF((NETWORKDAYS(R71,A71,[2]Planning!A60:A63)-1)&gt;3000,"",NETWORKDAYS(R71,A71,[2]Planning!A60:A63)-1)</f>
        <v>6</v>
      </c>
      <c r="AB71" s="5">
        <f t="shared" si="1"/>
        <v>51</v>
      </c>
      <c r="AC71" s="109" t="str">
        <f>IF(ISERROR((NETWORKDAYS(#REF!,A71,[2]Planning!A59:A62)-1)),"",(NETWORKDAYS(#REF!,A71,[2]Planning!A59:A62)-1))</f>
        <v/>
      </c>
      <c r="AD71" s="110"/>
      <c r="AE71" s="110"/>
      <c r="AF71" s="110"/>
      <c r="AG71" s="16"/>
    </row>
    <row r="72" spans="1:33" hidden="1" x14ac:dyDescent="0.25">
      <c r="A72" s="27">
        <v>43120</v>
      </c>
      <c r="B72" s="14"/>
      <c r="C72" s="43"/>
      <c r="D72" s="37"/>
      <c r="E72" s="94" t="s">
        <v>85</v>
      </c>
      <c r="F72" s="8" t="str">
        <f>IF(ISERROR(VLOOKUP(E72,#REF!,4,FALSE)),"",VLOOKUP(E72,#REF!,4,FALSE))</f>
        <v/>
      </c>
      <c r="G72" s="61"/>
      <c r="H72" s="2" t="str">
        <f>IF(ISERROR(VLOOKUP(E72,#REF!,3,FALSE)),"",VLOOKUP(E72,#REF!,3,FALSE))</f>
        <v/>
      </c>
      <c r="I72" s="67" t="str">
        <f>IF(ISERROR(VLOOKUP(E72,#REF!,5,FALSE)),"",VLOOKUP(E72,#REF!,5,FALSE))</f>
        <v/>
      </c>
      <c r="J72" s="67" t="str">
        <f>IF(ISERROR(VLOOKUP(E72,'[1]PLANNING COMMERCE'!$B$2:$T$290,19,FALSE)),"",(VLOOKUP(E72,'[1]PLANNING COMMERCE'!$B$2:$T$290,19,FALSE)))</f>
        <v/>
      </c>
      <c r="K72" s="67" t="str">
        <f>IF(ISERROR(VLOOKUP(E72,'[1]PLANNING COMMERCE'!$B$2:$U$290,20,FALSE)),"",VLOOKUP(E72,'[1]PLANNING COMMERCE'!$B$2:$U$290,20,FALSE))</f>
        <v/>
      </c>
      <c r="L72" s="3"/>
      <c r="M72" s="8"/>
      <c r="N72" s="19" t="str">
        <f>IF(ISERROR(VLOOKUP(E72,#REF!,12,FALSE)),"",VLOOKUP(E72,#REF!,12,FALSE))</f>
        <v/>
      </c>
      <c r="O72" s="3" t="str">
        <f>IF(ISERROR(VLOOKUP(E72,#REF!,13,FALSE)),"",VLOOKUP(E72,#REF!,13,FALSE))</f>
        <v/>
      </c>
      <c r="P72" s="20"/>
      <c r="Q72" s="4"/>
      <c r="R72" s="4"/>
      <c r="S72" s="4"/>
      <c r="T72" s="4" t="str">
        <f>IF(ISERROR(VLOOKUP(E72,#REF!,10,FALSE)),"",VLOOKUP(E72,#REF!,10,FALSE))</f>
        <v/>
      </c>
      <c r="U72" s="4"/>
      <c r="V72" s="4"/>
      <c r="W72" s="4"/>
      <c r="X72" s="4"/>
      <c r="Y72" s="4"/>
      <c r="Z72" s="5" t="str">
        <f>IF(((NETWORKDAYS(Q72,A72,[2]Planning!A52:A55)-1))&gt;3000,"",NETWORKDAYS(Q72,A72,[2]Planning!A52:A55)-1)</f>
        <v/>
      </c>
      <c r="AA72" s="5" t="str">
        <f>IF((NETWORKDAYS(R72,A72,[2]Planning!A62:A65)-1)&gt;3000,"",NETWORKDAYS(R72,A72,[2]Planning!A62:A65)-1)</f>
        <v/>
      </c>
      <c r="AB72" s="5">
        <f t="shared" si="1"/>
        <v>30799</v>
      </c>
      <c r="AC72" s="109" t="str">
        <f>IF(ISERROR((NETWORKDAYS(#REF!,A72,[2]Planning!A61:A64)-1)),"",(NETWORKDAYS(#REF!,A72,[2]Planning!A61:A64)-1))</f>
        <v/>
      </c>
      <c r="AD72" s="110"/>
      <c r="AE72" s="110"/>
      <c r="AF72" s="110"/>
      <c r="AG72" s="16"/>
    </row>
    <row r="73" spans="1:33" hidden="1" x14ac:dyDescent="0.25">
      <c r="A73" s="27">
        <v>43120</v>
      </c>
      <c r="B73" s="14" t="str">
        <f>IF(ISERROR(VLOOKUP(E73,#REF!,2,FALSE)),"",VLOOKUP(E73,#REF!,2,FALSE))</f>
        <v/>
      </c>
      <c r="C73" s="30"/>
      <c r="D73" s="31" t="s">
        <v>10</v>
      </c>
      <c r="E73" s="93" t="s">
        <v>86</v>
      </c>
      <c r="F73" s="8" t="str">
        <f>IF(ISERROR(VLOOKUP(E73,#REF!,4,FALSE)),"",VLOOKUP(E73,#REF!,4,FALSE))</f>
        <v/>
      </c>
      <c r="G73" s="6"/>
      <c r="H73" s="2" t="str">
        <f>IF(ISERROR(VLOOKUP(E73,#REF!,3,FALSE)),"",VLOOKUP(E73,#REF!,3,FALSE))</f>
        <v/>
      </c>
      <c r="I73" s="67" t="str">
        <f>IF(ISERROR(VLOOKUP(E73,#REF!,5,FALSE)),"",VLOOKUP(E73,#REF!,5,FALSE))</f>
        <v/>
      </c>
      <c r="J73" s="67" t="str">
        <f>IF(ISERROR(VLOOKUP(E73,'[1]PLANNING COMMERCE'!$B$2:$T$290,19,FALSE)),"",(VLOOKUP(E73,'[1]PLANNING COMMERCE'!$B$2:$T$290,19,FALSE)))</f>
        <v/>
      </c>
      <c r="K73" s="67" t="str">
        <f>IF(ISERROR(VLOOKUP(E73,'[1]PLANNING COMMERCE'!$B$2:$U$290,20,FALSE)),"",VLOOKUP(E73,'[1]PLANNING COMMERCE'!$B$2:$U$290,20,FALSE))</f>
        <v/>
      </c>
      <c r="L73" s="3" t="s">
        <v>151</v>
      </c>
      <c r="M73" s="8">
        <v>1</v>
      </c>
      <c r="N73" s="19" t="str">
        <f>IF(ISERROR(VLOOKUP(E73,#REF!,12,FALSE)),"",VLOOKUP(E73,#REF!,12,FALSE))</f>
        <v/>
      </c>
      <c r="O73" s="3" t="str">
        <f>IF(ISERROR(VLOOKUP(E73,#REF!,13,FALSE)),"",VLOOKUP(E73,#REF!,13,FALSE))</f>
        <v/>
      </c>
      <c r="P73" s="20"/>
      <c r="Q73" s="4"/>
      <c r="R73" s="4"/>
      <c r="S73" s="4"/>
      <c r="T73" s="4" t="str">
        <f>IF(ISERROR(VLOOKUP(E73,#REF!,10,FALSE)),"",VLOOKUP(E73,#REF!,10,FALSE))</f>
        <v/>
      </c>
      <c r="U73" s="4"/>
      <c r="V73" s="4"/>
      <c r="W73" s="4"/>
      <c r="X73" s="4"/>
      <c r="Y73" s="4"/>
      <c r="Z73" s="5" t="str">
        <f>IF(((NETWORKDAYS(Q73,A73,[2]Planning!A111:A114)-1))&gt;3000,"",NETWORKDAYS(Q73,A73,[2]Planning!A111:A114)-1)</f>
        <v/>
      </c>
      <c r="AA73" s="5" t="str">
        <f>IF((NETWORKDAYS(R73,A73,[2]Planning!A111:A114)-1)&gt;3000,"",NETWORKDAYS(R73,A73,[2]Planning!A111:A114)-1)</f>
        <v/>
      </c>
      <c r="AB73" s="5">
        <f t="shared" si="1"/>
        <v>30799</v>
      </c>
      <c r="AC73" s="109" t="str">
        <f>IF(ISERROR((NETWORKDAYS(#REF!,A73,[2]Planning!A112:A115)-1)),"",(NETWORKDAYS(#REF!,A73,[2]Planning!A112:A115)-1))</f>
        <v/>
      </c>
      <c r="AD73" s="110"/>
      <c r="AE73" s="110"/>
      <c r="AF73" s="110"/>
      <c r="AG73" s="16"/>
    </row>
    <row r="74" spans="1:33" hidden="1" x14ac:dyDescent="0.25">
      <c r="A74" s="27">
        <v>43120</v>
      </c>
      <c r="B74" s="14" t="str">
        <f>IF(ISERROR(VLOOKUP(E74,#REF!,2,FALSE)),"",VLOOKUP(E74,#REF!,2,FALSE))</f>
        <v/>
      </c>
      <c r="C74" s="43" t="s">
        <v>87</v>
      </c>
      <c r="D74" s="35" t="s">
        <v>21</v>
      </c>
      <c r="E74" s="9" t="s">
        <v>88</v>
      </c>
      <c r="F74" s="8" t="str">
        <f>IF(ISERROR(VLOOKUP(E74,#REF!,4,FALSE)),"",VLOOKUP(E74,#REF!,4,FALSE))</f>
        <v/>
      </c>
      <c r="G74" s="61" t="s">
        <v>162</v>
      </c>
      <c r="H74" s="2" t="str">
        <f>IF(ISERROR(VLOOKUP(E74,#REF!,3,FALSE)),"",VLOOKUP(E74,#REF!,3,FALSE))</f>
        <v/>
      </c>
      <c r="I74" s="67" t="str">
        <f>IF(ISERROR(VLOOKUP(E74,#REF!,5,FALSE)),"",VLOOKUP(E74,#REF!,5,FALSE))</f>
        <v/>
      </c>
      <c r="J74" s="67" t="str">
        <f>IF(ISERROR(VLOOKUP(E74,'[1]PLANNING COMMERCE'!$B$2:$T$290,19,FALSE)),"",(VLOOKUP(E74,'[1]PLANNING COMMERCE'!$B$2:$T$290,19,FALSE)))</f>
        <v>Non</v>
      </c>
      <c r="K74" s="67" t="str">
        <f>IF(ISERROR(VLOOKUP(E74,'[1]PLANNING COMMERCE'!$B$2:$U$290,20,FALSE)),"",VLOOKUP(E74,'[1]PLANNING COMMERCE'!$B$2:$U$290,20,FALSE))</f>
        <v>Non</v>
      </c>
      <c r="L74" s="3" t="s">
        <v>142</v>
      </c>
      <c r="M74" s="8">
        <v>1</v>
      </c>
      <c r="N74" s="19" t="str">
        <f>IF(ISERROR(VLOOKUP(E74,#REF!,12,FALSE)),"",VLOOKUP(E74,#REF!,12,FALSE))</f>
        <v/>
      </c>
      <c r="O74" s="3" t="str">
        <f>IF(ISERROR(VLOOKUP(E74,#REF!,13,FALSE)),"",VLOOKUP(E74,#REF!,13,FALSE))</f>
        <v/>
      </c>
      <c r="P74" s="20">
        <v>43111</v>
      </c>
      <c r="Q74" s="4">
        <v>43088</v>
      </c>
      <c r="R74" s="4">
        <v>43103</v>
      </c>
      <c r="S74" s="4">
        <v>43091</v>
      </c>
      <c r="T74" s="4" t="str">
        <f>IF(ISERROR(VLOOKUP(E74,#REF!,10,FALSE)),"",VLOOKUP(E74,#REF!,10,FALSE))</f>
        <v/>
      </c>
      <c r="U74" s="4">
        <v>42738</v>
      </c>
      <c r="V74" s="4">
        <v>43109</v>
      </c>
      <c r="W74" s="4"/>
      <c r="X74" s="4">
        <v>43109</v>
      </c>
      <c r="Y74" s="4">
        <v>43110</v>
      </c>
      <c r="Z74" s="5">
        <f>IF(((NETWORKDAYS(Q74,A74,[2]Planning!A55:A58)-1))&gt;3000,"",NETWORKDAYS(Q74,A74,[2]Planning!A55:A58)-1)</f>
        <v>23</v>
      </c>
      <c r="AA74" s="5">
        <f>IF((NETWORKDAYS(R74,A74,[2]Planning!A65:A68)-1)&gt;3000,"",NETWORKDAYS(R74,A74,[2]Planning!A65:A68)-1)</f>
        <v>12</v>
      </c>
      <c r="AB74" s="5">
        <f t="shared" si="1"/>
        <v>21</v>
      </c>
      <c r="AC74" s="109" t="str">
        <f>IF(ISERROR((NETWORKDAYS(#REF!,A74,[2]Planning!A64:A67)-1)),"",(NETWORKDAYS(#REF!,A74,[2]Planning!A64:A67)-1))</f>
        <v/>
      </c>
      <c r="AD74" s="110"/>
      <c r="AE74" s="110"/>
      <c r="AF74" s="110"/>
      <c r="AG74" s="16"/>
    </row>
    <row r="75" spans="1:33" hidden="1" x14ac:dyDescent="0.25">
      <c r="A75" s="27">
        <v>43120</v>
      </c>
      <c r="B75" s="14"/>
      <c r="C75" s="43" t="s">
        <v>1</v>
      </c>
      <c r="D75" s="41" t="s">
        <v>26</v>
      </c>
      <c r="E75" s="95" t="s">
        <v>89</v>
      </c>
      <c r="F75" s="8" t="str">
        <f>IF(ISERROR(VLOOKUP(E75,#REF!,4,FALSE)),"",VLOOKUP(E75,#REF!,4,FALSE))</f>
        <v/>
      </c>
      <c r="G75" s="61" t="s">
        <v>1</v>
      </c>
      <c r="H75" s="2" t="str">
        <f>IF(ISERROR(VLOOKUP(E75,#REF!,3,FALSE)),"",VLOOKUP(E75,#REF!,3,FALSE))</f>
        <v/>
      </c>
      <c r="I75" s="67" t="str">
        <f>IF(ISERROR(VLOOKUP(E75,#REF!,5,FALSE)),"",VLOOKUP(E75,#REF!,5,FALSE))</f>
        <v/>
      </c>
      <c r="J75" s="67" t="str">
        <f>IF(ISERROR(VLOOKUP(E75,'[1]PLANNING COMMERCE'!$B$2:$T$290,19,FALSE)),"",(VLOOKUP(E75,'[1]PLANNING COMMERCE'!$B$2:$T$290,19,FALSE)))</f>
        <v>Non</v>
      </c>
      <c r="K75" s="67" t="str">
        <f>IF(ISERROR(VLOOKUP(E75,'[1]PLANNING COMMERCE'!$B$2:$U$290,20,FALSE)),"",VLOOKUP(E75,'[1]PLANNING COMMERCE'!$B$2:$U$290,20,FALSE))</f>
        <v>Non</v>
      </c>
      <c r="L75" s="8" t="s">
        <v>142</v>
      </c>
      <c r="M75" s="8">
        <v>1</v>
      </c>
      <c r="N75" s="19" t="str">
        <f>IF(ISERROR(VLOOKUP(E75,#REF!,12,FALSE)),"",VLOOKUP(E75,#REF!,12,FALSE))</f>
        <v/>
      </c>
      <c r="O75" s="3" t="str">
        <f>IF(ISERROR(VLOOKUP(E75,#REF!,13,FALSE)),"",VLOOKUP(E75,#REF!,13,FALSE))</f>
        <v/>
      </c>
      <c r="P75" s="20"/>
      <c r="Q75" s="4">
        <v>43089</v>
      </c>
      <c r="R75" s="4">
        <v>43089</v>
      </c>
      <c r="S75" s="4">
        <v>43089</v>
      </c>
      <c r="T75" s="4" t="str">
        <f>IF(ISERROR(VLOOKUP(E75,#REF!,10,FALSE)),"",VLOOKUP(E75,#REF!,10,FALSE))</f>
        <v/>
      </c>
      <c r="U75" s="4" t="s">
        <v>143</v>
      </c>
      <c r="V75" s="4" t="s">
        <v>143</v>
      </c>
      <c r="W75" s="4">
        <v>43110</v>
      </c>
      <c r="X75" s="4">
        <v>43112</v>
      </c>
      <c r="Y75" s="4">
        <v>43112</v>
      </c>
      <c r="Z75" s="5">
        <f>IF(((NETWORKDAYS(Q75,A75,[2]Planning!A53:A56)-1))&gt;3000,"",NETWORKDAYS(Q75,A75,[2]Planning!A53:A56)-1)</f>
        <v>22</v>
      </c>
      <c r="AA75" s="5">
        <f>IF((NETWORKDAYS(R75,A75,[2]Planning!A63:A66)-1)&gt;3000,"",NETWORKDAYS(R75,A75,[2]Planning!A63:A66)-1)</f>
        <v>22</v>
      </c>
      <c r="AB75" s="5">
        <f t="shared" si="1"/>
        <v>23</v>
      </c>
      <c r="AC75" s="109" t="str">
        <f>IF(ISERROR((NETWORKDAYS(#REF!,A75,[2]Planning!A62:A65)-1)),"",(NETWORKDAYS(#REF!,A75,[2]Planning!A62:A65)-1))</f>
        <v/>
      </c>
      <c r="AD75" s="110"/>
      <c r="AE75" s="110"/>
      <c r="AF75" s="110"/>
      <c r="AG75" s="16"/>
    </row>
    <row r="76" spans="1:33" hidden="1" x14ac:dyDescent="0.25">
      <c r="A76" s="28">
        <v>43120</v>
      </c>
      <c r="B76" s="14"/>
      <c r="C76" s="43"/>
      <c r="D76" s="37" t="s">
        <v>39</v>
      </c>
      <c r="E76" s="94" t="s">
        <v>90</v>
      </c>
      <c r="F76" s="8" t="str">
        <f>IF(ISERROR(VLOOKUP(E76,#REF!,4,FALSE)),"",VLOOKUP(E76,#REF!,4,FALSE))</f>
        <v/>
      </c>
      <c r="G76" s="61" t="s">
        <v>163</v>
      </c>
      <c r="H76" s="2" t="str">
        <f>IF(ISERROR(VLOOKUP(E76,#REF!,3,FALSE)),"",VLOOKUP(E76,#REF!,3,FALSE))</f>
        <v/>
      </c>
      <c r="I76" s="67" t="str">
        <f>IF(ISERROR(VLOOKUP(E76,#REF!,5,FALSE)),"",VLOOKUP(E76,#REF!,5,FALSE))</f>
        <v/>
      </c>
      <c r="J76" s="67" t="str">
        <f>IF(ISERROR(VLOOKUP(E76,'[1]PLANNING COMMERCE'!$B$2:$T$290,19,FALSE)),"",(VLOOKUP(E76,'[1]PLANNING COMMERCE'!$B$2:$T$290,19,FALSE)))</f>
        <v/>
      </c>
      <c r="K76" s="67" t="str">
        <f>IF(ISERROR(VLOOKUP(E76,'[1]PLANNING COMMERCE'!$B$2:$U$290,20,FALSE)),"",VLOOKUP(E76,'[1]PLANNING COMMERCE'!$B$2:$U$290,20,FALSE))</f>
        <v/>
      </c>
      <c r="L76" s="3"/>
      <c r="M76" s="8"/>
      <c r="N76" s="19" t="str">
        <f>IF(ISERROR(VLOOKUP(E76,#REF!,12,FALSE)),"",VLOOKUP(E76,#REF!,12,FALSE))</f>
        <v/>
      </c>
      <c r="O76" s="3" t="str">
        <f>IF(ISERROR(VLOOKUP(E76,#REF!,13,FALSE)),"",VLOOKUP(E76,#REF!,13,FALSE))</f>
        <v/>
      </c>
      <c r="P76" s="20"/>
      <c r="Q76" s="4">
        <v>43108</v>
      </c>
      <c r="R76" s="4">
        <v>43108</v>
      </c>
      <c r="S76" s="4">
        <v>43108</v>
      </c>
      <c r="T76" s="4"/>
      <c r="U76" s="4" t="s">
        <v>143</v>
      </c>
      <c r="V76" s="4" t="s">
        <v>143</v>
      </c>
      <c r="W76" s="4">
        <v>43110</v>
      </c>
      <c r="X76" s="4">
        <v>43116</v>
      </c>
      <c r="Y76" s="4">
        <v>43116</v>
      </c>
      <c r="Z76" s="5">
        <f>IF(((NETWORKDAYS(Q76,A76,[2]Planning!A54:A57)-1))&gt;3000,"",NETWORKDAYS(Q76,A76,[2]Planning!A54:A57)-1)</f>
        <v>9</v>
      </c>
      <c r="AA76" s="5">
        <f>IF((NETWORKDAYS(R76,A76,[2]Planning!A64:A67)-1)&gt;3000,"",NETWORKDAYS(R76,A76,[2]Planning!A64:A67)-1)</f>
        <v>9</v>
      </c>
      <c r="AB76" s="5">
        <f t="shared" si="1"/>
        <v>10</v>
      </c>
      <c r="AC76" s="109" t="str">
        <f>IF(ISERROR((NETWORKDAYS(#REF!,A76,[2]Planning!A63:A66)-1)),"",(NETWORKDAYS(#REF!,A76,[2]Planning!A63:A66)-1))</f>
        <v/>
      </c>
      <c r="AD76" s="110"/>
      <c r="AE76" s="110"/>
      <c r="AF76" s="110"/>
      <c r="AG76" s="16"/>
    </row>
    <row r="77" spans="1:33" hidden="1" x14ac:dyDescent="0.25">
      <c r="A77" s="27">
        <v>43121</v>
      </c>
      <c r="B77" s="14"/>
      <c r="C77" s="43" t="s">
        <v>1</v>
      </c>
      <c r="D77" s="32" t="s">
        <v>15</v>
      </c>
      <c r="E77" s="94" t="s">
        <v>91</v>
      </c>
      <c r="F77" s="8" t="str">
        <f>IF(ISERROR(VLOOKUP(E77,#REF!,4,FALSE)),"",VLOOKUP(E77,#REF!,4,FALSE))</f>
        <v/>
      </c>
      <c r="G77" s="58"/>
      <c r="H77" s="2" t="str">
        <f>IF(ISERROR(VLOOKUP(E77,#REF!,3,FALSE)),"",VLOOKUP(E77,#REF!,3,FALSE))</f>
        <v/>
      </c>
      <c r="I77" s="67" t="str">
        <f>IF(ISERROR(VLOOKUP(E77,#REF!,5,FALSE)),"",VLOOKUP(E77,#REF!,5,FALSE))</f>
        <v/>
      </c>
      <c r="J77" s="67" t="str">
        <f>IF(ISERROR(VLOOKUP(E77,'[1]PLANNING COMMERCE'!$B$2:$T$290,19,FALSE)),"",(VLOOKUP(E77,'[1]PLANNING COMMERCE'!$B$2:$T$290,19,FALSE)))</f>
        <v/>
      </c>
      <c r="K77" s="67" t="str">
        <f>IF(ISERROR(VLOOKUP(E77,'[1]PLANNING COMMERCE'!$B$2:$U$290,20,FALSE)),"",VLOOKUP(E77,'[1]PLANNING COMMERCE'!$B$2:$U$290,20,FALSE))</f>
        <v/>
      </c>
      <c r="L77" s="3" t="s">
        <v>146</v>
      </c>
      <c r="M77" s="8">
        <v>1</v>
      </c>
      <c r="N77" s="19" t="str">
        <f>IF(ISERROR(VLOOKUP(E77,#REF!,12,FALSE)),"",VLOOKUP(E77,#REF!,12,FALSE))</f>
        <v/>
      </c>
      <c r="O77" s="3" t="str">
        <f>IF(ISERROR(VLOOKUP(E77,#REF!,13,FALSE)),"",VLOOKUP(E77,#REF!,13,FALSE))</f>
        <v/>
      </c>
      <c r="P77" s="20"/>
      <c r="Q77" s="4">
        <v>43054</v>
      </c>
      <c r="R77" s="4">
        <v>43054</v>
      </c>
      <c r="S77" s="4">
        <v>43061</v>
      </c>
      <c r="T77" s="4" t="str">
        <f>IF(ISERROR(VLOOKUP(E77,#REF!,10,FALSE)),"",VLOOKUP(E77,#REF!,10,FALSE))</f>
        <v/>
      </c>
      <c r="U77" s="4" t="s">
        <v>143</v>
      </c>
      <c r="V77" s="4" t="s">
        <v>143</v>
      </c>
      <c r="W77" s="4">
        <v>43063</v>
      </c>
      <c r="X77" s="4">
        <v>43108</v>
      </c>
      <c r="Y77" s="4">
        <v>43108</v>
      </c>
      <c r="Z77" s="5">
        <f>IF(((NETWORKDAYS(Q77,A77,[2]Planning!A57:A60)-1))&gt;3000,"",NETWORKDAYS(Q77,A77,[2]Planning!A57:A60)-1)</f>
        <v>47</v>
      </c>
      <c r="AA77" s="5">
        <f>IF((NETWORKDAYS(R77,A77,[2]Planning!A67:A70)-1)&gt;3000,"",NETWORKDAYS(R77,A77,[2]Planning!A67:A70)-1)</f>
        <v>47</v>
      </c>
      <c r="AB77" s="5">
        <f t="shared" si="1"/>
        <v>43</v>
      </c>
      <c r="AC77" s="109" t="str">
        <f>IF(ISERROR((NETWORKDAYS(#REF!,A77,[2]Planning!A66:A69)-1)),"",(NETWORKDAYS(#REF!,A77,[2]Planning!A66:A69)-1))</f>
        <v/>
      </c>
      <c r="AD77" s="110"/>
      <c r="AE77" s="110"/>
      <c r="AF77" s="110"/>
      <c r="AG77" s="16"/>
    </row>
    <row r="78" spans="1:33" hidden="1" x14ac:dyDescent="0.25">
      <c r="A78" s="27">
        <v>43121</v>
      </c>
      <c r="B78" s="14"/>
      <c r="C78" s="43"/>
      <c r="D78" s="40"/>
      <c r="E78" s="96" t="s">
        <v>90</v>
      </c>
      <c r="F78" s="8" t="str">
        <f>IF(ISERROR(VLOOKUP(E78,#REF!,4,FALSE)),"",VLOOKUP(E78,#REF!,4,FALSE))</f>
        <v/>
      </c>
      <c r="G78" s="58"/>
      <c r="H78" s="2" t="str">
        <f>IF(ISERROR(VLOOKUP(E78,#REF!,3,FALSE)),"",VLOOKUP(E78,#REF!,3,FALSE))</f>
        <v/>
      </c>
      <c r="I78" s="67" t="str">
        <f>IF(ISERROR(VLOOKUP(E78,#REF!,5,FALSE)),"",VLOOKUP(E78,#REF!,5,FALSE))</f>
        <v/>
      </c>
      <c r="J78" s="67" t="str">
        <f>IF(ISERROR(VLOOKUP(E78,'[1]PLANNING COMMERCE'!$B$2:$T$290,19,FALSE)),"",(VLOOKUP(E78,'[1]PLANNING COMMERCE'!$B$2:$T$290,19,FALSE)))</f>
        <v/>
      </c>
      <c r="K78" s="67" t="str">
        <f>IF(ISERROR(VLOOKUP(E78,'[1]PLANNING COMMERCE'!$B$2:$U$290,20,FALSE)),"",VLOOKUP(E78,'[1]PLANNING COMMERCE'!$B$2:$U$290,20,FALSE))</f>
        <v/>
      </c>
      <c r="L78" s="70" t="s">
        <v>144</v>
      </c>
      <c r="M78" s="67"/>
      <c r="N78" s="19" t="str">
        <f>IF(ISERROR(VLOOKUP(E78,#REF!,12,FALSE)),"",VLOOKUP(E78,#REF!,12,FALSE))</f>
        <v/>
      </c>
      <c r="O78" s="3" t="str">
        <f>IF(ISERROR(VLOOKUP(E78,#REF!,13,FALSE)),"",VLOOKUP(E78,#REF!,13,FALSE))</f>
        <v/>
      </c>
      <c r="P78" s="63"/>
      <c r="Q78" s="4"/>
      <c r="R78" s="4"/>
      <c r="S78" s="4"/>
      <c r="T78" s="4" t="str">
        <f>IF(ISERROR(VLOOKUP(E78,#REF!,10,FALSE)),"",VLOOKUP(E78,#REF!,10,FALSE))</f>
        <v/>
      </c>
      <c r="U78" s="4"/>
      <c r="V78" s="4"/>
      <c r="W78" s="4"/>
      <c r="X78" s="4"/>
      <c r="Y78" s="4"/>
      <c r="Z78" s="5" t="str">
        <f>IF(((NETWORKDAYS(Q78,A78,[2]Planning!A58:A61)-1))&gt;3000,"",NETWORKDAYS(Q78,A78,[2]Planning!A58:A61)-1)</f>
        <v/>
      </c>
      <c r="AA78" s="5" t="str">
        <f>IF((NETWORKDAYS(R78,A78,[2]Planning!A68:A71)-1)&gt;3000,"",NETWORKDAYS(R78,A78,[2]Planning!A68:A71)-1)</f>
        <v/>
      </c>
      <c r="AB78" s="5">
        <f t="shared" si="1"/>
        <v>30799</v>
      </c>
      <c r="AC78" s="109" t="str">
        <f>IF(ISERROR((NETWORKDAYS(#REF!,A78,[2]Planning!A67:A70)-1)),"",(NETWORKDAYS(#REF!,A78,[2]Planning!A67:A70)-1))</f>
        <v/>
      </c>
      <c r="AD78" s="110"/>
      <c r="AE78" s="110"/>
      <c r="AF78" s="110"/>
      <c r="AG78" s="16"/>
    </row>
    <row r="79" spans="1:33" hidden="1" x14ac:dyDescent="0.25">
      <c r="A79" s="27">
        <v>43121</v>
      </c>
      <c r="B79" s="14"/>
      <c r="C79" s="43" t="s">
        <v>87</v>
      </c>
      <c r="D79" s="34" t="s">
        <v>19</v>
      </c>
      <c r="E79" s="8" t="s">
        <v>92</v>
      </c>
      <c r="F79" s="8" t="str">
        <f>IF(ISERROR(VLOOKUP(E79,#REF!,4,FALSE)),"",VLOOKUP(E79,#REF!,4,FALSE))</f>
        <v/>
      </c>
      <c r="G79" s="13"/>
      <c r="H79" s="2" t="str">
        <f>IF(ISERROR(VLOOKUP(E79,#REF!,3,FALSE)),"",VLOOKUP(E79,#REF!,3,FALSE))</f>
        <v/>
      </c>
      <c r="I79" s="67" t="str">
        <f>IF(ISERROR(VLOOKUP(E79,#REF!,5,FALSE)),"",VLOOKUP(E79,#REF!,5,FALSE))</f>
        <v/>
      </c>
      <c r="J79" s="67" t="str">
        <f>IF(ISERROR(VLOOKUP(E79,'[1]PLANNING COMMERCE'!$B$2:$T$290,19,FALSE)),"",(VLOOKUP(E79,'[1]PLANNING COMMERCE'!$B$2:$T$290,19,FALSE)))</f>
        <v>Non</v>
      </c>
      <c r="K79" s="67" t="str">
        <f>IF(ISERROR(VLOOKUP(E79,'[1]PLANNING COMMERCE'!$B$2:$U$290,20,FALSE)),"",VLOOKUP(E79,'[1]PLANNING COMMERCE'!$B$2:$U$290,20,FALSE))</f>
        <v>Oui</v>
      </c>
      <c r="L79" s="3" t="s">
        <v>146</v>
      </c>
      <c r="M79" s="8">
        <v>1</v>
      </c>
      <c r="N79" s="19" t="str">
        <f>IF(ISERROR(VLOOKUP(E79,#REF!,12,FALSE)),"",VLOOKUP(E79,#REF!,12,FALSE))</f>
        <v/>
      </c>
      <c r="O79" s="3" t="str">
        <f>IF(ISERROR(VLOOKUP(E79,#REF!,13,FALSE)),"",VLOOKUP(E79,#REF!,13,FALSE))</f>
        <v/>
      </c>
      <c r="P79" s="20"/>
      <c r="Q79" s="4">
        <v>43105</v>
      </c>
      <c r="R79" s="4">
        <v>43109</v>
      </c>
      <c r="S79" s="4">
        <v>43106</v>
      </c>
      <c r="T79" s="4"/>
      <c r="U79" s="4" t="s">
        <v>143</v>
      </c>
      <c r="V79" s="4" t="s">
        <v>143</v>
      </c>
      <c r="W79" s="4">
        <v>43108</v>
      </c>
      <c r="X79" s="4">
        <v>43111</v>
      </c>
      <c r="Y79" s="4">
        <v>43118</v>
      </c>
      <c r="Z79" s="5">
        <f>IF(((NETWORKDAYS(Q79,A79,[2]Planning!A56:A59)-1))&gt;3000,"",NETWORKDAYS(Q79,A79,[2]Planning!A56:A59)-1)</f>
        <v>10</v>
      </c>
      <c r="AA79" s="5">
        <f>IF((NETWORKDAYS(R79,A79,[2]Planning!A66:A69)-1)&gt;3000,"",NETWORKDAYS(R79,A79,[2]Planning!A66:A69)-1)</f>
        <v>8</v>
      </c>
      <c r="AB79" s="5">
        <f t="shared" si="1"/>
        <v>10</v>
      </c>
      <c r="AC79" s="109" t="str">
        <f>IF(ISERROR((NETWORKDAYS(#REF!,A79,[2]Planning!A65:A68)-1)),"",(NETWORKDAYS(#REF!,A79,[2]Planning!A65:A68)-1))</f>
        <v/>
      </c>
      <c r="AD79" s="110"/>
      <c r="AE79" s="110"/>
      <c r="AF79" s="110"/>
      <c r="AG79" s="16"/>
    </row>
    <row r="80" spans="1:33" hidden="1" x14ac:dyDescent="0.25">
      <c r="A80" s="27">
        <v>43122</v>
      </c>
      <c r="B80" s="9"/>
      <c r="C80" s="43" t="s">
        <v>1</v>
      </c>
      <c r="D80" s="32" t="s">
        <v>33</v>
      </c>
      <c r="E80" s="9" t="s">
        <v>93</v>
      </c>
      <c r="F80" s="8" t="str">
        <f>IF(ISERROR(VLOOKUP(E80,#REF!,4,FALSE)),"",VLOOKUP(E80,#REF!,4,FALSE))</f>
        <v/>
      </c>
      <c r="G80" s="61" t="s">
        <v>164</v>
      </c>
      <c r="H80" s="2" t="str">
        <f>IF(ISERROR(VLOOKUP(E80,#REF!,3,FALSE)),"",VLOOKUP(E80,#REF!,3,FALSE))</f>
        <v/>
      </c>
      <c r="I80" s="67" t="str">
        <f>IF(ISERROR(VLOOKUP(E80,#REF!,5,FALSE)),"",VLOOKUP(E80,#REF!,5,FALSE))</f>
        <v/>
      </c>
      <c r="J80" s="67" t="str">
        <f>IF(ISERROR(VLOOKUP(E80,'[1]PLANNING COMMERCE'!$B$2:$T$290,19,FALSE)),"",(VLOOKUP(E80,'[1]PLANNING COMMERCE'!$B$2:$T$290,19,FALSE)))</f>
        <v>Non</v>
      </c>
      <c r="K80" s="67" t="str">
        <f>IF(ISERROR(VLOOKUP(E80,'[1]PLANNING COMMERCE'!$B$2:$U$290,20,FALSE)),"",VLOOKUP(E80,'[1]PLANNING COMMERCE'!$B$2:$U$290,20,FALSE))</f>
        <v>Non</v>
      </c>
      <c r="L80" s="9" t="s">
        <v>144</v>
      </c>
      <c r="M80" s="9">
        <v>0.5</v>
      </c>
      <c r="N80" s="19" t="str">
        <f>IF(ISERROR(VLOOKUP(E80,#REF!,12,FALSE)),"",VLOOKUP(E80,#REF!,12,FALSE))</f>
        <v/>
      </c>
      <c r="O80" s="3" t="str">
        <f>IF(ISERROR(VLOOKUP(E80,#REF!,13,FALSE)),"",VLOOKUP(E80,#REF!,13,FALSE))</f>
        <v/>
      </c>
      <c r="P80" s="17">
        <v>43121</v>
      </c>
      <c r="Q80" s="17">
        <v>43111</v>
      </c>
      <c r="R80" s="17">
        <v>43112</v>
      </c>
      <c r="S80" s="17">
        <v>43112</v>
      </c>
      <c r="T80" s="9"/>
      <c r="U80" s="9"/>
      <c r="V80" s="9"/>
      <c r="W80" s="17">
        <v>43116</v>
      </c>
      <c r="X80" s="17">
        <v>43118</v>
      </c>
      <c r="Y80" s="17">
        <v>43119</v>
      </c>
      <c r="Z80" s="5">
        <f>IF(((NETWORKDAYS(Q80,A80,[2]Planning!A60:A63)-1))&gt;3000,"",NETWORKDAYS(Q80,A80,[2]Planning!A60:A63)-1)</f>
        <v>7</v>
      </c>
      <c r="AA80" s="5">
        <f>IF((NETWORKDAYS(R80,A80,[2]Planning!A70:A73)-1)&gt;3000,"",NETWORKDAYS(R80,A80,[2]Planning!A70:A73)-1)</f>
        <v>6</v>
      </c>
      <c r="AB80" s="5">
        <f t="shared" si="1"/>
        <v>7</v>
      </c>
      <c r="AC80" s="109" t="str">
        <f>IF(ISERROR((NETWORKDAYS(#REF!,A80,[2]Planning!A69:A72)-1)),"",(NETWORKDAYS(#REF!,A80,[2]Planning!A69:A72)-1))</f>
        <v/>
      </c>
      <c r="AD80" s="110"/>
      <c r="AE80" s="110"/>
      <c r="AF80" s="110"/>
      <c r="AG80" s="16"/>
    </row>
    <row r="81" spans="1:33" hidden="1" x14ac:dyDescent="0.25">
      <c r="A81" s="27">
        <v>43122</v>
      </c>
      <c r="B81" s="14"/>
      <c r="C81" s="43" t="s">
        <v>1</v>
      </c>
      <c r="D81" s="43"/>
      <c r="E81" s="94" t="s">
        <v>91</v>
      </c>
      <c r="F81" s="8" t="str">
        <f>IF(ISERROR(VLOOKUP(E81,#REF!,4,FALSE)),"",VLOOKUP(E81,#REF!,4,FALSE))</f>
        <v/>
      </c>
      <c r="G81" s="58"/>
      <c r="H81" s="2" t="str">
        <f>IF(ISERROR(VLOOKUP(E81,#REF!,3,FALSE)),"",VLOOKUP(E81,#REF!,3,FALSE))</f>
        <v/>
      </c>
      <c r="I81" s="67" t="str">
        <f>IF(ISERROR(VLOOKUP(E81,#REF!,5,FALSE)),"",VLOOKUP(E81,#REF!,5,FALSE))</f>
        <v/>
      </c>
      <c r="J81" s="67" t="str">
        <f>IF(ISERROR(VLOOKUP(E81,'[1]PLANNING COMMERCE'!$B$2:$T$290,19,FALSE)),"",(VLOOKUP(E81,'[1]PLANNING COMMERCE'!$B$2:$T$290,19,FALSE)))</f>
        <v/>
      </c>
      <c r="K81" s="67" t="str">
        <f>IF(ISERROR(VLOOKUP(E81,'[1]PLANNING COMMERCE'!$B$2:$U$290,20,FALSE)),"",VLOOKUP(E81,'[1]PLANNING COMMERCE'!$B$2:$U$290,20,FALSE))</f>
        <v/>
      </c>
      <c r="L81" s="68"/>
      <c r="M81" s="67"/>
      <c r="N81" s="19" t="str">
        <f>IF(ISERROR(VLOOKUP(E81,#REF!,12,FALSE)),"",VLOOKUP(E81,#REF!,12,FALSE))</f>
        <v/>
      </c>
      <c r="O81" s="3" t="str">
        <f>IF(ISERROR(VLOOKUP(E81,#REF!,13,FALSE)),"",VLOOKUP(E81,#REF!,13,FALSE))</f>
        <v/>
      </c>
      <c r="P81" s="63"/>
      <c r="Q81" s="4"/>
      <c r="R81" s="4"/>
      <c r="S81" s="4"/>
      <c r="T81" s="4" t="str">
        <f>IF(ISERROR(VLOOKUP(E81,#REF!,10,FALSE)),"",VLOOKUP(E81,#REF!,10,FALSE))</f>
        <v/>
      </c>
      <c r="U81" s="4"/>
      <c r="V81" s="4"/>
      <c r="W81" s="4"/>
      <c r="X81" s="4"/>
      <c r="Y81" s="4"/>
      <c r="Z81" s="5" t="str">
        <f>IF(((NETWORKDAYS(Q81,A81,[2]Planning!A62:A65)-1))&gt;3000,"",NETWORKDAYS(Q81,A81,[2]Planning!A62:A65)-1)</f>
        <v/>
      </c>
      <c r="AA81" s="5" t="str">
        <f>IF((NETWORKDAYS(R81,A81,[2]Planning!A72:A75)-1)&gt;3000,"",NETWORKDAYS(R81,A81,[2]Planning!A72:A75)-1)</f>
        <v/>
      </c>
      <c r="AB81" s="5">
        <f t="shared" si="1"/>
        <v>30800</v>
      </c>
      <c r="AC81" s="109" t="str">
        <f>IF(ISERROR((NETWORKDAYS(#REF!,A81,[2]Planning!A71:A74)-1)),"",(NETWORKDAYS(#REF!,A81,[2]Planning!A71:A74)-1))</f>
        <v/>
      </c>
      <c r="AD81" s="110"/>
      <c r="AE81" s="110"/>
      <c r="AF81" s="110"/>
      <c r="AG81" s="16"/>
    </row>
    <row r="82" spans="1:33" hidden="1" x14ac:dyDescent="0.25">
      <c r="A82" s="27">
        <v>43122</v>
      </c>
      <c r="B82" s="14" t="str">
        <f>IF(ISERROR(VLOOKUP(E82,#REF!,2,FALSE)),"",VLOOKUP(E82,#REF!,2,FALSE))</f>
        <v/>
      </c>
      <c r="C82" s="43" t="s">
        <v>87</v>
      </c>
      <c r="D82" s="40" t="s">
        <v>23</v>
      </c>
      <c r="E82" s="93" t="s">
        <v>94</v>
      </c>
      <c r="F82" s="8" t="str">
        <f>IF(ISERROR(VLOOKUP(E82,#REF!,4,FALSE)),"",VLOOKUP(E82,#REF!,4,FALSE))</f>
        <v/>
      </c>
      <c r="G82" s="61" t="s">
        <v>165</v>
      </c>
      <c r="H82" s="2" t="str">
        <f>IF(ISERROR(VLOOKUP(E82,#REF!,3,FALSE)),"",VLOOKUP(E82,#REF!,3,FALSE))</f>
        <v/>
      </c>
      <c r="I82" s="67" t="str">
        <f>IF(ISERROR(VLOOKUP(E82,#REF!,5,FALSE)),"",VLOOKUP(E82,#REF!,5,FALSE))</f>
        <v/>
      </c>
      <c r="J82" s="67" t="str">
        <f>IF(ISERROR(VLOOKUP(E82,'[1]PLANNING COMMERCE'!$B$2:$T$290,19,FALSE)),"",(VLOOKUP(E82,'[1]PLANNING COMMERCE'!$B$2:$T$290,19,FALSE)))</f>
        <v>Oui</v>
      </c>
      <c r="K82" s="67" t="str">
        <f>IF(ISERROR(VLOOKUP(E82,'[1]PLANNING COMMERCE'!$B$2:$U$290,20,FALSE)),"",VLOOKUP(E82,'[1]PLANNING COMMERCE'!$B$2:$U$290,20,FALSE))</f>
        <v>Oui</v>
      </c>
      <c r="L82" s="68" t="s">
        <v>166</v>
      </c>
      <c r="M82" s="67">
        <v>1</v>
      </c>
      <c r="N82" s="19" t="str">
        <f>IF(ISERROR(VLOOKUP(E82,#REF!,12,FALSE)),"",VLOOKUP(E82,#REF!,12,FALSE))</f>
        <v/>
      </c>
      <c r="O82" s="3" t="str">
        <f>IF(ISERROR(VLOOKUP(E82,#REF!,13,FALSE)),"",VLOOKUP(E82,#REF!,13,FALSE))</f>
        <v/>
      </c>
      <c r="P82" s="63"/>
      <c r="Q82" s="4">
        <v>43088</v>
      </c>
      <c r="R82" s="4"/>
      <c r="S82" s="4"/>
      <c r="T82" s="4" t="str">
        <f>IF(ISERROR(VLOOKUP(E82,#REF!,10,FALSE)),"",VLOOKUP(E82,#REF!,10,FALSE))</f>
        <v/>
      </c>
      <c r="U82" s="4" t="s">
        <v>167</v>
      </c>
      <c r="V82" s="4">
        <v>43110</v>
      </c>
      <c r="W82" s="4">
        <v>43105</v>
      </c>
      <c r="X82" s="4">
        <v>43111</v>
      </c>
      <c r="Y82" s="4">
        <v>43112</v>
      </c>
      <c r="Z82" s="5">
        <f>IF(((NETWORKDAYS(Q82,A82,[2]Planning!A61:A64)-1))&gt;3000,"",NETWORKDAYS(Q82,A82,[2]Planning!A61:A64)-1)</f>
        <v>24</v>
      </c>
      <c r="AA82" s="5" t="str">
        <f>IF((NETWORKDAYS(R82,A82,[2]Planning!A71:A74)-1)&gt;3000,"",NETWORKDAYS(R82,A82,[2]Planning!A71:A74)-1)</f>
        <v/>
      </c>
      <c r="AB82" s="5">
        <f t="shared" si="1"/>
        <v>30800</v>
      </c>
      <c r="AC82" s="109" t="str">
        <f>IF(ISERROR((NETWORKDAYS(#REF!,A82,[2]Planning!A70:A73)-1)),"",(NETWORKDAYS(#REF!,A82,[2]Planning!A70:A73)-1))</f>
        <v/>
      </c>
      <c r="AD82" s="110"/>
      <c r="AE82" s="110"/>
      <c r="AF82" s="110"/>
      <c r="AG82" s="16"/>
    </row>
    <row r="83" spans="1:33" hidden="1" x14ac:dyDescent="0.25">
      <c r="A83" s="27">
        <v>43122</v>
      </c>
      <c r="B83" s="14"/>
      <c r="C83" s="43" t="s">
        <v>87</v>
      </c>
      <c r="D83" s="40" t="s">
        <v>23</v>
      </c>
      <c r="E83" s="93" t="s">
        <v>95</v>
      </c>
      <c r="F83" s="8" t="str">
        <f>IF(ISERROR(VLOOKUP(E83,#REF!,4,FALSE)),"",VLOOKUP(E83,#REF!,4,FALSE))</f>
        <v/>
      </c>
      <c r="G83" s="61" t="s">
        <v>168</v>
      </c>
      <c r="H83" s="2" t="str">
        <f>IF(ISERROR(VLOOKUP(E83,#REF!,3,FALSE)),"",VLOOKUP(E83,#REF!,3,FALSE))</f>
        <v/>
      </c>
      <c r="I83" s="67" t="str">
        <f>IF(ISERROR(VLOOKUP(E83,#REF!,5,FALSE)),"",VLOOKUP(E83,#REF!,5,FALSE))</f>
        <v/>
      </c>
      <c r="J83" s="67" t="str">
        <f>IF(ISERROR(VLOOKUP(E83,'[1]PLANNING COMMERCE'!$B$2:$T$290,19,FALSE)),"",(VLOOKUP(E83,'[1]PLANNING COMMERCE'!$B$2:$T$290,19,FALSE)))</f>
        <v>Non</v>
      </c>
      <c r="K83" s="67" t="str">
        <f>IF(ISERROR(VLOOKUP(E83,'[1]PLANNING COMMERCE'!$B$2:$U$290,20,FALSE)),"",VLOOKUP(E83,'[1]PLANNING COMMERCE'!$B$2:$U$290,20,FALSE))</f>
        <v>Non</v>
      </c>
      <c r="L83" s="68" t="s">
        <v>146</v>
      </c>
      <c r="M83" s="67">
        <v>1</v>
      </c>
      <c r="N83" s="19" t="str">
        <f>IF(ISERROR(VLOOKUP(E83,#REF!,12,FALSE)),"",VLOOKUP(E83,#REF!,12,FALSE))</f>
        <v/>
      </c>
      <c r="O83" s="3" t="str">
        <f>IF(ISERROR(VLOOKUP(E83,#REF!,13,FALSE)),"",VLOOKUP(E83,#REF!,13,FALSE))</f>
        <v/>
      </c>
      <c r="P83" s="63"/>
      <c r="Q83" s="4">
        <v>43111</v>
      </c>
      <c r="R83" s="4"/>
      <c r="S83" s="4"/>
      <c r="T83" s="4"/>
      <c r="U83" s="4" t="s">
        <v>143</v>
      </c>
      <c r="V83" s="4" t="s">
        <v>143</v>
      </c>
      <c r="W83" s="4">
        <v>43115</v>
      </c>
      <c r="X83" s="4">
        <v>43117</v>
      </c>
      <c r="Y83" s="4">
        <v>43118</v>
      </c>
      <c r="Z83" s="5">
        <f>IF(((NETWORKDAYS(Q83,A83,[2]Planning!A59:A62)-1))&gt;3000,"",NETWORKDAYS(Q83,A83,[2]Planning!A59:A62)-1)</f>
        <v>7</v>
      </c>
      <c r="AA83" s="5" t="str">
        <f>IF((NETWORKDAYS(R83,A83,[2]Planning!A69:A72)-1)&gt;3000,"",NETWORKDAYS(R83,A83,[2]Planning!A69:A72)-1)</f>
        <v/>
      </c>
      <c r="AB83" s="5">
        <f t="shared" si="1"/>
        <v>30800</v>
      </c>
      <c r="AC83" s="109" t="str">
        <f>IF(ISERROR((NETWORKDAYS(#REF!,A83,[2]Planning!A68:A71)-1)),"",(NETWORKDAYS(#REF!,A83,[2]Planning!A68:A71)-1))</f>
        <v/>
      </c>
      <c r="AD83" s="110"/>
      <c r="AE83" s="110"/>
      <c r="AF83" s="110"/>
      <c r="AG83" s="16"/>
    </row>
    <row r="84" spans="1:33" hidden="1" x14ac:dyDescent="0.25">
      <c r="A84" s="27">
        <v>43123</v>
      </c>
      <c r="B84" s="14"/>
      <c r="C84" s="43" t="s">
        <v>1</v>
      </c>
      <c r="D84" s="34" t="s">
        <v>19</v>
      </c>
      <c r="E84" s="9" t="s">
        <v>96</v>
      </c>
      <c r="F84" s="8" t="str">
        <f>IF(ISERROR(VLOOKUP(E84,#REF!,4,FALSE)),"",VLOOKUP(E84,#REF!,4,FALSE))</f>
        <v/>
      </c>
      <c r="G84" s="9" t="s">
        <v>169</v>
      </c>
      <c r="H84" s="2" t="str">
        <f>IF(ISERROR(VLOOKUP(E84,#REF!,3,FALSE)),"",VLOOKUP(E84,#REF!,3,FALSE))</f>
        <v/>
      </c>
      <c r="I84" s="67" t="str">
        <f>IF(ISERROR(VLOOKUP(E84,#REF!,5,FALSE)),"",VLOOKUP(E84,#REF!,5,FALSE))</f>
        <v/>
      </c>
      <c r="J84" s="67" t="str">
        <f>IF(ISERROR(VLOOKUP(E84,'[1]PLANNING COMMERCE'!$B$2:$T$290,19,FALSE)),"",(VLOOKUP(E84,'[1]PLANNING COMMERCE'!$B$2:$T$290,19,FALSE)))</f>
        <v>Non</v>
      </c>
      <c r="K84" s="67" t="str">
        <f>IF(ISERROR(VLOOKUP(E84,'[1]PLANNING COMMERCE'!$B$2:$U$290,20,FALSE)),"",VLOOKUP(E84,'[1]PLANNING COMMERCE'!$B$2:$U$290,20,FALSE))</f>
        <v>Non</v>
      </c>
      <c r="L84" s="8" t="s">
        <v>142</v>
      </c>
      <c r="M84" s="8">
        <v>1</v>
      </c>
      <c r="N84" s="19" t="str">
        <f>IF(ISERROR(VLOOKUP(E84,#REF!,12,FALSE)),"",VLOOKUP(E84,#REF!,12,FALSE))</f>
        <v/>
      </c>
      <c r="O84" s="3" t="str">
        <f>IF(ISERROR(VLOOKUP(E84,#REF!,13,FALSE)),"",VLOOKUP(E84,#REF!,13,FALSE))</f>
        <v/>
      </c>
      <c r="P84" s="20"/>
      <c r="Q84" s="4">
        <v>43084</v>
      </c>
      <c r="R84" s="4">
        <v>43084</v>
      </c>
      <c r="S84" s="4">
        <v>43085</v>
      </c>
      <c r="T84" s="4" t="str">
        <f>IF(ISERROR(VLOOKUP(E84,#REF!,10,FALSE)),"",VLOOKUP(E84,#REF!,10,FALSE))</f>
        <v/>
      </c>
      <c r="U84" s="4" t="s">
        <v>143</v>
      </c>
      <c r="V84" s="4" t="s">
        <v>143</v>
      </c>
      <c r="W84" s="4">
        <v>43102</v>
      </c>
      <c r="X84" s="4">
        <v>43108</v>
      </c>
      <c r="Y84" s="4">
        <v>43112</v>
      </c>
      <c r="Z84" s="5">
        <f>IF(((NETWORKDAYS(Q84,A84,[2]Planning!A65:A68)-1))&gt;3000,"",NETWORKDAYS(Q84,A84,[2]Planning!A65:A68)-1)</f>
        <v>27</v>
      </c>
      <c r="AA84" s="5">
        <f>IF((NETWORKDAYS(R84,A84,[2]Planning!A75:A78)-1)&gt;3000,"",NETWORKDAYS(R84,A84,[2]Planning!A75:A78)-1)</f>
        <v>27</v>
      </c>
      <c r="AB84" s="5">
        <f t="shared" si="1"/>
        <v>27</v>
      </c>
      <c r="AC84" s="109" t="str">
        <f>IF(ISERROR((NETWORKDAYS(#REF!,A84,[2]Planning!A74:A77)-1)),"",(NETWORKDAYS(#REF!,A84,[2]Planning!A74:A77)-1))</f>
        <v/>
      </c>
      <c r="AD84" s="110"/>
      <c r="AE84" s="110"/>
      <c r="AF84" s="110"/>
      <c r="AG84" s="16"/>
    </row>
    <row r="85" spans="1:33" hidden="1" x14ac:dyDescent="0.25">
      <c r="A85" s="27">
        <v>43123</v>
      </c>
      <c r="B85" s="14" t="str">
        <f>IF(ISERROR(VLOOKUP(E85,#REF!,2,FALSE)),"",VLOOKUP(E85,#REF!,2,FALSE))</f>
        <v/>
      </c>
      <c r="C85" s="43" t="s">
        <v>87</v>
      </c>
      <c r="D85" s="32" t="s">
        <v>39</v>
      </c>
      <c r="E85" s="90" t="s">
        <v>97</v>
      </c>
      <c r="F85" s="8" t="str">
        <f>IF(ISERROR(VLOOKUP(E85,#REF!,4,FALSE)),"",VLOOKUP(E85,#REF!,4,FALSE))</f>
        <v/>
      </c>
      <c r="G85" s="66"/>
      <c r="H85" s="2" t="str">
        <f>IF(ISERROR(VLOOKUP(E85,#REF!,3,FALSE)),"",VLOOKUP(E85,#REF!,3,FALSE))</f>
        <v/>
      </c>
      <c r="I85" s="67" t="str">
        <f>IF(ISERROR(VLOOKUP(E85,#REF!,5,FALSE)),"",VLOOKUP(E85,#REF!,5,FALSE))</f>
        <v/>
      </c>
      <c r="J85" s="67" t="str">
        <f>IF(ISERROR(VLOOKUP(E85,'[1]PLANNING COMMERCE'!$B$2:$T$290,19,FALSE)),"",(VLOOKUP(E85,'[1]PLANNING COMMERCE'!$B$2:$T$290,19,FALSE)))</f>
        <v>Non</v>
      </c>
      <c r="K85" s="67" t="str">
        <f>IF(ISERROR(VLOOKUP(E85,'[1]PLANNING COMMERCE'!$B$2:$U$290,20,FALSE)),"",VLOOKUP(E85,'[1]PLANNING COMMERCE'!$B$2:$U$290,20,FALSE))</f>
        <v>Non</v>
      </c>
      <c r="L85" s="3" t="s">
        <v>146</v>
      </c>
      <c r="M85" s="8">
        <v>1</v>
      </c>
      <c r="N85" s="19" t="str">
        <f>IF(ISERROR(VLOOKUP(E85,#REF!,12,FALSE)),"",VLOOKUP(E85,#REF!,12,FALSE))</f>
        <v/>
      </c>
      <c r="O85" s="3" t="str">
        <f>IF(ISERROR(VLOOKUP(E85,#REF!,13,FALSE)),"",VLOOKUP(E85,#REF!,13,FALSE))</f>
        <v/>
      </c>
      <c r="P85" s="63"/>
      <c r="Q85" s="11">
        <v>43073</v>
      </c>
      <c r="R85" s="11">
        <v>42744</v>
      </c>
      <c r="S85" s="11">
        <v>43077</v>
      </c>
      <c r="T85" s="4" t="str">
        <f>IF(ISERROR(VLOOKUP(E85,#REF!,10,FALSE)),"",VLOOKUP(E85,#REF!,10,FALSE))</f>
        <v/>
      </c>
      <c r="U85" s="11" t="s">
        <v>143</v>
      </c>
      <c r="V85" s="11" t="s">
        <v>143</v>
      </c>
      <c r="W85" s="11">
        <v>43104</v>
      </c>
      <c r="X85" s="11">
        <v>43110</v>
      </c>
      <c r="Y85" s="4">
        <v>43111</v>
      </c>
      <c r="Z85" s="5">
        <f>IF(((NETWORKDAYS(Q85,A85,[2]Planning!A63:A66)-1))&gt;3000,"",NETWORKDAYS(Q85,A85,[2]Planning!A63:A66)-1)</f>
        <v>36</v>
      </c>
      <c r="AA85" s="5">
        <f>IF((NETWORKDAYS(R85,A85,[2]Planning!A73:A76)-1)&gt;3000,"",NETWORKDAYS(R85,A85,[2]Planning!A73:A76)-1)</f>
        <v>271</v>
      </c>
      <c r="AB85" s="5">
        <f t="shared" si="1"/>
        <v>33</v>
      </c>
      <c r="AC85" s="109" t="str">
        <f>IF(ISERROR((NETWORKDAYS(#REF!,A85,[2]Planning!A72:A75)-1)),"",(NETWORKDAYS(#REF!,A85,[2]Planning!A72:A75)-1))</f>
        <v/>
      </c>
      <c r="AD85" s="110"/>
      <c r="AE85" s="110"/>
      <c r="AF85" s="110"/>
      <c r="AG85" s="16"/>
    </row>
    <row r="86" spans="1:33" hidden="1" x14ac:dyDescent="0.25">
      <c r="A86" s="27">
        <v>43123</v>
      </c>
      <c r="B86" s="14"/>
      <c r="C86" s="43" t="s">
        <v>87</v>
      </c>
      <c r="D86" s="38" t="s">
        <v>23</v>
      </c>
      <c r="E86" s="90" t="s">
        <v>98</v>
      </c>
      <c r="F86" s="8" t="str">
        <f>IF(ISERROR(VLOOKUP(E86,#REF!,4,FALSE)),"",VLOOKUP(E86,#REF!,4,FALSE))</f>
        <v/>
      </c>
      <c r="G86" s="6"/>
      <c r="H86" s="2" t="str">
        <f>IF(ISERROR(VLOOKUP(E86,#REF!,3,FALSE)),"",VLOOKUP(E86,#REF!,3,FALSE))</f>
        <v/>
      </c>
      <c r="I86" s="67" t="str">
        <f>IF(ISERROR(VLOOKUP(E86,#REF!,5,FALSE)),"",VLOOKUP(E86,#REF!,5,FALSE))</f>
        <v/>
      </c>
      <c r="J86" s="67">
        <f>IF(ISERROR(VLOOKUP(E86,'[1]PLANNING COMMERCE'!$B$2:$T$290,19,FALSE)),"",(VLOOKUP(E86,'[1]PLANNING COMMERCE'!$B$2:$T$290,19,FALSE)))</f>
        <v>0</v>
      </c>
      <c r="K86" s="67">
        <f>IF(ISERROR(VLOOKUP(E86,'[1]PLANNING COMMERCE'!$B$2:$U$290,20,FALSE)),"",VLOOKUP(E86,'[1]PLANNING COMMERCE'!$B$2:$U$290,20,FALSE))</f>
        <v>0</v>
      </c>
      <c r="L86" s="3" t="s">
        <v>149</v>
      </c>
      <c r="M86" s="8">
        <v>0.6</v>
      </c>
      <c r="N86" s="19" t="str">
        <f>IF(ISERROR(VLOOKUP(E86,#REF!,12,FALSE)),"",VLOOKUP(E86,#REF!,12,FALSE))</f>
        <v/>
      </c>
      <c r="O86" s="3" t="str">
        <f>IF(ISERROR(VLOOKUP(E86,#REF!,13,FALSE)),"",VLOOKUP(E86,#REF!,13,FALSE))</f>
        <v/>
      </c>
      <c r="P86" s="20"/>
      <c r="Q86" s="4"/>
      <c r="R86" s="4"/>
      <c r="S86" s="4"/>
      <c r="T86" s="4" t="str">
        <f>IF(ISERROR(VLOOKUP(E86,#REF!,10,FALSE)),"",VLOOKUP(E86,#REF!,10,FALSE))</f>
        <v/>
      </c>
      <c r="U86" s="4"/>
      <c r="V86" s="4"/>
      <c r="W86" s="4"/>
      <c r="X86" s="4"/>
      <c r="Y86" s="4"/>
      <c r="Z86" s="5" t="str">
        <f>IF(((NETWORKDAYS(Q86,A86,[2]Planning!A64:A67)-1))&gt;3000,"",NETWORKDAYS(Q86,A86,[2]Planning!A64:A67)-1)</f>
        <v/>
      </c>
      <c r="AA86" s="5" t="str">
        <f>IF((NETWORKDAYS(R86,A86,[2]Planning!A74:A77)-1)&gt;3000,"",NETWORKDAYS(R86,A86,[2]Planning!A74:A77)-1)</f>
        <v/>
      </c>
      <c r="AB86" s="5">
        <f t="shared" si="1"/>
        <v>30801</v>
      </c>
      <c r="AC86" s="109" t="str">
        <f>IF(ISERROR((NETWORKDAYS(#REF!,A86,[2]Planning!A73:A76)-1)),"",(NETWORKDAYS(#REF!,A86,[2]Planning!A73:A76)-1))</f>
        <v/>
      </c>
      <c r="AD86" s="110"/>
      <c r="AE86" s="110"/>
      <c r="AF86" s="110"/>
      <c r="AG86" s="16"/>
    </row>
    <row r="87" spans="1:33" hidden="1" x14ac:dyDescent="0.25">
      <c r="A87" s="27">
        <v>43124</v>
      </c>
      <c r="B87" s="14" t="str">
        <f>IF(ISERROR(VLOOKUP(E87,#REF!,2,FALSE)),"",VLOOKUP(E87,#REF!,2,FALSE))</f>
        <v/>
      </c>
      <c r="C87" s="43"/>
      <c r="D87" s="35" t="s">
        <v>21</v>
      </c>
      <c r="E87" s="9" t="s">
        <v>99</v>
      </c>
      <c r="F87" s="8" t="str">
        <f>IF(ISERROR(VLOOKUP(E87,#REF!,4,FALSE)),"",VLOOKUP(E87,#REF!,4,FALSE))</f>
        <v/>
      </c>
      <c r="G87" s="59"/>
      <c r="H87" s="2" t="str">
        <f>IF(ISERROR(VLOOKUP(E87,#REF!,3,FALSE)),"",VLOOKUP(E87,#REF!,3,FALSE))</f>
        <v/>
      </c>
      <c r="I87" s="67" t="str">
        <f>IF(ISERROR(VLOOKUP(E87,#REF!,5,FALSE)),"",VLOOKUP(E87,#REF!,5,FALSE))</f>
        <v/>
      </c>
      <c r="J87" s="67" t="str">
        <f>IF(ISERROR(VLOOKUP(E87,'[1]PLANNING COMMERCE'!$B$2:$T$290,19,FALSE)),"",(VLOOKUP(E87,'[1]PLANNING COMMERCE'!$B$2:$T$290,19,FALSE)))</f>
        <v>Non</v>
      </c>
      <c r="K87" s="67" t="str">
        <f>IF(ISERROR(VLOOKUP(E87,'[1]PLANNING COMMERCE'!$B$2:$U$290,20,FALSE)),"",VLOOKUP(E87,'[1]PLANNING COMMERCE'!$B$2:$U$290,20,FALSE))</f>
        <v>Non</v>
      </c>
      <c r="L87" s="68" t="s">
        <v>146</v>
      </c>
      <c r="M87" s="8">
        <v>1</v>
      </c>
      <c r="N87" s="19" t="str">
        <f>IF(ISERROR(VLOOKUP(E87,#REF!,12,FALSE)),"",VLOOKUP(E87,#REF!,12,FALSE))</f>
        <v/>
      </c>
      <c r="O87" s="3" t="str">
        <f>IF(ISERROR(VLOOKUP(E87,#REF!,13,FALSE)),"",VLOOKUP(E87,#REF!,13,FALSE))</f>
        <v/>
      </c>
      <c r="P87" s="4">
        <v>43124</v>
      </c>
      <c r="Q87" s="4">
        <v>43088</v>
      </c>
      <c r="R87" s="4">
        <v>43088</v>
      </c>
      <c r="S87" s="4">
        <v>43091</v>
      </c>
      <c r="T87" s="4" t="str">
        <f>IF(ISERROR(VLOOKUP(E87,#REF!,10,FALSE)),"",VLOOKUP(E87,#REF!,10,FALSE))</f>
        <v/>
      </c>
      <c r="U87" s="4"/>
      <c r="V87" s="4"/>
      <c r="W87" s="4">
        <v>43104</v>
      </c>
      <c r="X87" s="4">
        <v>43108</v>
      </c>
      <c r="Y87" s="4">
        <v>43109</v>
      </c>
      <c r="Z87" s="5">
        <f>IF(((NETWORKDAYS(Q87,A87,[2]Planning!A66:A69)-1))&gt;3000,"",NETWORKDAYS(Q87,A87,[2]Planning!A66:A69)-1)</f>
        <v>26</v>
      </c>
      <c r="AA87" s="5">
        <f>IF((NETWORKDAYS(R87,A87,[2]Planning!A76:A79)-1)&gt;3000,"",NETWORKDAYS(R87,A87,[2]Planning!A76:A79)-1)</f>
        <v>26</v>
      </c>
      <c r="AB87" s="5">
        <f t="shared" si="1"/>
        <v>24</v>
      </c>
      <c r="AC87" s="109" t="str">
        <f>IF(ISERROR((NETWORKDAYS(#REF!,A87,[2]Planning!A75:A78)-1)),"",(NETWORKDAYS(#REF!,A87,[2]Planning!A75:A78)-1))</f>
        <v/>
      </c>
      <c r="AD87" s="110"/>
      <c r="AE87" s="110"/>
      <c r="AF87" s="110"/>
      <c r="AG87" s="16"/>
    </row>
    <row r="88" spans="1:33" hidden="1" x14ac:dyDescent="0.25">
      <c r="A88" s="27">
        <v>43124</v>
      </c>
      <c r="B88" s="14"/>
      <c r="C88" s="43" t="s">
        <v>87</v>
      </c>
      <c r="D88" s="41" t="s">
        <v>55</v>
      </c>
      <c r="E88" s="55" t="s">
        <v>100</v>
      </c>
      <c r="F88" s="8" t="str">
        <f>IF(ISERROR(VLOOKUP(E88,#REF!,4,FALSE)),"",VLOOKUP(E88,#REF!,4,FALSE))</f>
        <v/>
      </c>
      <c r="G88" s="6" t="s">
        <v>170</v>
      </c>
      <c r="H88" s="2" t="str">
        <f>IF(ISERROR(VLOOKUP(E88,#REF!,3,FALSE)),"",VLOOKUP(E88,#REF!,3,FALSE))</f>
        <v/>
      </c>
      <c r="I88" s="67" t="str">
        <f>IF(ISERROR(VLOOKUP(E88,#REF!,5,FALSE)),"",VLOOKUP(E88,#REF!,5,FALSE))</f>
        <v/>
      </c>
      <c r="J88" s="67" t="str">
        <f>IF(ISERROR(VLOOKUP(E88,'[1]PLANNING COMMERCE'!$B$2:$T$290,19,FALSE)),"",(VLOOKUP(E88,'[1]PLANNING COMMERCE'!$B$2:$T$290,19,FALSE)))</f>
        <v/>
      </c>
      <c r="K88" s="67" t="str">
        <f>IF(ISERROR(VLOOKUP(E88,'[1]PLANNING COMMERCE'!$B$2:$U$290,20,FALSE)),"",VLOOKUP(E88,'[1]PLANNING COMMERCE'!$B$2:$U$290,20,FALSE))</f>
        <v/>
      </c>
      <c r="L88" s="3" t="s">
        <v>144</v>
      </c>
      <c r="M88" s="8">
        <v>0.5</v>
      </c>
      <c r="N88" s="19" t="str">
        <f>IF(ISERROR(VLOOKUP(E88,#REF!,12,FALSE)),"",VLOOKUP(E88,#REF!,12,FALSE))</f>
        <v/>
      </c>
      <c r="O88" s="3" t="str">
        <f>IF(ISERROR(VLOOKUP(E88,#REF!,13,FALSE)),"",VLOOKUP(E88,#REF!,13,FALSE))</f>
        <v/>
      </c>
      <c r="P88" s="20">
        <v>43122</v>
      </c>
      <c r="Q88" s="4">
        <v>43115</v>
      </c>
      <c r="R88" s="4">
        <v>43115</v>
      </c>
      <c r="S88" s="4">
        <v>43116</v>
      </c>
      <c r="T88" s="4"/>
      <c r="U88" s="4" t="s">
        <v>143</v>
      </c>
      <c r="V88" s="4" t="s">
        <v>143</v>
      </c>
      <c r="W88" s="4">
        <v>43116</v>
      </c>
      <c r="X88" s="4">
        <v>43117</v>
      </c>
      <c r="Y88" s="4">
        <v>43118</v>
      </c>
      <c r="Z88" s="5">
        <f>IF(((NETWORKDAYS(Q88,A88,[2]Planning!A67:A70)-1))&gt;3000,"",NETWORKDAYS(Q88,A88,[2]Planning!A67:A70)-1)</f>
        <v>7</v>
      </c>
      <c r="AA88" s="5">
        <f>IF((NETWORKDAYS(R88,A88,[2]Planning!A77:A80)-1)&gt;3000,"",NETWORKDAYS(R88,A88,[2]Planning!A77:A80)-1)</f>
        <v>7</v>
      </c>
      <c r="AB88" s="5">
        <f t="shared" si="1"/>
        <v>7</v>
      </c>
      <c r="AC88" s="109" t="str">
        <f>IF(ISERROR((NETWORKDAYS(#REF!,A88,[2]Planning!A76:A79)-1)),"",(NETWORKDAYS(#REF!,A88,[2]Planning!A76:A79)-1))</f>
        <v/>
      </c>
      <c r="AD88" s="110"/>
      <c r="AE88" s="110"/>
      <c r="AF88" s="110"/>
      <c r="AG88" s="16"/>
    </row>
    <row r="89" spans="1:33" hidden="1" x14ac:dyDescent="0.25">
      <c r="A89" s="27">
        <v>43125</v>
      </c>
      <c r="B89" s="14"/>
      <c r="C89" s="43" t="s">
        <v>1</v>
      </c>
      <c r="D89" s="35" t="s">
        <v>21</v>
      </c>
      <c r="E89" s="96" t="s">
        <v>101</v>
      </c>
      <c r="F89" s="8" t="str">
        <f>IF(ISERROR(VLOOKUP(E89,#REF!,4,FALSE)),"",VLOOKUP(E89,#REF!,4,FALSE))</f>
        <v/>
      </c>
      <c r="G89" s="61" t="s">
        <v>171</v>
      </c>
      <c r="H89" s="2" t="str">
        <f>IF(ISERROR(VLOOKUP(E89,#REF!,3,FALSE)),"",VLOOKUP(E89,#REF!,3,FALSE))</f>
        <v/>
      </c>
      <c r="I89" s="67" t="str">
        <f>IF(ISERROR(VLOOKUP(E89,#REF!,5,FALSE)),"",VLOOKUP(E89,#REF!,5,FALSE))</f>
        <v/>
      </c>
      <c r="J89" s="67" t="str">
        <f>IF(ISERROR(VLOOKUP(E89,'[1]PLANNING COMMERCE'!$B$2:$T$290,19,FALSE)),"",(VLOOKUP(E89,'[1]PLANNING COMMERCE'!$B$2:$T$290,19,FALSE)))</f>
        <v>Non</v>
      </c>
      <c r="K89" s="67" t="str">
        <f>IF(ISERROR(VLOOKUP(E89,'[1]PLANNING COMMERCE'!$B$2:$U$290,20,FALSE)),"",VLOOKUP(E89,'[1]PLANNING COMMERCE'!$B$2:$U$290,20,FALSE))</f>
        <v>Non</v>
      </c>
      <c r="L89" s="18" t="s">
        <v>142</v>
      </c>
      <c r="M89" s="8">
        <v>1</v>
      </c>
      <c r="N89" s="19" t="str">
        <f>IF(ISERROR(VLOOKUP(E89,#REF!,12,FALSE)),"",VLOOKUP(E89,#REF!,12,FALSE))</f>
        <v/>
      </c>
      <c r="O89" s="3" t="str">
        <f>IF(ISERROR(VLOOKUP(E89,#REF!,13,FALSE)),"",VLOOKUP(E89,#REF!,13,FALSE))</f>
        <v/>
      </c>
      <c r="P89" s="20">
        <v>43125</v>
      </c>
      <c r="Q89" s="4">
        <v>43117</v>
      </c>
      <c r="R89" s="4">
        <v>43117</v>
      </c>
      <c r="S89" s="4">
        <v>43117</v>
      </c>
      <c r="T89" s="4"/>
      <c r="U89" s="4"/>
      <c r="V89" s="4"/>
      <c r="W89" s="4">
        <v>43118</v>
      </c>
      <c r="X89" s="4">
        <v>43123</v>
      </c>
      <c r="Y89" s="4">
        <v>43124</v>
      </c>
      <c r="Z89" s="5">
        <f>IF(((NETWORKDAYS(Q89,A89,[2]Planning!A69:A72)-1))&gt;3000,"",NETWORKDAYS(Q89,A89,[2]Planning!A69:A72)-1)</f>
        <v>6</v>
      </c>
      <c r="AA89" s="5">
        <f>IF((NETWORKDAYS(R89,A89,[2]Planning!A79:A82)-1)&gt;3000,"",NETWORKDAYS(R89,A89,[2]Planning!A79:A82)-1)</f>
        <v>6</v>
      </c>
      <c r="AB89" s="5">
        <f t="shared" si="1"/>
        <v>7</v>
      </c>
      <c r="AC89" s="109" t="str">
        <f>IF(ISERROR((NETWORKDAYS(#REF!,A89,[2]Planning!A78:A81)-1)),"",(NETWORKDAYS(#REF!,A89,[2]Planning!A78:A81)-1))</f>
        <v/>
      </c>
      <c r="AD89" s="110"/>
      <c r="AE89" s="110"/>
      <c r="AF89" s="110"/>
      <c r="AG89" s="16"/>
    </row>
    <row r="90" spans="1:33" hidden="1" x14ac:dyDescent="0.25">
      <c r="A90" s="27">
        <v>43125</v>
      </c>
      <c r="B90" s="14"/>
      <c r="C90" s="43"/>
      <c r="D90" s="29"/>
      <c r="E90" s="96" t="s">
        <v>102</v>
      </c>
      <c r="F90" s="8" t="str">
        <f>IF(ISERROR(VLOOKUP(E90,#REF!,4,FALSE)),"",VLOOKUP(E90,#REF!,4,FALSE))</f>
        <v/>
      </c>
      <c r="G90" s="6"/>
      <c r="H90" s="2" t="str">
        <f>IF(ISERROR(VLOOKUP(E90,#REF!,3,FALSE)),"",VLOOKUP(E90,#REF!,3,FALSE))</f>
        <v/>
      </c>
      <c r="I90" s="67" t="str">
        <f>IF(ISERROR(VLOOKUP(E90,#REF!,5,FALSE)),"",VLOOKUP(E90,#REF!,5,FALSE))</f>
        <v/>
      </c>
      <c r="J90" s="67" t="str">
        <f>IF(ISERROR(VLOOKUP(E90,'[1]PLANNING COMMERCE'!$B$2:$T$290,19,FALSE)),"",(VLOOKUP(E90,'[1]PLANNING COMMERCE'!$B$2:$T$290,19,FALSE)))</f>
        <v/>
      </c>
      <c r="K90" s="67" t="str">
        <f>IF(ISERROR(VLOOKUP(E90,'[1]PLANNING COMMERCE'!$B$2:$U$290,20,FALSE)),"",VLOOKUP(E90,'[1]PLANNING COMMERCE'!$B$2:$U$290,20,FALSE))</f>
        <v/>
      </c>
      <c r="L90" s="3"/>
      <c r="M90" s="8"/>
      <c r="N90" s="19" t="str">
        <f>IF(ISERROR(VLOOKUP(E90,#REF!,12,FALSE)),"",VLOOKUP(E90,#REF!,12,FALSE))</f>
        <v/>
      </c>
      <c r="O90" s="3" t="str">
        <f>IF(ISERROR(VLOOKUP(E90,#REF!,13,FALSE)),"",VLOOKUP(E90,#REF!,13,FALSE))</f>
        <v/>
      </c>
      <c r="P90" s="20"/>
      <c r="Q90" s="4"/>
      <c r="R90" s="4"/>
      <c r="S90" s="4"/>
      <c r="T90" s="4" t="str">
        <f>IF(ISERROR(VLOOKUP(E90,#REF!,10,FALSE)),"",VLOOKUP(E90,#REF!,10,FALSE))</f>
        <v/>
      </c>
      <c r="U90" s="4"/>
      <c r="V90" s="4"/>
      <c r="W90" s="4"/>
      <c r="X90" s="4"/>
      <c r="Y90" s="4"/>
      <c r="Z90" s="5" t="str">
        <f>IF(((NETWORKDAYS(Q90,A90,[2]Planning!A68:A71)-1))&gt;3000,"",NETWORKDAYS(Q90,A90,[2]Planning!A68:A71)-1)</f>
        <v/>
      </c>
      <c r="AA90" s="5" t="str">
        <f>IF((NETWORKDAYS(R90,A90,[2]Planning!A78:A81)-1)&gt;3000,"",NETWORKDAYS(R90,A90,[2]Planning!A78:A81)-1)</f>
        <v/>
      </c>
      <c r="AB90" s="5">
        <f t="shared" si="1"/>
        <v>30803</v>
      </c>
      <c r="AC90" s="109" t="str">
        <f>IF(ISERROR((NETWORKDAYS(#REF!,A90,[2]Planning!A77:A80)-1)),"",(NETWORKDAYS(#REF!,A90,[2]Planning!A77:A80)-1))</f>
        <v/>
      </c>
      <c r="AD90" s="110"/>
      <c r="AE90" s="110"/>
      <c r="AF90" s="110"/>
      <c r="AG90" s="16"/>
    </row>
    <row r="91" spans="1:33" hidden="1" x14ac:dyDescent="0.25">
      <c r="A91" s="27">
        <v>43125</v>
      </c>
      <c r="B91" s="14"/>
      <c r="C91" s="43"/>
      <c r="D91" s="41" t="s">
        <v>26</v>
      </c>
      <c r="E91" s="9" t="s">
        <v>103</v>
      </c>
      <c r="F91" s="8" t="str">
        <f>IF(ISERROR(VLOOKUP(E91,#REF!,4,FALSE)),"",VLOOKUP(E91,#REF!,4,FALSE))</f>
        <v/>
      </c>
      <c r="G91" s="60"/>
      <c r="H91" s="2" t="str">
        <f>IF(ISERROR(VLOOKUP(E91,#REF!,3,FALSE)),"",VLOOKUP(E91,#REF!,3,FALSE))</f>
        <v/>
      </c>
      <c r="I91" s="67" t="str">
        <f>IF(ISERROR(VLOOKUP(E91,#REF!,5,FALSE)),"",VLOOKUP(E91,#REF!,5,FALSE))</f>
        <v/>
      </c>
      <c r="J91" s="67" t="str">
        <f>IF(ISERROR(VLOOKUP(E91,'[1]PLANNING COMMERCE'!$B$2:$T$290,19,FALSE)),"",(VLOOKUP(E91,'[1]PLANNING COMMERCE'!$B$2:$T$290,19,FALSE)))</f>
        <v>Non</v>
      </c>
      <c r="K91" s="67" t="str">
        <f>IF(ISERROR(VLOOKUP(E91,'[1]PLANNING COMMERCE'!$B$2:$U$290,20,FALSE)),"",VLOOKUP(E91,'[1]PLANNING COMMERCE'!$B$2:$U$290,20,FALSE))</f>
        <v>Non</v>
      </c>
      <c r="L91" s="18" t="s">
        <v>142</v>
      </c>
      <c r="M91" s="8">
        <v>1</v>
      </c>
      <c r="N91" s="19">
        <v>1</v>
      </c>
      <c r="O91" s="3" t="str">
        <f>IF(ISERROR(VLOOKUP(E91,#REF!,13,FALSE)),"",VLOOKUP(E91,#REF!,13,FALSE))</f>
        <v/>
      </c>
      <c r="P91" s="4"/>
      <c r="Q91" s="4">
        <v>43109</v>
      </c>
      <c r="R91" s="4">
        <v>43109</v>
      </c>
      <c r="S91" s="4">
        <v>43109</v>
      </c>
      <c r="T91" s="4"/>
      <c r="U91" s="4" t="s">
        <v>143</v>
      </c>
      <c r="V91" s="4" t="s">
        <v>143</v>
      </c>
      <c r="W91" s="4">
        <v>43115</v>
      </c>
      <c r="X91" s="4">
        <v>43116</v>
      </c>
      <c r="Y91" s="4">
        <v>43117</v>
      </c>
      <c r="Z91" s="5">
        <f>IF(((NETWORKDAYS(Q91,A91,[2]Planning!A70:A73)-1))&gt;3000,"",NETWORKDAYS(Q91,A91,[2]Planning!A70:A73)-1)</f>
        <v>12</v>
      </c>
      <c r="AA91" s="5">
        <f>IF((NETWORKDAYS(R91,A91,[2]Planning!A80:A83)-1)&gt;3000,"",NETWORKDAYS(R91,A91,[2]Planning!A80:A83)-1)</f>
        <v>12</v>
      </c>
      <c r="AB91" s="5">
        <f t="shared" si="1"/>
        <v>13</v>
      </c>
      <c r="AC91" s="109" t="str">
        <f>IF(ISERROR((NETWORKDAYS(#REF!,A91,[2]Planning!A79:A82)-1)),"",(NETWORKDAYS(#REF!,A91,[2]Planning!A79:A82)-1))</f>
        <v/>
      </c>
      <c r="AD91" s="110"/>
      <c r="AE91" s="110"/>
      <c r="AF91" s="110"/>
      <c r="AG91" s="16"/>
    </row>
    <row r="92" spans="1:33" hidden="1" x14ac:dyDescent="0.25">
      <c r="A92" s="27">
        <v>43126</v>
      </c>
      <c r="B92" s="14"/>
      <c r="C92" s="30"/>
      <c r="D92" s="40" t="s">
        <v>15</v>
      </c>
      <c r="E92" s="95" t="s">
        <v>104</v>
      </c>
      <c r="F92" s="8" t="str">
        <f>IF(ISERROR(VLOOKUP(E92,#REF!,4,FALSE)),"",VLOOKUP(E92,#REF!,4,FALSE))</f>
        <v/>
      </c>
      <c r="G92" s="61" t="s">
        <v>172</v>
      </c>
      <c r="H92" s="2" t="str">
        <f>IF(ISERROR(VLOOKUP(E92,#REF!,3,FALSE)),"",VLOOKUP(E92,#REF!,3,FALSE))</f>
        <v/>
      </c>
      <c r="I92" s="67" t="str">
        <f>IF(ISERROR(VLOOKUP(E92,#REF!,5,FALSE)),"",VLOOKUP(E92,#REF!,5,FALSE))</f>
        <v/>
      </c>
      <c r="J92" s="67" t="str">
        <f>IF(ISERROR(VLOOKUP(E92,'[1]PLANNING COMMERCE'!$B$2:$T$290,19,FALSE)),"",(VLOOKUP(E92,'[1]PLANNING COMMERCE'!$B$2:$T$290,19,FALSE)))</f>
        <v>non</v>
      </c>
      <c r="K92" s="67" t="str">
        <f>IF(ISERROR(VLOOKUP(E92,'[1]PLANNING COMMERCE'!$B$2:$U$290,20,FALSE)),"",VLOOKUP(E92,'[1]PLANNING COMMERCE'!$B$2:$U$290,20,FALSE))</f>
        <v>non</v>
      </c>
      <c r="L92" s="3" t="s">
        <v>146</v>
      </c>
      <c r="M92" s="8">
        <v>1</v>
      </c>
      <c r="N92" s="19" t="str">
        <f>IF(ISERROR(VLOOKUP(E92,#REF!,12,FALSE)),"",VLOOKUP(E92,#REF!,12,FALSE))</f>
        <v/>
      </c>
      <c r="O92" s="3" t="str">
        <f>IF(ISERROR(VLOOKUP(E92,#REF!,13,FALSE)),"",VLOOKUP(E92,#REF!,13,FALSE))</f>
        <v/>
      </c>
      <c r="P92" s="20"/>
      <c r="Q92" s="4">
        <v>43110</v>
      </c>
      <c r="R92" s="4">
        <v>43115</v>
      </c>
      <c r="S92" s="4">
        <v>43111</v>
      </c>
      <c r="T92" s="4"/>
      <c r="U92" s="4" t="s">
        <v>143</v>
      </c>
      <c r="V92" s="4" t="s">
        <v>143</v>
      </c>
      <c r="W92" s="4">
        <v>43115</v>
      </c>
      <c r="X92" s="4">
        <v>43118</v>
      </c>
      <c r="Y92" s="4">
        <v>43122</v>
      </c>
      <c r="Z92" s="5">
        <f>IF(((NETWORKDAYS(Q92,A92,[2]Planning!A71:A74)-1))&gt;3000,"",NETWORKDAYS(Q92,A92,[2]Planning!A71:A74)-1)</f>
        <v>12</v>
      </c>
      <c r="AA92" s="5">
        <f>IF((NETWORKDAYS(R92,A92,[2]Planning!A81:A84)-1)&gt;3000,"",NETWORKDAYS(R92,A92,[2]Planning!A81:A84)-1)</f>
        <v>9</v>
      </c>
      <c r="AB92" s="5">
        <f t="shared" si="1"/>
        <v>12</v>
      </c>
      <c r="AC92" s="109" t="str">
        <f>IF(ISERROR((NETWORKDAYS(#REF!,A92,[2]Planning!A80:A83)-1)),"",(NETWORKDAYS(#REF!,A92,[2]Planning!A80:A83)-1))</f>
        <v/>
      </c>
      <c r="AD92" s="110"/>
      <c r="AE92" s="110"/>
      <c r="AF92" s="110"/>
      <c r="AG92" s="16"/>
    </row>
    <row r="93" spans="1:33" hidden="1" x14ac:dyDescent="0.25">
      <c r="A93" s="27">
        <v>43126</v>
      </c>
      <c r="B93" s="14"/>
      <c r="C93" s="43"/>
      <c r="D93" s="33" t="s">
        <v>41</v>
      </c>
      <c r="E93" s="94" t="s">
        <v>105</v>
      </c>
      <c r="F93" s="8" t="str">
        <f>IF(ISERROR(VLOOKUP(E93,#REF!,4,FALSE)),"",VLOOKUP(E93,#REF!,4,FALSE))</f>
        <v/>
      </c>
      <c r="G93" s="61" t="s">
        <v>171</v>
      </c>
      <c r="H93" s="2" t="str">
        <f>IF(ISERROR(VLOOKUP(E93,#REF!,3,FALSE)),"",VLOOKUP(E93,#REF!,3,FALSE))</f>
        <v/>
      </c>
      <c r="I93" s="67" t="str">
        <f>IF(ISERROR(VLOOKUP(E93,#REF!,5,FALSE)),"",VLOOKUP(E93,#REF!,5,FALSE))</f>
        <v/>
      </c>
      <c r="J93" s="67" t="str">
        <f>IF(ISERROR(VLOOKUP(E93,'[1]PLANNING COMMERCE'!$B$2:$T$290,19,FALSE)),"",(VLOOKUP(E93,'[1]PLANNING COMMERCE'!$B$2:$T$290,19,FALSE)))</f>
        <v>Oui</v>
      </c>
      <c r="K93" s="67" t="str">
        <f>IF(ISERROR(VLOOKUP(E93,'[1]PLANNING COMMERCE'!$B$2:$U$290,20,FALSE)),"",VLOOKUP(E93,'[1]PLANNING COMMERCE'!$B$2:$U$290,20,FALSE))</f>
        <v>Oui</v>
      </c>
      <c r="L93" s="3" t="s">
        <v>146</v>
      </c>
      <c r="M93" s="8"/>
      <c r="N93" s="19"/>
      <c r="O93" s="3"/>
      <c r="P93" s="20"/>
      <c r="Q93" s="4"/>
      <c r="R93" s="4"/>
      <c r="S93" s="4"/>
      <c r="T93" s="4"/>
      <c r="U93" s="4"/>
      <c r="V93" s="4"/>
      <c r="W93" s="4"/>
      <c r="X93" s="4"/>
      <c r="Y93" s="4"/>
      <c r="Z93" s="21"/>
      <c r="AA93" s="21"/>
      <c r="AB93" s="5">
        <f t="shared" si="1"/>
        <v>30804</v>
      </c>
      <c r="AC93" s="112"/>
      <c r="AD93" s="110"/>
      <c r="AE93" s="110"/>
      <c r="AF93" s="110"/>
      <c r="AG93" s="16"/>
    </row>
    <row r="94" spans="1:33" hidden="1" x14ac:dyDescent="0.25">
      <c r="A94" s="27">
        <v>43126</v>
      </c>
      <c r="B94" s="9"/>
      <c r="C94" s="43" t="s">
        <v>1</v>
      </c>
      <c r="D94" s="35"/>
      <c r="E94" s="96" t="s">
        <v>106</v>
      </c>
      <c r="F94" s="8" t="str">
        <f>IF(ISERROR(VLOOKUP(E94,#REF!,4,FALSE)),"",VLOOKUP(E94,#REF!,4,FALSE))</f>
        <v/>
      </c>
      <c r="G94" s="61" t="s">
        <v>171</v>
      </c>
      <c r="H94" s="2" t="str">
        <f>IF(ISERROR(VLOOKUP(E94,#REF!,3,FALSE)),"",VLOOKUP(E94,#REF!,3,FALSE))</f>
        <v/>
      </c>
      <c r="I94" s="67" t="str">
        <f>IF(ISERROR(VLOOKUP(E94,#REF!,5,FALSE)),"",VLOOKUP(E94,#REF!,5,FALSE))</f>
        <v/>
      </c>
      <c r="J94" s="67" t="str">
        <f>IF(ISERROR(VLOOKUP(E94,'[1]PLANNING COMMERCE'!$B$2:$T$290,19,FALSE)),"",(VLOOKUP(E94,'[1]PLANNING COMMERCE'!$B$2:$T$290,19,FALSE)))</f>
        <v/>
      </c>
      <c r="K94" s="67" t="str">
        <f>IF(ISERROR(VLOOKUP(E94,'[1]PLANNING COMMERCE'!$B$2:$U$290,20,FALSE)),"",VLOOKUP(E94,'[1]PLANNING COMMERCE'!$B$2:$U$290,20,FALSE))</f>
        <v/>
      </c>
      <c r="L94" s="9"/>
      <c r="M94" s="9"/>
      <c r="N94" s="19" t="str">
        <f>IF(ISERROR(VLOOKUP(E94,#REF!,12,FALSE)),"",VLOOKUP(E94,#REF!,12,FALSE))</f>
        <v/>
      </c>
      <c r="O94" s="3" t="str">
        <f>IF(ISERROR(VLOOKUP(E94,#REF!,13,FALSE)),"",VLOOKUP(E94,#REF!,13,FALSE))</f>
        <v/>
      </c>
      <c r="P94" s="9"/>
      <c r="Q94" s="11"/>
      <c r="R94" s="11"/>
      <c r="S94" s="11"/>
      <c r="T94" s="4" t="str">
        <f>IF(ISERROR(VLOOKUP(E94,#REF!,10,FALSE)),"",VLOOKUP(E94,#REF!,10,FALSE))</f>
        <v/>
      </c>
      <c r="U94" s="11"/>
      <c r="V94" s="11"/>
      <c r="W94" s="11"/>
      <c r="X94" s="11"/>
      <c r="Y94" s="11"/>
      <c r="Z94" s="22"/>
      <c r="AA94" s="22"/>
      <c r="AB94" s="5">
        <f t="shared" si="1"/>
        <v>30804</v>
      </c>
      <c r="AC94" s="111"/>
      <c r="AD94" s="110"/>
      <c r="AE94" s="110"/>
      <c r="AF94" s="110"/>
      <c r="AG94" s="16"/>
    </row>
    <row r="95" spans="1:33" hidden="1" x14ac:dyDescent="0.25">
      <c r="A95" s="27">
        <v>43127</v>
      </c>
      <c r="B95" s="9"/>
      <c r="C95" s="39"/>
      <c r="D95" s="39" t="s">
        <v>33</v>
      </c>
      <c r="E95" s="9" t="s">
        <v>107</v>
      </c>
      <c r="F95" s="8" t="str">
        <f>IF(ISERROR(VLOOKUP(E95,#REF!,4,FALSE)),"",VLOOKUP(E95,#REF!,4,FALSE))</f>
        <v/>
      </c>
      <c r="G95" s="61"/>
      <c r="H95" s="2" t="str">
        <f>IF(ISERROR(VLOOKUP(E95,#REF!,3,FALSE)),"",VLOOKUP(E95,#REF!,3,FALSE))</f>
        <v/>
      </c>
      <c r="I95" s="67" t="str">
        <f>IF(ISERROR(VLOOKUP(E95,#REF!,5,FALSE)),"",VLOOKUP(E95,#REF!,5,FALSE))</f>
        <v/>
      </c>
      <c r="J95" s="67" t="str">
        <f>IF(ISERROR(VLOOKUP(E95,'[1]PLANNING COMMERCE'!$B$2:$T$290,19,FALSE)),"",(VLOOKUP(E95,'[1]PLANNING COMMERCE'!$B$2:$T$290,19,FALSE)))</f>
        <v>Non</v>
      </c>
      <c r="K95" s="67" t="str">
        <f>IF(ISERROR(VLOOKUP(E95,'[1]PLANNING COMMERCE'!$B$2:$U$290,20,FALSE)),"",VLOOKUP(E95,'[1]PLANNING COMMERCE'!$B$2:$U$290,20,FALSE))</f>
        <v>Oui</v>
      </c>
      <c r="L95" s="9" t="s">
        <v>144</v>
      </c>
      <c r="M95" s="9">
        <v>0.5</v>
      </c>
      <c r="N95" s="19" t="str">
        <f>IF(ISERROR(VLOOKUP(E95,#REF!,12,FALSE)),"",VLOOKUP(E95,#REF!,12,FALSE))</f>
        <v/>
      </c>
      <c r="O95" s="3" t="str">
        <f>IF(ISERROR(VLOOKUP(E95,#REF!,13,FALSE)),"",VLOOKUP(E95,#REF!,13,FALSE))</f>
        <v/>
      </c>
      <c r="P95" s="11">
        <v>43126</v>
      </c>
      <c r="Q95" s="11">
        <v>43091</v>
      </c>
      <c r="R95" s="4">
        <v>43091</v>
      </c>
      <c r="S95" s="4">
        <v>43097</v>
      </c>
      <c r="T95" s="4" t="str">
        <f>IF(ISERROR(VLOOKUP(E95,#REF!,10,FALSE)),"",VLOOKUP(E95,#REF!,10,FALSE))</f>
        <v/>
      </c>
      <c r="U95" s="9"/>
      <c r="V95" s="9"/>
      <c r="W95" s="17">
        <v>43102</v>
      </c>
      <c r="X95" s="17">
        <v>43108</v>
      </c>
      <c r="Y95" s="17">
        <v>43110</v>
      </c>
      <c r="Z95" s="5">
        <f>IF(((NETWORKDAYS(Q95,A95,[2]Planning!A74:A77)-1))&gt;3000,"",NETWORKDAYS(Q95,A95,[2]Planning!A74:A77)-1)</f>
        <v>25</v>
      </c>
      <c r="AA95" s="5">
        <f>IF((NETWORKDAYS(R95,A95,[2]Planning!A84:A87)-1)&gt;3000,"",NETWORKDAYS(R95,A95,[2]Planning!A84:A87)-1)</f>
        <v>25</v>
      </c>
      <c r="AB95" s="5">
        <f t="shared" si="1"/>
        <v>22</v>
      </c>
      <c r="AC95" s="109" t="str">
        <f>IF(ISERROR((NETWORKDAYS(#REF!,A95,[2]Planning!A83:A86)-1)),"",(NETWORKDAYS(#REF!,A95,[2]Planning!A83:A86)-1))</f>
        <v/>
      </c>
      <c r="AD95" s="110"/>
      <c r="AE95" s="110"/>
      <c r="AF95" s="110"/>
      <c r="AG95" s="16"/>
    </row>
    <row r="96" spans="1:33" hidden="1" x14ac:dyDescent="0.25">
      <c r="A96" s="27">
        <v>43127</v>
      </c>
      <c r="B96" s="14" t="str">
        <f>IF(ISERROR(VLOOKUP(E96,#REF!,2,FALSE)),"",VLOOKUP(E96,#REF!,2,FALSE))</f>
        <v/>
      </c>
      <c r="C96" s="43" t="s">
        <v>1</v>
      </c>
      <c r="D96" s="34" t="s">
        <v>19</v>
      </c>
      <c r="E96" s="90" t="s">
        <v>108</v>
      </c>
      <c r="F96" s="8" t="str">
        <f>IF(ISERROR(VLOOKUP(E96,#REF!,4,FALSE)),"",VLOOKUP(E96,#REF!,4,FALSE))</f>
        <v/>
      </c>
      <c r="G96" s="6"/>
      <c r="H96" s="2" t="str">
        <f>IF(ISERROR(VLOOKUP(E96,#REF!,3,FALSE)),"",VLOOKUP(E96,#REF!,3,FALSE))</f>
        <v/>
      </c>
      <c r="I96" s="67" t="str">
        <f>IF(ISERROR(VLOOKUP(E96,#REF!,5,FALSE)),"",VLOOKUP(E96,#REF!,5,FALSE))</f>
        <v/>
      </c>
      <c r="J96" s="67" t="str">
        <f>IF(ISERROR(VLOOKUP(E96,'[1]PLANNING COMMERCE'!$B$2:$T$290,19,FALSE)),"",(VLOOKUP(E96,'[1]PLANNING COMMERCE'!$B$2:$T$290,19,FALSE)))</f>
        <v>Non</v>
      </c>
      <c r="K96" s="67" t="str">
        <f>IF(ISERROR(VLOOKUP(E96,'[1]PLANNING COMMERCE'!$B$2:$U$290,20,FALSE)),"",VLOOKUP(E96,'[1]PLANNING COMMERCE'!$B$2:$U$290,20,FALSE))</f>
        <v>Non</v>
      </c>
      <c r="L96" s="3" t="s">
        <v>146</v>
      </c>
      <c r="M96" s="8">
        <v>1</v>
      </c>
      <c r="N96" s="19" t="str">
        <f>IF(ISERROR(VLOOKUP(E96,#REF!,12,FALSE)),"",VLOOKUP(E96,#REF!,12,FALSE))</f>
        <v/>
      </c>
      <c r="O96" s="3" t="str">
        <f>IF(ISERROR(VLOOKUP(E96,#REF!,13,FALSE)),"",VLOOKUP(E96,#REF!,13,FALSE))</f>
        <v/>
      </c>
      <c r="P96" s="4"/>
      <c r="Q96" s="4">
        <v>43096</v>
      </c>
      <c r="R96" s="4">
        <v>43096</v>
      </c>
      <c r="S96" s="4">
        <v>43096</v>
      </c>
      <c r="T96" s="4" t="str">
        <f>IF(ISERROR(VLOOKUP(E96,#REF!,10,FALSE)),"",VLOOKUP(E96,#REF!,10,FALSE))</f>
        <v/>
      </c>
      <c r="U96" s="4" t="s">
        <v>143</v>
      </c>
      <c r="V96" s="4" t="s">
        <v>143</v>
      </c>
      <c r="W96" s="4">
        <v>43109</v>
      </c>
      <c r="X96" s="4">
        <v>43111</v>
      </c>
      <c r="Y96" s="4">
        <v>43122</v>
      </c>
      <c r="Z96" s="5">
        <f>IF(((NETWORKDAYS(Q96,A96,[2]Planning!A78:A81)-1))&gt;3000,"",NETWORKDAYS(Q96,A96,[2]Planning!A78:A81)-1)</f>
        <v>22</v>
      </c>
      <c r="AA96" s="5">
        <f>IF((NETWORKDAYS(R96,A96,[2]Planning!A88:A91)-1)&gt;3000,"",NETWORKDAYS(R96,A96,[2]Planning!A88:A91)-1)</f>
        <v>22</v>
      </c>
      <c r="AB96" s="5">
        <f t="shared" si="1"/>
        <v>23</v>
      </c>
      <c r="AC96" s="109" t="str">
        <f>IF(ISERROR((NETWORKDAYS(#REF!,A96,[2]Planning!A87:A90)-1)),"",(NETWORKDAYS(#REF!,A96,[2]Planning!A87:A90)-1))</f>
        <v/>
      </c>
      <c r="AD96" s="110"/>
      <c r="AE96" s="110"/>
      <c r="AF96" s="110"/>
      <c r="AG96" s="16"/>
    </row>
    <row r="97" spans="1:33" hidden="1" x14ac:dyDescent="0.25">
      <c r="A97" s="27">
        <v>43127</v>
      </c>
      <c r="B97" s="14"/>
      <c r="C97" s="30"/>
      <c r="D97" s="30"/>
      <c r="E97" s="94" t="s">
        <v>109</v>
      </c>
      <c r="F97" s="8" t="str">
        <f>IF(ISERROR(VLOOKUP(E97,#REF!,4,FALSE)),"",VLOOKUP(E97,#REF!,4,FALSE))</f>
        <v/>
      </c>
      <c r="G97" s="8"/>
      <c r="H97" s="2" t="str">
        <f>IF(ISERROR(VLOOKUP(E97,#REF!,3,FALSE)),"",VLOOKUP(E97,#REF!,3,FALSE))</f>
        <v/>
      </c>
      <c r="I97" s="67" t="str">
        <f>IF(ISERROR(VLOOKUP(E97,#REF!,5,FALSE)),"",VLOOKUP(E97,#REF!,5,FALSE))</f>
        <v/>
      </c>
      <c r="J97" s="67" t="str">
        <f>IF(ISERROR(VLOOKUP(E97,'[1]PLANNING COMMERCE'!$B$2:$T$290,19,FALSE)),"",(VLOOKUP(E97,'[1]PLANNING COMMERCE'!$B$2:$T$290,19,FALSE)))</f>
        <v/>
      </c>
      <c r="K97" s="67" t="str">
        <f>IF(ISERROR(VLOOKUP(E97,'[1]PLANNING COMMERCE'!$B$2:$U$290,20,FALSE)),"",VLOOKUP(E97,'[1]PLANNING COMMERCE'!$B$2:$U$290,20,FALSE))</f>
        <v/>
      </c>
      <c r="L97" s="3"/>
      <c r="M97" s="8"/>
      <c r="N97" s="19" t="str">
        <f>IF(ISERROR(VLOOKUP(E97,#REF!,12,FALSE)),"",VLOOKUP(E97,#REF!,12,FALSE))</f>
        <v/>
      </c>
      <c r="O97" s="3" t="str">
        <f>IF(ISERROR(VLOOKUP(E97,#REF!,13,FALSE)),"",VLOOKUP(E97,#REF!,13,FALSE))</f>
        <v/>
      </c>
      <c r="P97" s="20"/>
      <c r="Q97" s="4"/>
      <c r="R97" s="4"/>
      <c r="S97" s="4"/>
      <c r="T97" s="4" t="str">
        <f>IF(ISERROR(VLOOKUP(E97,#REF!,10,FALSE)),"",VLOOKUP(E97,#REF!,10,FALSE))</f>
        <v/>
      </c>
      <c r="U97" s="4"/>
      <c r="V97" s="4"/>
      <c r="W97" s="4"/>
      <c r="X97" s="4"/>
      <c r="Y97" s="4"/>
      <c r="Z97" s="5"/>
      <c r="AA97" s="5"/>
      <c r="AB97" s="5">
        <f t="shared" si="1"/>
        <v>30804</v>
      </c>
      <c r="AC97" s="109"/>
      <c r="AD97" s="110"/>
      <c r="AE97" s="110"/>
      <c r="AF97" s="110"/>
      <c r="AG97" s="16"/>
    </row>
    <row r="98" spans="1:33" hidden="1" x14ac:dyDescent="0.25">
      <c r="A98" s="27">
        <v>43128</v>
      </c>
      <c r="B98" s="14"/>
      <c r="C98" s="49"/>
      <c r="D98" s="44" t="s">
        <v>33</v>
      </c>
      <c r="E98" s="90" t="s">
        <v>110</v>
      </c>
      <c r="F98" s="8" t="str">
        <f>IF(ISERROR(VLOOKUP(E98,#REF!,4,FALSE)),"",VLOOKUP(E98,#REF!,4,FALSE))</f>
        <v/>
      </c>
      <c r="G98" s="75"/>
      <c r="H98" s="2" t="str">
        <f>IF(ISERROR(VLOOKUP(E98,#REF!,3,FALSE)),"",VLOOKUP(E98,#REF!,3,FALSE))</f>
        <v/>
      </c>
      <c r="I98" s="67" t="str">
        <f>IF(ISERROR(VLOOKUP(E98,#REF!,5,FALSE)),"",VLOOKUP(E98,#REF!,5,FALSE))</f>
        <v/>
      </c>
      <c r="J98" s="67" t="str">
        <f>IF(ISERROR(VLOOKUP(E98,'[1]PLANNING COMMERCE'!$B$2:$T$290,19,FALSE)),"",(VLOOKUP(E98,'[1]PLANNING COMMERCE'!$B$2:$T$290,19,FALSE)))</f>
        <v>Non</v>
      </c>
      <c r="K98" s="67" t="str">
        <f>IF(ISERROR(VLOOKUP(E98,'[1]PLANNING COMMERCE'!$B$2:$U$290,20,FALSE)),"",VLOOKUP(E98,'[1]PLANNING COMMERCE'!$B$2:$U$290,20,FALSE))</f>
        <v>Non</v>
      </c>
      <c r="L98" s="68" t="s">
        <v>144</v>
      </c>
      <c r="M98" s="67">
        <v>0.5</v>
      </c>
      <c r="N98" s="19" t="str">
        <f>IF(ISERROR(VLOOKUP(E98,#REF!,12,FALSE)),"",VLOOKUP(E98,#REF!,12,FALSE))</f>
        <v/>
      </c>
      <c r="O98" s="3" t="str">
        <f>IF(ISERROR(VLOOKUP(E98,#REF!,13,FALSE)),"",VLOOKUP(E98,#REF!,13,FALSE))</f>
        <v/>
      </c>
      <c r="P98" s="11">
        <v>43128</v>
      </c>
      <c r="Q98" s="11">
        <v>43118</v>
      </c>
      <c r="R98" s="11">
        <v>43118</v>
      </c>
      <c r="S98" s="11">
        <v>43119</v>
      </c>
      <c r="T98" s="4" t="str">
        <f>IF(ISERROR(VLOOKUP(E98,#REF!,10,FALSE)),"",VLOOKUP(E98,#REF!,10,FALSE))</f>
        <v/>
      </c>
      <c r="U98" s="11"/>
      <c r="V98" s="11"/>
      <c r="W98" s="11">
        <v>43123</v>
      </c>
      <c r="X98" s="11">
        <v>43124</v>
      </c>
      <c r="Y98" s="4">
        <v>43124</v>
      </c>
      <c r="Z98" s="5">
        <f>IF(((NETWORKDAYS(Q98,A98,[2]Planning!A79:A82)-1))&gt;3000,"",NETWORKDAYS(Q98,A98,[2]Planning!A79:A82)-1)</f>
        <v>6</v>
      </c>
      <c r="AA98" s="5">
        <f>IF((NETWORKDAYS(R98,A98,[2]Planning!A89:A92)-1)&gt;3000,"",NETWORKDAYS(R98,A98,[2]Planning!A89:A92)-1)</f>
        <v>6</v>
      </c>
      <c r="AB98" s="5">
        <f t="shared" si="1"/>
        <v>6</v>
      </c>
      <c r="AC98" s="109" t="str">
        <f>IF(ISERROR((NETWORKDAYS(#REF!,A98,[2]Planning!A88:A91)-1)),"",(NETWORKDAYS(#REF!,A98,[2]Planning!A88:A91)-1))</f>
        <v/>
      </c>
      <c r="AD98" s="110"/>
      <c r="AE98" s="110"/>
      <c r="AF98" s="110"/>
      <c r="AG98" s="16"/>
    </row>
    <row r="99" spans="1:33" hidden="1" x14ac:dyDescent="0.25">
      <c r="A99" s="27">
        <v>43128</v>
      </c>
      <c r="B99" s="14"/>
      <c r="C99" s="30"/>
      <c r="D99" s="40" t="s">
        <v>23</v>
      </c>
      <c r="E99" s="9" t="s">
        <v>111</v>
      </c>
      <c r="F99" s="8" t="str">
        <f>IF(ISERROR(VLOOKUP(E99,#REF!,4,FALSE)),"",VLOOKUP(E99,#REF!,4,FALSE))</f>
        <v/>
      </c>
      <c r="G99" s="66"/>
      <c r="H99" s="2" t="str">
        <f>IF(ISERROR(VLOOKUP(E99,#REF!,3,FALSE)),"",VLOOKUP(E99,#REF!,3,FALSE))</f>
        <v/>
      </c>
      <c r="I99" s="67" t="str">
        <f>IF(ISERROR(VLOOKUP(E99,#REF!,5,FALSE)),"",VLOOKUP(E99,#REF!,5,FALSE))</f>
        <v/>
      </c>
      <c r="J99" s="67">
        <f>IF(ISERROR(VLOOKUP(E99,'[1]PLANNING COMMERCE'!$B$2:$T$290,19,FALSE)),"",(VLOOKUP(E99,'[1]PLANNING COMMERCE'!$B$2:$T$290,19,FALSE)))</f>
        <v>0</v>
      </c>
      <c r="K99" s="67">
        <f>IF(ISERROR(VLOOKUP(E99,'[1]PLANNING COMMERCE'!$B$2:$U$290,20,FALSE)),"",VLOOKUP(E99,'[1]PLANNING COMMERCE'!$B$2:$U$290,20,FALSE))</f>
        <v>0</v>
      </c>
      <c r="L99" s="10" t="s">
        <v>149</v>
      </c>
      <c r="M99" s="8">
        <v>0.6</v>
      </c>
      <c r="N99" s="19" t="str">
        <f>IF(ISERROR(VLOOKUP(E99,#REF!,12,FALSE)),"",VLOOKUP(E99,#REF!,12,FALSE))</f>
        <v/>
      </c>
      <c r="O99" s="3" t="str">
        <f>IF(ISERROR(VLOOKUP(E99,#REF!,13,FALSE)),"",VLOOKUP(E99,#REF!,13,FALSE))</f>
        <v/>
      </c>
      <c r="P99" s="20"/>
      <c r="Q99" s="4"/>
      <c r="R99" s="4"/>
      <c r="S99" s="4"/>
      <c r="T99" s="4" t="str">
        <f>IF(ISERROR(VLOOKUP(E99,#REF!,10,FALSE)),"",VLOOKUP(E99,#REF!,10,FALSE))</f>
        <v/>
      </c>
      <c r="U99" s="4"/>
      <c r="V99" s="4"/>
      <c r="W99" s="4"/>
      <c r="X99" s="4"/>
      <c r="Y99" s="4"/>
      <c r="Z99" s="5" t="str">
        <f>IF(((NETWORKDAYS(Q99,A99,[2]Planning!A90:A93)-1))&gt;3000,"",NETWORKDAYS(Q99,A99,[2]Planning!A90:A93)-1)</f>
        <v/>
      </c>
      <c r="AA99" s="5" t="str">
        <f>IF((NETWORKDAYS(R99,A99,[2]Planning!A100:A103)-1)&gt;3000,"",NETWORKDAYS(R99,A99,[2]Planning!A100:A103)-1)</f>
        <v/>
      </c>
      <c r="AB99" s="5">
        <f t="shared" si="1"/>
        <v>30804</v>
      </c>
      <c r="AC99" s="109" t="str">
        <f>IF(ISERROR((NETWORKDAYS(#REF!,A99,[2]Planning!A99:A102)-1)),"",(NETWORKDAYS(#REF!,A99,[2]Planning!A99:A102)-1))</f>
        <v/>
      </c>
      <c r="AD99" s="110"/>
      <c r="AE99" s="110"/>
      <c r="AF99" s="110"/>
      <c r="AG99" s="16"/>
    </row>
    <row r="100" spans="1:33" hidden="1" x14ac:dyDescent="0.25">
      <c r="A100" s="27">
        <v>43128</v>
      </c>
      <c r="B100" s="14"/>
      <c r="C100" s="43" t="s">
        <v>1</v>
      </c>
      <c r="D100" s="32" t="s">
        <v>39</v>
      </c>
      <c r="E100" s="97" t="s">
        <v>112</v>
      </c>
      <c r="F100" s="8" t="str">
        <f>IF(ISERROR(VLOOKUP(E100,#REF!,4,FALSE)),"",VLOOKUP(E100,#REF!,4,FALSE))</f>
        <v/>
      </c>
      <c r="G100" s="61" t="s">
        <v>173</v>
      </c>
      <c r="H100" s="2" t="str">
        <f>IF(ISERROR(VLOOKUP(E100,#REF!,3,FALSE)),"",VLOOKUP(E100,#REF!,3,FALSE))</f>
        <v/>
      </c>
      <c r="I100" s="67" t="str">
        <f>IF(ISERROR(VLOOKUP(E100,#REF!,5,FALSE)),"",VLOOKUP(E100,#REF!,5,FALSE))</f>
        <v/>
      </c>
      <c r="J100" s="67" t="str">
        <f>IF(ISERROR(VLOOKUP(E100,'[1]PLANNING COMMERCE'!$B$2:$T$290,19,FALSE)),"",(VLOOKUP(E100,'[1]PLANNING COMMERCE'!$B$2:$T$290,19,FALSE)))</f>
        <v>Non</v>
      </c>
      <c r="K100" s="67" t="str">
        <f>IF(ISERROR(VLOOKUP(E100,'[1]PLANNING COMMERCE'!$B$2:$U$290,20,FALSE)),"",VLOOKUP(E100,'[1]PLANNING COMMERCE'!$B$2:$U$290,20,FALSE))</f>
        <v>Non</v>
      </c>
      <c r="L100" s="3" t="s">
        <v>146</v>
      </c>
      <c r="M100" s="8">
        <v>1</v>
      </c>
      <c r="N100" s="19" t="str">
        <f>IF(ISERROR(VLOOKUP(E100,#REF!,12,FALSE)),"",VLOOKUP(E100,#REF!,12,FALSE))</f>
        <v/>
      </c>
      <c r="O100" s="3" t="str">
        <f>IF(ISERROR(VLOOKUP(E100,#REF!,13,FALSE)),"",VLOOKUP(E100,#REF!,13,FALSE))</f>
        <v/>
      </c>
      <c r="P100" s="63"/>
      <c r="Q100" s="11">
        <v>43108</v>
      </c>
      <c r="R100" s="11">
        <v>43108</v>
      </c>
      <c r="S100" s="11">
        <v>43108</v>
      </c>
      <c r="T100" s="4"/>
      <c r="U100" s="11" t="s">
        <v>143</v>
      </c>
      <c r="V100" s="11" t="s">
        <v>143</v>
      </c>
      <c r="W100" s="11">
        <v>43111</v>
      </c>
      <c r="X100" s="11">
        <v>43116</v>
      </c>
      <c r="Y100" s="4">
        <v>43117</v>
      </c>
      <c r="Z100" s="5">
        <f>IF(((NETWORKDAYS(Q100,A100,[2]Planning!A80:A83)-1))&gt;3000,"",NETWORKDAYS(Q100,A100,[2]Planning!A80:A83)-1)</f>
        <v>14</v>
      </c>
      <c r="AA100" s="5">
        <f>IF((NETWORKDAYS(R100,A100,[2]Planning!A90:A93)-1)&gt;3000,"",NETWORKDAYS(R100,A100,[2]Planning!A90:A93)-1)</f>
        <v>14</v>
      </c>
      <c r="AB100" s="5">
        <f t="shared" si="1"/>
        <v>15</v>
      </c>
      <c r="AC100" s="109" t="str">
        <f>IF(ISERROR((NETWORKDAYS(#REF!,A100,[2]Planning!A89:A92)-1)),"",(NETWORKDAYS(#REF!,A100,[2]Planning!A89:A92)-1))</f>
        <v/>
      </c>
      <c r="AD100" s="110"/>
      <c r="AE100" s="110"/>
      <c r="AF100" s="110"/>
      <c r="AG100" s="16"/>
    </row>
    <row r="101" spans="1:33" hidden="1" x14ac:dyDescent="0.25">
      <c r="A101" s="27">
        <v>43129</v>
      </c>
      <c r="B101" s="14"/>
      <c r="C101" s="30"/>
      <c r="D101" s="45" t="s">
        <v>4</v>
      </c>
      <c r="E101" s="9" t="s">
        <v>113</v>
      </c>
      <c r="F101" s="8" t="str">
        <f>IF(ISERROR(VLOOKUP(E101,#REF!,4,FALSE)),"",VLOOKUP(E101,#REF!,4,FALSE))</f>
        <v/>
      </c>
      <c r="G101" s="6"/>
      <c r="H101" s="2" t="str">
        <f>IF(ISERROR(VLOOKUP(E101,#REF!,3,FALSE)),"",VLOOKUP(E101,#REF!,3,FALSE))</f>
        <v/>
      </c>
      <c r="I101" s="67" t="str">
        <f>IF(ISERROR(VLOOKUP(E101,#REF!,5,FALSE)),"",VLOOKUP(E101,#REF!,5,FALSE))</f>
        <v/>
      </c>
      <c r="J101" s="67">
        <f>IF(ISERROR(VLOOKUP(E101,'[1]PLANNING COMMERCE'!$B$2:$T$290,19,FALSE)),"",(VLOOKUP(E101,'[1]PLANNING COMMERCE'!$B$2:$T$290,19,FALSE)))</f>
        <v>0</v>
      </c>
      <c r="K101" s="67">
        <f>IF(ISERROR(VLOOKUP(E101,'[1]PLANNING COMMERCE'!$B$2:$U$290,20,FALSE)),"",VLOOKUP(E101,'[1]PLANNING COMMERCE'!$B$2:$U$290,20,FALSE))</f>
        <v>0</v>
      </c>
      <c r="L101" s="3" t="s">
        <v>149</v>
      </c>
      <c r="M101" s="8">
        <v>0.6</v>
      </c>
      <c r="N101" s="19" t="str">
        <f>IF(ISERROR(VLOOKUP(E101,#REF!,12,FALSE)),"",VLOOKUP(E101,#REF!,12,FALSE))</f>
        <v/>
      </c>
      <c r="O101" s="3" t="str">
        <f>IF(ISERROR(VLOOKUP(E101,#REF!,13,FALSE)),"",VLOOKUP(E101,#REF!,13,FALSE))</f>
        <v/>
      </c>
      <c r="P101" s="20"/>
      <c r="Q101" s="4"/>
      <c r="R101" s="4"/>
      <c r="S101" s="4"/>
      <c r="T101" s="4" t="str">
        <f>IF(ISERROR(VLOOKUP(E101,#REF!,10,FALSE)),"",VLOOKUP(E101,#REF!,10,FALSE))</f>
        <v/>
      </c>
      <c r="U101" s="4"/>
      <c r="V101" s="4"/>
      <c r="W101" s="4"/>
      <c r="X101" s="4"/>
      <c r="Y101" s="4"/>
      <c r="Z101" s="5" t="str">
        <f>IF(((NETWORKDAYS(Q101,A101,[2]Planning!A83:A86)-1))&gt;3000,"",NETWORKDAYS(Q101,A101,[2]Planning!A83:A86)-1)</f>
        <v/>
      </c>
      <c r="AA101" s="5" t="str">
        <f>IF((NETWORKDAYS(R101,A101,[2]Planning!A93:A96)-1)&gt;3000,"",NETWORKDAYS(R101,A101,[2]Planning!A93:A96)-1)</f>
        <v/>
      </c>
      <c r="AB101" s="5">
        <f t="shared" si="1"/>
        <v>30805</v>
      </c>
      <c r="AC101" s="109" t="str">
        <f>IF(ISERROR((NETWORKDAYS(#REF!,A101,[2]Planning!A92:A95)-1)),"",(NETWORKDAYS(#REF!,A101,[2]Planning!A92:A95)-1))</f>
        <v/>
      </c>
      <c r="AD101" s="110"/>
      <c r="AE101" s="110"/>
      <c r="AF101" s="110"/>
      <c r="AG101" s="16"/>
    </row>
    <row r="102" spans="1:33" hidden="1" x14ac:dyDescent="0.25">
      <c r="A102" s="27">
        <v>43129</v>
      </c>
      <c r="B102" s="14"/>
      <c r="C102" s="43"/>
      <c r="D102" s="35" t="s">
        <v>21</v>
      </c>
      <c r="E102" s="94" t="s">
        <v>114</v>
      </c>
      <c r="F102" s="8" t="str">
        <f>IF(ISERROR(VLOOKUP(E102,#REF!,4,FALSE)),"",VLOOKUP(E102,#REF!,4,FALSE))</f>
        <v/>
      </c>
      <c r="G102" s="61" t="s">
        <v>174</v>
      </c>
      <c r="H102" s="2" t="str">
        <f>IF(ISERROR(VLOOKUP(E102,#REF!,3,FALSE)),"",VLOOKUP(E102,#REF!,3,FALSE))</f>
        <v/>
      </c>
      <c r="I102" s="67" t="str">
        <f>IF(ISERROR(VLOOKUP(E102,#REF!,5,FALSE)),"",VLOOKUP(E102,#REF!,5,FALSE))</f>
        <v/>
      </c>
      <c r="J102" s="67" t="str">
        <f>IF(ISERROR(VLOOKUP(E102,'[1]PLANNING COMMERCE'!$B$2:$T$290,19,FALSE)),"",(VLOOKUP(E102,'[1]PLANNING COMMERCE'!$B$2:$T$290,19,FALSE)))</f>
        <v>Non</v>
      </c>
      <c r="K102" s="67" t="str">
        <f>IF(ISERROR(VLOOKUP(E102,'[1]PLANNING COMMERCE'!$B$2:$U$290,20,FALSE)),"",VLOOKUP(E102,'[1]PLANNING COMMERCE'!$B$2:$U$290,20,FALSE))</f>
        <v>Non</v>
      </c>
      <c r="L102" s="23" t="s">
        <v>150</v>
      </c>
      <c r="M102" s="8">
        <v>0.5</v>
      </c>
      <c r="N102" s="19" t="str">
        <f>IF(ISERROR(VLOOKUP(E102,#REF!,12,FALSE)),"",VLOOKUP(E102,#REF!,12,FALSE))</f>
        <v/>
      </c>
      <c r="O102" s="3" t="str">
        <f>IF(ISERROR(VLOOKUP(E102,#REF!,13,FALSE)),"",VLOOKUP(E102,#REF!,13,FALSE))</f>
        <v/>
      </c>
      <c r="P102" s="20">
        <v>43119</v>
      </c>
      <c r="Q102" s="4">
        <v>43110</v>
      </c>
      <c r="R102" s="4">
        <v>43110</v>
      </c>
      <c r="S102" s="4">
        <v>43115</v>
      </c>
      <c r="T102" s="4"/>
      <c r="U102" s="4"/>
      <c r="V102" s="4"/>
      <c r="W102" s="4">
        <v>43115</v>
      </c>
      <c r="X102" s="4">
        <v>43116</v>
      </c>
      <c r="Y102" s="4">
        <v>43116</v>
      </c>
      <c r="Z102" s="5">
        <f>IF(((NETWORKDAYS(Q102,A102,[2]Planning!A82:A85)-1))&gt;3000,"",NETWORKDAYS(Q102,A102,[2]Planning!A82:A85)-1)</f>
        <v>13</v>
      </c>
      <c r="AA102" s="5">
        <f>IF((NETWORKDAYS(R102,A102,[2]Planning!A92:A95)-1)&gt;3000,"",NETWORKDAYS(R102,A102,[2]Planning!A92:A95)-1)</f>
        <v>13</v>
      </c>
      <c r="AB102" s="5">
        <f t="shared" si="1"/>
        <v>11</v>
      </c>
      <c r="AC102" s="109" t="str">
        <f>IF(ISERROR((NETWORKDAYS(#REF!,A102,[2]Planning!A91:A94)-1)),"",(NETWORKDAYS(#REF!,A102,[2]Planning!A91:A94)-1))</f>
        <v/>
      </c>
      <c r="AD102" s="110"/>
      <c r="AE102" s="110"/>
      <c r="AF102" s="110"/>
      <c r="AG102" s="16"/>
    </row>
    <row r="103" spans="1:33" hidden="1" x14ac:dyDescent="0.25">
      <c r="A103" s="27">
        <v>43129</v>
      </c>
      <c r="B103" s="14"/>
      <c r="C103" s="43"/>
      <c r="D103" s="35"/>
      <c r="E103" s="97" t="s">
        <v>112</v>
      </c>
      <c r="F103" s="8" t="str">
        <f>IF(ISERROR(VLOOKUP(E103,#REF!,4,FALSE)),"",VLOOKUP(E103,#REF!,4,FALSE))</f>
        <v/>
      </c>
      <c r="G103" s="55" t="s">
        <v>175</v>
      </c>
      <c r="H103" s="2" t="str">
        <f>IF(ISERROR(VLOOKUP(E103,#REF!,3,FALSE)),"",VLOOKUP(E103,#REF!,3,FALSE))</f>
        <v/>
      </c>
      <c r="I103" s="67" t="str">
        <f>IF(ISERROR(VLOOKUP(E103,#REF!,5,FALSE)),"",VLOOKUP(E103,#REF!,5,FALSE))</f>
        <v/>
      </c>
      <c r="J103" s="67" t="str">
        <f>IF(ISERROR(VLOOKUP(E103,'[1]PLANNING COMMERCE'!$B$2:$T$290,19,FALSE)),"",(VLOOKUP(E103,'[1]PLANNING COMMERCE'!$B$2:$T$290,19,FALSE)))</f>
        <v>Non</v>
      </c>
      <c r="K103" s="67" t="str">
        <f>IF(ISERROR(VLOOKUP(E103,'[1]PLANNING COMMERCE'!$B$2:$U$290,20,FALSE)),"",VLOOKUP(E103,'[1]PLANNING COMMERCE'!$B$2:$U$290,20,FALSE))</f>
        <v>Non</v>
      </c>
      <c r="L103" s="23"/>
      <c r="M103" s="8"/>
      <c r="N103" s="19"/>
      <c r="O103" s="3" t="str">
        <f>IF(ISERROR(VLOOKUP(E103,#REF!,13,FALSE)),"",VLOOKUP(E103,#REF!,13,FALSE))</f>
        <v/>
      </c>
      <c r="P103" s="20"/>
      <c r="Q103" s="4"/>
      <c r="R103" s="4"/>
      <c r="S103" s="4"/>
      <c r="T103" s="4"/>
      <c r="U103" s="4"/>
      <c r="V103" s="4"/>
      <c r="W103" s="4"/>
      <c r="X103" s="4"/>
      <c r="Y103" s="4"/>
      <c r="Z103" s="22"/>
      <c r="AA103" s="22"/>
      <c r="AB103" s="5">
        <f t="shared" si="1"/>
        <v>30805</v>
      </c>
      <c r="AC103" s="111"/>
      <c r="AD103" s="110"/>
      <c r="AE103" s="110"/>
      <c r="AF103" s="110"/>
      <c r="AG103" s="16"/>
    </row>
    <row r="104" spans="1:33" hidden="1" x14ac:dyDescent="0.25">
      <c r="A104" s="27">
        <v>43130</v>
      </c>
      <c r="B104" s="14"/>
      <c r="C104" s="43" t="s">
        <v>1</v>
      </c>
      <c r="D104" s="31" t="s">
        <v>21</v>
      </c>
      <c r="E104" s="90" t="s">
        <v>115</v>
      </c>
      <c r="F104" s="8" t="str">
        <f>IF(ISERROR(VLOOKUP(E104,#REF!,4,FALSE)),"",VLOOKUP(E104,#REF!,4,FALSE))</f>
        <v/>
      </c>
      <c r="G104" s="76"/>
      <c r="H104" s="2" t="str">
        <f>IF(ISERROR(VLOOKUP(E104,#REF!,3,FALSE)),"",VLOOKUP(E104,#REF!,3,FALSE))</f>
        <v/>
      </c>
      <c r="I104" s="67" t="str">
        <f>IF(ISERROR(VLOOKUP(E104,#REF!,5,FALSE)),"",VLOOKUP(E104,#REF!,5,FALSE))</f>
        <v/>
      </c>
      <c r="J104" s="67" t="str">
        <f>IF(ISERROR(VLOOKUP(E104,'[1]PLANNING COMMERCE'!$B$2:$T$290,19,FALSE)),"",(VLOOKUP(E104,'[1]PLANNING COMMERCE'!$B$2:$T$290,19,FALSE)))</f>
        <v>Non</v>
      </c>
      <c r="K104" s="67" t="str">
        <f>IF(ISERROR(VLOOKUP(E104,'[1]PLANNING COMMERCE'!$B$2:$U$290,20,FALSE)),"",VLOOKUP(E104,'[1]PLANNING COMMERCE'!$B$2:$U$290,20,FALSE))</f>
        <v>Non</v>
      </c>
      <c r="L104" s="3" t="s">
        <v>146</v>
      </c>
      <c r="M104" s="8">
        <v>1</v>
      </c>
      <c r="N104" s="19" t="str">
        <f>IF(ISERROR(VLOOKUP(E104,#REF!,12,FALSE)),"",VLOOKUP(E104,#REF!,12,FALSE))</f>
        <v/>
      </c>
      <c r="O104" s="3" t="str">
        <f>IF(ISERROR(VLOOKUP(E104,#REF!,13,FALSE)),"",VLOOKUP(E104,#REF!,13,FALSE))</f>
        <v/>
      </c>
      <c r="P104" s="63">
        <v>43130</v>
      </c>
      <c r="Q104" s="4">
        <v>43103</v>
      </c>
      <c r="R104" s="4">
        <v>43103</v>
      </c>
      <c r="S104" s="4">
        <v>43108</v>
      </c>
      <c r="T104" s="4"/>
      <c r="U104" s="11"/>
      <c r="V104" s="63"/>
      <c r="W104" s="11">
        <v>43112</v>
      </c>
      <c r="X104" s="11">
        <v>43115</v>
      </c>
      <c r="Y104" s="4">
        <v>43117</v>
      </c>
      <c r="Z104" s="5">
        <f>IF(((NETWORKDAYS(Q104,A104,[2]Planning!A84:A87)-1))&gt;3000,"",NETWORKDAYS(Q104,A104,[2]Planning!A84:A87)-1)</f>
        <v>19</v>
      </c>
      <c r="AA104" s="5">
        <f>IF((NETWORKDAYS(R104,A104,[2]Planning!A94:A97)-1)&gt;3000,"",NETWORKDAYS(R104,A104,[2]Planning!A94:A97)-1)</f>
        <v>19</v>
      </c>
      <c r="AB104" s="5">
        <f t="shared" si="1"/>
        <v>17</v>
      </c>
      <c r="AC104" s="109" t="str">
        <f>IF(ISERROR((NETWORKDAYS(#REF!,A104,[2]Planning!A93:A96)-1)),"",(NETWORKDAYS(#REF!,A104,[2]Planning!A93:A96)-1))</f>
        <v/>
      </c>
      <c r="AD104" s="110"/>
      <c r="AE104" s="110"/>
      <c r="AF104" s="110"/>
      <c r="AG104" s="16"/>
    </row>
    <row r="105" spans="1:33" hidden="1" x14ac:dyDescent="0.25">
      <c r="A105" s="27">
        <v>43130</v>
      </c>
      <c r="B105" s="14"/>
      <c r="C105" s="91"/>
      <c r="D105" s="37" t="s">
        <v>10</v>
      </c>
      <c r="E105" s="90" t="s">
        <v>116</v>
      </c>
      <c r="F105" s="8" t="str">
        <f>IF(ISERROR(VLOOKUP(E105,#REF!,4,FALSE)),"",VLOOKUP(E105,#REF!,4,FALSE))</f>
        <v/>
      </c>
      <c r="G105" s="6"/>
      <c r="H105" s="2" t="str">
        <f>IF(ISERROR(VLOOKUP(E105,#REF!,3,FALSE)),"",VLOOKUP(E105,#REF!,3,FALSE))</f>
        <v/>
      </c>
      <c r="I105" s="67" t="str">
        <f>IF(ISERROR(VLOOKUP(E105,#REF!,5,FALSE)),"",VLOOKUP(E105,#REF!,5,FALSE))</f>
        <v/>
      </c>
      <c r="J105" s="67" t="str">
        <f>IF(ISERROR(VLOOKUP(E105,'[1]PLANNING COMMERCE'!$B$2:$T$290,19,FALSE)),"",(VLOOKUP(E105,'[1]PLANNING COMMERCE'!$B$2:$T$290,19,FALSE)))</f>
        <v/>
      </c>
      <c r="K105" s="67" t="str">
        <f>IF(ISERROR(VLOOKUP(E105,'[1]PLANNING COMMERCE'!$B$2:$U$290,20,FALSE)),"",VLOOKUP(E105,'[1]PLANNING COMMERCE'!$B$2:$U$290,20,FALSE))</f>
        <v/>
      </c>
      <c r="L105" s="3" t="s">
        <v>144</v>
      </c>
      <c r="M105" s="8">
        <v>0.5</v>
      </c>
      <c r="N105" s="19" t="str">
        <f>IF(ISERROR(VLOOKUP(E105,#REF!,12,FALSE)),"",VLOOKUP(E105,#REF!,12,FALSE))</f>
        <v/>
      </c>
      <c r="O105" s="3" t="str">
        <f>IF(ISERROR(VLOOKUP(E105,#REF!,13,FALSE)),"",VLOOKUP(E105,#REF!,13,FALSE))</f>
        <v/>
      </c>
      <c r="P105" s="20"/>
      <c r="Q105" s="4"/>
      <c r="R105" s="4"/>
      <c r="S105" s="4"/>
      <c r="T105" s="4" t="str">
        <f>IF(ISERROR(VLOOKUP(E105,#REF!,10,FALSE)),"",VLOOKUP(E105,#REF!,10,FALSE))</f>
        <v/>
      </c>
      <c r="U105" s="4"/>
      <c r="V105" s="4"/>
      <c r="W105" s="4">
        <v>43117</v>
      </c>
      <c r="X105" s="4">
        <v>43119</v>
      </c>
      <c r="Y105" s="4">
        <v>43119</v>
      </c>
      <c r="Z105" s="5" t="str">
        <f>IF(((NETWORKDAYS(Q105,A105,[2]Planning!A86:A89)-1))&gt;3000,"",NETWORKDAYS(Q105,A105,[2]Planning!A86:A89)-1)</f>
        <v/>
      </c>
      <c r="AA105" s="5" t="str">
        <f>IF((NETWORKDAYS(R105,A105,[2]Planning!A96:A99)-1)&gt;3000,"",NETWORKDAYS(R105,A105,[2]Planning!A96:A99)-1)</f>
        <v/>
      </c>
      <c r="AB105" s="5">
        <f t="shared" si="1"/>
        <v>30806</v>
      </c>
      <c r="AC105" s="109" t="str">
        <f>IF(ISERROR((NETWORKDAYS(#REF!,A105,[2]Planning!A95:A98)-1)),"",(NETWORKDAYS(#REF!,A105,[2]Planning!A95:A98)-1))</f>
        <v/>
      </c>
      <c r="AD105" s="110"/>
      <c r="AE105" s="110"/>
      <c r="AF105" s="110"/>
      <c r="AG105" s="16"/>
    </row>
    <row r="106" spans="1:33" hidden="1" x14ac:dyDescent="0.25">
      <c r="A106" s="27">
        <v>43130</v>
      </c>
      <c r="B106" s="14"/>
      <c r="C106" s="43" t="s">
        <v>1</v>
      </c>
      <c r="D106" s="35" t="s">
        <v>21</v>
      </c>
      <c r="E106" s="94" t="s">
        <v>117</v>
      </c>
      <c r="F106" s="8" t="str">
        <f>IF(ISERROR(VLOOKUP(E106,#REF!,4,FALSE)),"",VLOOKUP(E106,#REF!,4,FALSE))</f>
        <v/>
      </c>
      <c r="G106" s="61"/>
      <c r="H106" s="2" t="str">
        <f>IF(ISERROR(VLOOKUP(E106,#REF!,3,FALSE)),"",VLOOKUP(E106,#REF!,3,FALSE))</f>
        <v/>
      </c>
      <c r="I106" s="67" t="str">
        <f>IF(ISERROR(VLOOKUP(E106,#REF!,5,FALSE)),"",VLOOKUP(E106,#REF!,5,FALSE))</f>
        <v/>
      </c>
      <c r="J106" s="67" t="str">
        <f>IF(ISERROR(VLOOKUP(E106,'[1]PLANNING COMMERCE'!$B$2:$T$290,19,FALSE)),"",(VLOOKUP(E106,'[1]PLANNING COMMERCE'!$B$2:$T$290,19,FALSE)))</f>
        <v/>
      </c>
      <c r="K106" s="67" t="str">
        <f>IF(ISERROR(VLOOKUP(E106,'[1]PLANNING COMMERCE'!$B$2:$U$290,20,FALSE)),"",VLOOKUP(E106,'[1]PLANNING COMMERCE'!$B$2:$U$290,20,FALSE))</f>
        <v/>
      </c>
      <c r="L106" s="3"/>
      <c r="M106" s="8"/>
      <c r="N106" s="19" t="str">
        <f>IF(ISERROR(VLOOKUP(E106,#REF!,12,FALSE)),"",VLOOKUP(E106,#REF!,12,FALSE))</f>
        <v/>
      </c>
      <c r="O106" s="3" t="str">
        <f>IF(ISERROR(VLOOKUP(E106,#REF!,13,FALSE)),"",VLOOKUP(E106,#REF!,13,FALSE))</f>
        <v/>
      </c>
      <c r="P106" s="63"/>
      <c r="Q106" s="4"/>
      <c r="R106" s="4"/>
      <c r="S106" s="4"/>
      <c r="T106" s="4" t="str">
        <f>IF(ISERROR(VLOOKUP(E106,#REF!,10,FALSE)),"",VLOOKUP(E106,#REF!,10,FALSE))</f>
        <v/>
      </c>
      <c r="U106" s="11"/>
      <c r="V106" s="63"/>
      <c r="W106" s="11"/>
      <c r="X106" s="11"/>
      <c r="Y106" s="4"/>
      <c r="Z106" s="5" t="str">
        <f>IF(((NETWORKDAYS(Q106,A106,[2]Planning!A85:A88)-1))&gt;3000,"",NETWORKDAYS(Q106,A106,[2]Planning!A85:A88)-1)</f>
        <v/>
      </c>
      <c r="AA106" s="5" t="str">
        <f>IF((NETWORKDAYS(R106,A106,[2]Planning!A95:A98)-1)&gt;3000,"",NETWORKDAYS(R106,A106,[2]Planning!A95:A98)-1)</f>
        <v/>
      </c>
      <c r="AB106" s="5">
        <f t="shared" si="1"/>
        <v>30806</v>
      </c>
      <c r="AC106" s="109" t="str">
        <f>IF(ISERROR((NETWORKDAYS(#REF!,A106,[2]Planning!A94:A97)-1)),"",(NETWORKDAYS(#REF!,A106,[2]Planning!A94:A97)-1))</f>
        <v/>
      </c>
      <c r="AD106" s="110"/>
      <c r="AE106" s="110"/>
      <c r="AF106" s="110"/>
      <c r="AG106" s="16"/>
    </row>
    <row r="107" spans="1:33" hidden="1" x14ac:dyDescent="0.25">
      <c r="A107" s="27">
        <v>43131</v>
      </c>
      <c r="B107" s="14"/>
      <c r="C107" s="30"/>
      <c r="D107" s="98" t="s">
        <v>4</v>
      </c>
      <c r="E107" s="9" t="s">
        <v>118</v>
      </c>
      <c r="F107" s="8" t="str">
        <f>IF(ISERROR(VLOOKUP(E107,#REF!,4,FALSE)),"",VLOOKUP(E107,#REF!,4,FALSE))</f>
        <v/>
      </c>
      <c r="G107" s="6"/>
      <c r="H107" s="2" t="str">
        <f>IF(ISERROR(VLOOKUP(E107,#REF!,3,FALSE)),"",VLOOKUP(E107,#REF!,3,FALSE))</f>
        <v/>
      </c>
      <c r="I107" s="67" t="str">
        <f>IF(ISERROR(VLOOKUP(E107,#REF!,5,FALSE)),"",VLOOKUP(E107,#REF!,5,FALSE))</f>
        <v/>
      </c>
      <c r="J107" s="67">
        <f>IF(ISERROR(VLOOKUP(E107,'[1]PLANNING COMMERCE'!$B$2:$T$290,19,FALSE)),"",(VLOOKUP(E107,'[1]PLANNING COMMERCE'!$B$2:$T$290,19,FALSE)))</f>
        <v>0</v>
      </c>
      <c r="K107" s="67">
        <f>IF(ISERROR(VLOOKUP(E107,'[1]PLANNING COMMERCE'!$B$2:$U$290,20,FALSE)),"",VLOOKUP(E107,'[1]PLANNING COMMERCE'!$B$2:$U$290,20,FALSE))</f>
        <v>0</v>
      </c>
      <c r="L107" s="10" t="s">
        <v>149</v>
      </c>
      <c r="M107" s="8">
        <v>0.6</v>
      </c>
      <c r="N107" s="19" t="str">
        <f>IF(ISERROR(VLOOKUP(E107,#REF!,12,FALSE)),"",VLOOKUP(E107,#REF!,12,FALSE))</f>
        <v/>
      </c>
      <c r="O107" s="3" t="str">
        <f>IF(ISERROR(VLOOKUP(E107,#REF!,13,FALSE)),"",VLOOKUP(E107,#REF!,13,FALSE))</f>
        <v/>
      </c>
      <c r="P107" s="20"/>
      <c r="Q107" s="4"/>
      <c r="R107" s="4"/>
      <c r="S107" s="4"/>
      <c r="T107" s="4" t="str">
        <f>IF(ISERROR(VLOOKUP(E107,#REF!,10,FALSE)),"",VLOOKUP(E107,#REF!,10,FALSE))</f>
        <v/>
      </c>
      <c r="U107" s="4"/>
      <c r="V107" s="4"/>
      <c r="W107" s="4"/>
      <c r="X107" s="4"/>
      <c r="Y107" s="4"/>
      <c r="Z107" s="5" t="str">
        <f>IF(((NETWORKDAYS(Q107,A107,[2]Planning!A89:A92)-1))&gt;3000,"",NETWORKDAYS(Q107,A107,[2]Planning!A89:A92)-1)</f>
        <v/>
      </c>
      <c r="AA107" s="5" t="str">
        <f>IF((NETWORKDAYS(R107,A107,[2]Planning!A99:A102)-1)&gt;3000,"",NETWORKDAYS(R107,A107,[2]Planning!A99:A102)-1)</f>
        <v/>
      </c>
      <c r="AB107" s="5">
        <f t="shared" si="1"/>
        <v>30807</v>
      </c>
      <c r="AC107" s="109" t="str">
        <f>IF(ISERROR((NETWORKDAYS(#REF!,A107,[2]Planning!A98:A101)-1)),"",(NETWORKDAYS(#REF!,A107,[2]Planning!A98:A101)-1))</f>
        <v/>
      </c>
      <c r="AD107" s="110"/>
      <c r="AE107" s="110"/>
      <c r="AF107" s="110"/>
      <c r="AG107" s="16"/>
    </row>
    <row r="108" spans="1:33" hidden="1" x14ac:dyDescent="0.25">
      <c r="A108" s="27">
        <v>43131</v>
      </c>
      <c r="B108" s="14"/>
      <c r="C108" s="43" t="s">
        <v>1</v>
      </c>
      <c r="D108" s="32" t="s">
        <v>33</v>
      </c>
      <c r="E108" s="94" t="s">
        <v>119</v>
      </c>
      <c r="F108" s="8" t="str">
        <f>IF(ISERROR(VLOOKUP(E108,#REF!,4,FALSE)),"",VLOOKUP(E108,#REF!,4,FALSE))</f>
        <v/>
      </c>
      <c r="G108" s="61" t="s">
        <v>176</v>
      </c>
      <c r="H108" s="2" t="str">
        <f>IF(ISERROR(VLOOKUP(E108,#REF!,3,FALSE)),"",VLOOKUP(E108,#REF!,3,FALSE))</f>
        <v/>
      </c>
      <c r="I108" s="67" t="str">
        <f>IF(ISERROR(VLOOKUP(E108,#REF!,5,FALSE)),"",VLOOKUP(E108,#REF!,5,FALSE))</f>
        <v/>
      </c>
      <c r="J108" s="67" t="str">
        <f>IF(ISERROR(VLOOKUP(E108,'[1]PLANNING COMMERCE'!$B$2:$T$290,19,FALSE)),"",(VLOOKUP(E108,'[1]PLANNING COMMERCE'!$B$2:$T$290,19,FALSE)))</f>
        <v/>
      </c>
      <c r="K108" s="67" t="str">
        <f>IF(ISERROR(VLOOKUP(E108,'[1]PLANNING COMMERCE'!$B$2:$U$290,20,FALSE)),"",VLOOKUP(E108,'[1]PLANNING COMMERCE'!$B$2:$U$290,20,FALSE))</f>
        <v/>
      </c>
      <c r="L108" s="3" t="s">
        <v>144</v>
      </c>
      <c r="M108" s="8">
        <v>0.5</v>
      </c>
      <c r="N108" s="19" t="str">
        <f>IF(ISERROR(VLOOKUP(E108,#REF!,12,FALSE)),"",VLOOKUP(E108,#REF!,12,FALSE))</f>
        <v/>
      </c>
      <c r="O108" s="3" t="str">
        <f>IF(ISERROR(VLOOKUP(E108,#REF!,13,FALSE)),"",VLOOKUP(E108,#REF!,13,FALSE))</f>
        <v/>
      </c>
      <c r="P108" s="20">
        <v>43125</v>
      </c>
      <c r="Q108" s="4">
        <v>43110</v>
      </c>
      <c r="R108" s="4">
        <v>43110</v>
      </c>
      <c r="S108" s="4">
        <v>43112</v>
      </c>
      <c r="T108" s="4" t="str">
        <f>IF(ISERROR(VLOOKUP(E108,#REF!,10,FALSE)),"",VLOOKUP(E108,#REF!,10,FALSE))</f>
        <v/>
      </c>
      <c r="U108" s="4"/>
      <c r="V108" s="4"/>
      <c r="W108" s="4">
        <v>43117</v>
      </c>
      <c r="X108" s="4">
        <v>43119</v>
      </c>
      <c r="Y108" s="4">
        <v>43119</v>
      </c>
      <c r="Z108" s="5">
        <f>IF(((NETWORKDAYS(Q108,A108,[2]Planning!A93:A96)-1))&gt;3000,"",NETWORKDAYS(Q108,A108,[2]Planning!A93:A96)-1)</f>
        <v>15</v>
      </c>
      <c r="AA108" s="5">
        <f>IF((NETWORKDAYS(R108,A108,[2]Planning!A103:A106)-1)&gt;3000,"",NETWORKDAYS(R108,A108,[2]Planning!A103:A106)-1)</f>
        <v>15</v>
      </c>
      <c r="AB108" s="5">
        <f t="shared" si="1"/>
        <v>14</v>
      </c>
      <c r="AC108" s="109" t="str">
        <f>IF(ISERROR((NETWORKDAYS(#REF!,A108,[2]Planning!A102:A105)-1)),"",(NETWORKDAYS(#REF!,A108,[2]Planning!A102:A105)-1))</f>
        <v/>
      </c>
      <c r="AD108" s="110"/>
      <c r="AE108" s="110"/>
      <c r="AF108" s="110"/>
      <c r="AG108" s="16"/>
    </row>
    <row r="109" spans="1:33" x14ac:dyDescent="0.25">
      <c r="A109" s="27">
        <v>43132</v>
      </c>
      <c r="B109" s="14"/>
      <c r="C109" s="69"/>
      <c r="D109" s="127"/>
      <c r="E109" s="90"/>
      <c r="F109" s="8" t="str">
        <f>IF(ISERROR(VLOOKUP(E109,#REF!,4,FALSE)),"",VLOOKUP(E109,#REF!,4,FALSE))</f>
        <v/>
      </c>
      <c r="G109" s="61" t="s">
        <v>177</v>
      </c>
      <c r="H109" s="2" t="str">
        <f>IF(ISERROR(VLOOKUP(E109,#REF!,3,FALSE)),"",VLOOKUP(E109,#REF!,3,FALSE))</f>
        <v/>
      </c>
      <c r="I109" s="67" t="str">
        <f>IF(ISERROR(VLOOKUP(E109,#REF!,5,FALSE)),"",VLOOKUP(E109,#REF!,5,FALSE))</f>
        <v/>
      </c>
      <c r="J109" s="67" t="str">
        <f>IF(ISERROR(VLOOKUP(E109,'[1]PLANNING COMMERCE'!$B$2:$T$290,19,FALSE)),"",(VLOOKUP(E109,'[1]PLANNING COMMERCE'!$B$2:$T$290,19,FALSE)))</f>
        <v/>
      </c>
      <c r="K109" s="67" t="str">
        <f>IF(ISERROR(VLOOKUP(E109,'[1]PLANNING COMMERCE'!$B$2:$U$290,20,FALSE)),"",VLOOKUP(E109,'[1]PLANNING COMMERCE'!$B$2:$U$290,20,FALSE))</f>
        <v/>
      </c>
      <c r="L109" s="3" t="s">
        <v>144</v>
      </c>
      <c r="M109" s="8">
        <v>0.5</v>
      </c>
      <c r="N109" s="19" t="str">
        <f>IF(ISERROR(VLOOKUP(E109,#REF!,12,FALSE)),"",VLOOKUP(E109,#REF!,12,FALSE))</f>
        <v/>
      </c>
      <c r="O109" s="3" t="str">
        <f>IF(ISERROR(VLOOKUP(E109,#REF!,13,FALSE)),"",VLOOKUP(E109,#REF!,13,FALSE))</f>
        <v/>
      </c>
      <c r="P109" s="63">
        <v>43130</v>
      </c>
      <c r="Q109" s="11">
        <v>43111</v>
      </c>
      <c r="R109" s="11">
        <v>43111</v>
      </c>
      <c r="S109" s="11">
        <v>43112</v>
      </c>
      <c r="T109" s="4" t="str">
        <f>IF(ISERROR(VLOOKUP(E109,#REF!,10,FALSE)),"",VLOOKUP(E109,#REF!,10,FALSE))</f>
        <v/>
      </c>
      <c r="U109" s="4" t="s">
        <v>143</v>
      </c>
      <c r="V109" s="4" t="s">
        <v>143</v>
      </c>
      <c r="W109" s="11">
        <v>43116</v>
      </c>
      <c r="X109" s="11">
        <v>43118</v>
      </c>
      <c r="Y109" s="4">
        <v>43118</v>
      </c>
      <c r="Z109" s="113"/>
      <c r="AA109" s="113"/>
      <c r="AB109" s="113"/>
      <c r="AC109" s="114"/>
      <c r="AD109" s="115"/>
      <c r="AE109" s="115"/>
      <c r="AF109" s="115"/>
      <c r="AG109" s="116"/>
    </row>
    <row r="110" spans="1:33" x14ac:dyDescent="0.25">
      <c r="A110" s="27">
        <v>43132</v>
      </c>
      <c r="B110" s="14"/>
      <c r="C110" s="43" t="s">
        <v>1</v>
      </c>
      <c r="D110" s="7"/>
      <c r="E110" s="90"/>
      <c r="F110" s="8" t="str">
        <f>IF(ISERROR(VLOOKUP(E110,#REF!,4,FALSE)),"",VLOOKUP(E110,#REF!,4,FALSE))</f>
        <v/>
      </c>
      <c r="G110" s="61" t="s">
        <v>178</v>
      </c>
      <c r="H110" s="2" t="str">
        <f>IF(ISERROR(VLOOKUP(E110,#REF!,3,FALSE)),"",VLOOKUP(E110,#REF!,3,FALSE))</f>
        <v/>
      </c>
      <c r="I110" s="67" t="str">
        <f>IF(ISERROR(VLOOKUP(E110,#REF!,5,FALSE)),"",VLOOKUP(E110,#REF!,5,FALSE))</f>
        <v/>
      </c>
      <c r="J110" s="67" t="str">
        <f>IF(ISERROR(VLOOKUP(E110,'[1]PLANNING COMMERCE'!$B$2:$T$290,19,FALSE)),"",(VLOOKUP(E110,'[1]PLANNING COMMERCE'!$B$2:$T$290,19,FALSE)))</f>
        <v/>
      </c>
      <c r="K110" s="67" t="str">
        <f>IF(ISERROR(VLOOKUP(E110,'[1]PLANNING COMMERCE'!$B$2:$U$290,20,FALSE)),"",VLOOKUP(E110,'[1]PLANNING COMMERCE'!$B$2:$U$290,20,FALSE))</f>
        <v/>
      </c>
      <c r="L110" s="3" t="s">
        <v>142</v>
      </c>
      <c r="M110" s="8">
        <v>1</v>
      </c>
      <c r="N110" s="19">
        <v>12</v>
      </c>
      <c r="O110" s="3"/>
      <c r="P110" s="20"/>
      <c r="Q110" s="4">
        <v>43129</v>
      </c>
      <c r="R110" s="4">
        <v>43129</v>
      </c>
      <c r="S110" s="4">
        <v>43132</v>
      </c>
      <c r="T110" s="4" t="str">
        <f>IF(ISERROR(VLOOKUP(E110,#REF!,10,FALSE)),"",VLOOKUP(E110,#REF!,10,FALSE))</f>
        <v/>
      </c>
      <c r="U110" s="4" t="s">
        <v>143</v>
      </c>
      <c r="V110" s="4" t="s">
        <v>143</v>
      </c>
      <c r="W110" s="4">
        <v>43129</v>
      </c>
      <c r="X110" s="4">
        <v>43129</v>
      </c>
      <c r="Y110" s="4">
        <v>43132</v>
      </c>
      <c r="Z110" s="113"/>
      <c r="AA110" s="113"/>
      <c r="AB110" s="113"/>
      <c r="AC110" s="114"/>
      <c r="AD110" s="115"/>
      <c r="AE110" s="115"/>
      <c r="AF110" s="115"/>
      <c r="AG110" s="116"/>
    </row>
    <row r="111" spans="1:33" x14ac:dyDescent="0.25">
      <c r="A111" s="27">
        <v>43132</v>
      </c>
      <c r="B111" s="14"/>
      <c r="C111" s="43" t="s">
        <v>1</v>
      </c>
      <c r="D111" s="7"/>
      <c r="E111" s="94"/>
      <c r="F111" s="8" t="str">
        <f>IF(ISERROR(VLOOKUP(E111,#REF!,4,FALSE)),"",VLOOKUP(E111,#REF!,4,FALSE))</f>
        <v/>
      </c>
      <c r="G111" s="55" t="s">
        <v>179</v>
      </c>
      <c r="H111" s="2" t="str">
        <f>IF(ISERROR(VLOOKUP(E111,#REF!,3,FALSE)),"",VLOOKUP(E111,#REF!,3,FALSE))</f>
        <v/>
      </c>
      <c r="I111" s="67" t="str">
        <f>IF(ISERROR(VLOOKUP(E111,#REF!,5,FALSE)),"",VLOOKUP(E111,#REF!,5,FALSE))</f>
        <v/>
      </c>
      <c r="J111" s="67" t="str">
        <f>IF(ISERROR(VLOOKUP(E111,'[1]PLANNING COMMERCE'!$B$2:$T$290,19,FALSE)),"",(VLOOKUP(E111,'[1]PLANNING COMMERCE'!$B$2:$T$290,19,FALSE)))</f>
        <v/>
      </c>
      <c r="K111" s="67" t="str">
        <f>IF(ISERROR(VLOOKUP(E111,'[1]PLANNING COMMERCE'!$B$2:$U$290,20,FALSE)),"",VLOOKUP(E111,'[1]PLANNING COMMERCE'!$B$2:$U$290,20,FALSE))</f>
        <v/>
      </c>
      <c r="L111" s="3"/>
      <c r="M111" s="8"/>
      <c r="N111" s="19"/>
      <c r="O111" s="3"/>
      <c r="P111" s="20"/>
      <c r="Q111" s="4"/>
      <c r="R111" s="4"/>
      <c r="S111" s="4"/>
      <c r="T111" s="4" t="str">
        <f>IF(ISERROR(VLOOKUP(E111,#REF!,10,FALSE)),"",VLOOKUP(E111,#REF!,10,FALSE))</f>
        <v/>
      </c>
      <c r="U111" s="4"/>
      <c r="V111" s="4"/>
      <c r="W111" s="4"/>
      <c r="X111" s="4"/>
      <c r="Y111" s="4"/>
      <c r="Z111" s="113"/>
      <c r="AA111" s="113"/>
      <c r="AB111" s="113"/>
      <c r="AC111" s="114"/>
      <c r="AD111" s="115"/>
      <c r="AE111" s="115"/>
      <c r="AF111" s="115"/>
      <c r="AG111" s="116"/>
    </row>
    <row r="112" spans="1:33" x14ac:dyDescent="0.25">
      <c r="A112" s="27">
        <v>43133</v>
      </c>
      <c r="B112" s="14"/>
      <c r="C112" s="91"/>
      <c r="D112" s="128"/>
      <c r="E112" s="90"/>
      <c r="F112" s="8" t="str">
        <f>IF(ISERROR(VLOOKUP(E112,#REF!,4,FALSE)),"",VLOOKUP(E112,#REF!,4,FALSE))</f>
        <v/>
      </c>
      <c r="G112" s="6"/>
      <c r="H112" s="2" t="str">
        <f>IF(ISERROR(VLOOKUP(E112,#REF!,3,FALSE)),"",VLOOKUP(E112,#REF!,3,FALSE))</f>
        <v/>
      </c>
      <c r="I112" s="67" t="str">
        <f>IF(ISERROR(VLOOKUP(E112,#REF!,5,FALSE)),"",VLOOKUP(E112,#REF!,5,FALSE))</f>
        <v/>
      </c>
      <c r="J112" s="67" t="str">
        <f>IF(ISERROR(VLOOKUP(E112,'[1]PLANNING COMMERCE'!$B$2:$T$290,19,FALSE)),"",(VLOOKUP(E112,'[1]PLANNING COMMERCE'!$B$2:$T$290,19,FALSE)))</f>
        <v/>
      </c>
      <c r="K112" s="67" t="str">
        <f>IF(ISERROR(VLOOKUP(E112,'[1]PLANNING COMMERCE'!$B$2:$U$290,20,FALSE)),"",VLOOKUP(E112,'[1]PLANNING COMMERCE'!$B$2:$U$290,20,FALSE))</f>
        <v/>
      </c>
      <c r="L112" s="3" t="s">
        <v>144</v>
      </c>
      <c r="M112" s="8">
        <v>0.5</v>
      </c>
      <c r="N112" s="19" t="str">
        <f>IF(ISERROR(VLOOKUP(E112,#REF!,12,FALSE)),"",VLOOKUP(E112,#REF!,12,FALSE))</f>
        <v/>
      </c>
      <c r="O112" s="3" t="str">
        <f>IF(ISERROR(VLOOKUP(E112,#REF!,13,FALSE)),"",VLOOKUP(E112,#REF!,13,FALSE))</f>
        <v/>
      </c>
      <c r="P112" s="20">
        <v>43118</v>
      </c>
      <c r="Q112" s="4">
        <v>43095</v>
      </c>
      <c r="R112" s="4">
        <v>43095</v>
      </c>
      <c r="S112" s="4">
        <v>43102</v>
      </c>
      <c r="T112" s="4" t="str">
        <f>IF(ISERROR(VLOOKUP(E112,#REF!,10,FALSE)),"",VLOOKUP(E112,#REF!,10,FALSE))</f>
        <v/>
      </c>
      <c r="U112" s="4" t="s">
        <v>143</v>
      </c>
      <c r="V112" s="4" t="s">
        <v>143</v>
      </c>
      <c r="W112" s="4">
        <v>43110</v>
      </c>
      <c r="X112" s="4">
        <v>43115</v>
      </c>
      <c r="Y112" s="4">
        <v>43115</v>
      </c>
      <c r="Z112" s="113"/>
      <c r="AA112" s="113"/>
      <c r="AB112" s="113"/>
      <c r="AC112" s="114"/>
      <c r="AD112" s="115"/>
      <c r="AE112" s="115"/>
      <c r="AF112" s="115"/>
      <c r="AG112" s="116"/>
    </row>
    <row r="113" spans="1:33" x14ac:dyDescent="0.25">
      <c r="A113" s="27">
        <v>43133</v>
      </c>
      <c r="B113" s="14"/>
      <c r="C113" s="57"/>
      <c r="D113" s="7"/>
      <c r="E113" s="99"/>
      <c r="F113" s="8" t="str">
        <f>IF(ISERROR(VLOOKUP(E113,#REF!,4,FALSE)),"",VLOOKUP(E113,#REF!,4,FALSE))</f>
        <v/>
      </c>
      <c r="G113" s="6"/>
      <c r="H113" s="2" t="str">
        <f>IF(ISERROR(VLOOKUP(E113,#REF!,3,FALSE)),"",VLOOKUP(E113,#REF!,3,FALSE))</f>
        <v/>
      </c>
      <c r="I113" s="67" t="str">
        <f>IF(ISERROR(VLOOKUP(E113,#REF!,5,FALSE)),"",VLOOKUP(E113,#REF!,5,FALSE))</f>
        <v/>
      </c>
      <c r="J113" s="67" t="str">
        <f>IF(ISERROR(VLOOKUP(E113,'[1]PLANNING COMMERCE'!$B$2:$T$290,19,FALSE)),"",(VLOOKUP(E113,'[1]PLANNING COMMERCE'!$B$2:$T$290,19,FALSE)))</f>
        <v/>
      </c>
      <c r="K113" s="67" t="str">
        <f>IF(ISERROR(VLOOKUP(E113,'[1]PLANNING COMMERCE'!$B$2:$U$290,20,FALSE)),"",VLOOKUP(E113,'[1]PLANNING COMMERCE'!$B$2:$U$290,20,FALSE))</f>
        <v/>
      </c>
      <c r="L113" s="10"/>
      <c r="M113" s="53"/>
      <c r="N113" s="19" t="str">
        <f>IF(ISERROR(VLOOKUP(E113,#REF!,12,FALSE)),"",VLOOKUP(E113,#REF!,12,FALSE))</f>
        <v/>
      </c>
      <c r="O113" s="3" t="str">
        <f>IF(ISERROR(VLOOKUP(E113,#REF!,13,FALSE)),"",VLOOKUP(E113,#REF!,13,FALSE))</f>
        <v/>
      </c>
      <c r="P113" s="56"/>
      <c r="Q113" s="11">
        <v>43115</v>
      </c>
      <c r="R113" s="11">
        <v>43115</v>
      </c>
      <c r="S113" s="11">
        <v>43091</v>
      </c>
      <c r="T113" s="4" t="str">
        <f>IF(ISERROR(VLOOKUP(E113,#REF!,10,FALSE)),"",VLOOKUP(E113,#REF!,10,FALSE))</f>
        <v/>
      </c>
      <c r="U113" s="11" t="s">
        <v>143</v>
      </c>
      <c r="V113" s="11">
        <v>43116</v>
      </c>
      <c r="W113" s="11">
        <v>43122</v>
      </c>
      <c r="X113" s="11">
        <v>43125</v>
      </c>
      <c r="Y113" s="11">
        <v>43129</v>
      </c>
      <c r="Z113" s="113"/>
      <c r="AA113" s="113"/>
      <c r="AB113" s="113"/>
      <c r="AC113" s="114"/>
      <c r="AD113" s="115"/>
      <c r="AE113" s="115"/>
      <c r="AF113" s="115"/>
      <c r="AG113" s="116"/>
    </row>
    <row r="114" spans="1:33" x14ac:dyDescent="0.25">
      <c r="A114" s="119">
        <v>43133</v>
      </c>
      <c r="B114" s="14"/>
      <c r="C114" s="91" t="s">
        <v>1</v>
      </c>
      <c r="D114" s="129"/>
      <c r="E114" s="120"/>
      <c r="F114" s="8" t="str">
        <f>IF(ISERROR(VLOOKUP(E114,#REF!,4,FALSE)),"",VLOOKUP(E114,#REF!,4,FALSE))</f>
        <v/>
      </c>
      <c r="G114" s="61" t="s">
        <v>178</v>
      </c>
      <c r="H114" s="2" t="str">
        <f>IF(ISERROR(VLOOKUP(E114,#REF!,3,FALSE)),"",VLOOKUP(E114,#REF!,3,FALSE))</f>
        <v/>
      </c>
      <c r="I114" s="67" t="str">
        <f>IF(ISERROR(VLOOKUP(E114,#REF!,5,FALSE)),"",VLOOKUP(E114,#REF!,5,FALSE))</f>
        <v/>
      </c>
      <c r="J114" s="67" t="str">
        <f>IF(ISERROR(VLOOKUP(E114,'[1]PLANNING COMMERCE'!$B$2:$T$290,19,FALSE)),"",(VLOOKUP(E114,'[1]PLANNING COMMERCE'!$B$2:$T$290,19,FALSE)))</f>
        <v/>
      </c>
      <c r="K114" s="67" t="str">
        <f>IF(ISERROR(VLOOKUP(E114,'[1]PLANNING COMMERCE'!$B$2:$U$290,20,FALSE)),"",VLOOKUP(E114,'[1]PLANNING COMMERCE'!$B$2:$U$290,20,FALSE))</f>
        <v/>
      </c>
      <c r="L114" s="3"/>
      <c r="M114" s="8"/>
      <c r="N114" s="19"/>
      <c r="O114" s="3"/>
      <c r="P114" s="121"/>
      <c r="Q114" s="122"/>
      <c r="R114" s="122"/>
      <c r="S114" s="122"/>
      <c r="T114" s="4"/>
      <c r="U114" s="122"/>
      <c r="V114" s="122"/>
      <c r="W114" s="122"/>
      <c r="X114" s="122"/>
      <c r="Y114" s="122"/>
      <c r="Z114" s="123"/>
      <c r="AA114" s="123"/>
      <c r="AB114" s="123"/>
      <c r="AC114" s="124"/>
      <c r="AD114" s="125"/>
      <c r="AE114" s="125"/>
      <c r="AF114" s="125"/>
      <c r="AG114" s="126"/>
    </row>
    <row r="115" spans="1:33" x14ac:dyDescent="0.25">
      <c r="A115" s="27">
        <v>43134</v>
      </c>
      <c r="B115" s="14"/>
      <c r="C115" s="47" t="s">
        <v>1</v>
      </c>
      <c r="D115" s="7"/>
      <c r="E115" s="90"/>
      <c r="F115" s="8" t="str">
        <f>IF(ISERROR(VLOOKUP(E115,#REF!,4,FALSE)),"",VLOOKUP(E115,#REF!,4,FALSE))</f>
        <v/>
      </c>
      <c r="G115" s="55"/>
      <c r="H115" s="2" t="str">
        <f>IF(ISERROR(VLOOKUP(E115,#REF!,3,FALSE)),"",VLOOKUP(E115,#REF!,3,FALSE))</f>
        <v/>
      </c>
      <c r="I115" s="67" t="str">
        <f>IF(ISERROR(VLOOKUP(E115,#REF!,5,FALSE)),"",VLOOKUP(E115,#REF!,5,FALSE))</f>
        <v/>
      </c>
      <c r="J115" s="67" t="str">
        <f>IF(ISERROR(VLOOKUP(E115,'[1]PLANNING COMMERCE'!$B$2:$T$290,19,FALSE)),"",(VLOOKUP(E115,'[1]PLANNING COMMERCE'!$B$2:$T$290,19,FALSE)))</f>
        <v/>
      </c>
      <c r="K115" s="67" t="str">
        <f>IF(ISERROR(VLOOKUP(E115,'[1]PLANNING COMMERCE'!$B$2:$U$290,20,FALSE)),"",VLOOKUP(E115,'[1]PLANNING COMMERCE'!$B$2:$U$290,20,FALSE))</f>
        <v/>
      </c>
      <c r="L115" s="3" t="s">
        <v>144</v>
      </c>
      <c r="M115" s="8">
        <v>0.5</v>
      </c>
      <c r="N115" s="19" t="str">
        <f>IF(ISERROR(VLOOKUP(E115,#REF!,12,FALSE)),"",VLOOKUP(E115,#REF!,12,FALSE))</f>
        <v/>
      </c>
      <c r="O115" s="3" t="str">
        <f>IF(ISERROR(VLOOKUP(E115,#REF!,13,FALSE)),"",VLOOKUP(E115,#REF!,13,FALSE))</f>
        <v/>
      </c>
      <c r="P115" s="20">
        <v>43105</v>
      </c>
      <c r="Q115" s="4">
        <v>43077</v>
      </c>
      <c r="R115" s="4"/>
      <c r="S115" s="4"/>
      <c r="T115" s="4" t="str">
        <f>IF(ISERROR(VLOOKUP(E115,#REF!,10,FALSE)),"",VLOOKUP(E115,#REF!,10,FALSE))</f>
        <v/>
      </c>
      <c r="U115" s="4" t="s">
        <v>143</v>
      </c>
      <c r="V115" s="4" t="s">
        <v>143</v>
      </c>
      <c r="W115" s="4">
        <v>43089</v>
      </c>
      <c r="X115" s="4">
        <v>43090</v>
      </c>
      <c r="Y115" s="4">
        <v>43090</v>
      </c>
      <c r="Z115" s="113"/>
      <c r="AA115" s="113"/>
      <c r="AB115" s="113"/>
      <c r="AC115" s="114"/>
      <c r="AD115" s="115"/>
      <c r="AE115" s="115"/>
      <c r="AF115" s="115"/>
      <c r="AG115" s="116"/>
    </row>
    <row r="116" spans="1:33" x14ac:dyDescent="0.25">
      <c r="A116" s="27">
        <v>43134</v>
      </c>
      <c r="B116" s="9"/>
      <c r="C116" s="32"/>
      <c r="D116" s="7"/>
      <c r="E116" s="9"/>
      <c r="F116" s="8" t="str">
        <f>IF(ISERROR(VLOOKUP(E116,#REF!,4,FALSE)),"",VLOOKUP(E116,#REF!,4,FALSE))</f>
        <v/>
      </c>
      <c r="G116" s="9"/>
      <c r="H116" s="2" t="str">
        <f>IF(ISERROR(VLOOKUP(E116,#REF!,3,FALSE)),"",VLOOKUP(E116,#REF!,3,FALSE))</f>
        <v/>
      </c>
      <c r="I116" s="67" t="str">
        <f>IF(ISERROR(VLOOKUP(E116,#REF!,5,FALSE)),"",VLOOKUP(E116,#REF!,5,FALSE))</f>
        <v/>
      </c>
      <c r="J116" s="67" t="str">
        <f>IF(ISERROR(VLOOKUP(E116,'[1]PLANNING COMMERCE'!$B$2:$T$290,19,FALSE)),"",(VLOOKUP(E116,'[1]PLANNING COMMERCE'!$B$2:$T$290,19,FALSE)))</f>
        <v/>
      </c>
      <c r="K116" s="67" t="str">
        <f>IF(ISERROR(VLOOKUP(E116,'[1]PLANNING COMMERCE'!$B$2:$U$290,20,FALSE)),"",VLOOKUP(E116,'[1]PLANNING COMMERCE'!$B$2:$U$290,20,FALSE))</f>
        <v/>
      </c>
      <c r="L116" s="3" t="s">
        <v>144</v>
      </c>
      <c r="M116" s="9">
        <v>0.5</v>
      </c>
      <c r="N116" s="19" t="str">
        <f>IF(ISERROR(VLOOKUP(E116,#REF!,12,FALSE)),"",VLOOKUP(E116,#REF!,12,FALSE))</f>
        <v/>
      </c>
      <c r="O116" s="3" t="str">
        <f>IF(ISERROR(VLOOKUP(E116,#REF!,13,FALSE)),"",VLOOKUP(E116,#REF!,13,FALSE))</f>
        <v/>
      </c>
      <c r="P116" s="17">
        <v>43127</v>
      </c>
      <c r="Q116" s="17">
        <v>43116</v>
      </c>
      <c r="R116" s="9"/>
      <c r="S116" s="9"/>
      <c r="T116" s="4" t="str">
        <f>IF(ISERROR(VLOOKUP(E116,#REF!,10,FALSE)),"",VLOOKUP(E116,#REF!,10,FALSE))</f>
        <v/>
      </c>
      <c r="U116" s="9"/>
      <c r="V116" s="9"/>
      <c r="W116" s="9"/>
      <c r="X116" s="9"/>
      <c r="Y116" s="9"/>
      <c r="Z116" s="113"/>
      <c r="AA116" s="113"/>
      <c r="AB116" s="113"/>
      <c r="AC116" s="114"/>
      <c r="AD116" s="115"/>
      <c r="AE116" s="115"/>
      <c r="AF116" s="115"/>
      <c r="AG116" s="116"/>
    </row>
    <row r="117" spans="1:33" x14ac:dyDescent="0.25">
      <c r="A117" s="27">
        <v>43134</v>
      </c>
      <c r="B117" s="9"/>
      <c r="C117" s="43" t="s">
        <v>1</v>
      </c>
      <c r="D117" s="7"/>
      <c r="E117" s="9"/>
      <c r="F117" s="8" t="str">
        <f>IF(ISERROR(VLOOKUP(E117,#REF!,4,FALSE)),"",VLOOKUP(E117,#REF!,4,FALSE))</f>
        <v/>
      </c>
      <c r="G117" s="9"/>
      <c r="H117" s="2" t="str">
        <f>IF(ISERROR(VLOOKUP(E117,#REF!,3,FALSE)),"",VLOOKUP(E117,#REF!,3,FALSE))</f>
        <v/>
      </c>
      <c r="I117" s="67" t="str">
        <f>IF(ISERROR(VLOOKUP(E117,#REF!,5,FALSE)),"",VLOOKUP(E117,#REF!,5,FALSE))</f>
        <v/>
      </c>
      <c r="J117" s="67" t="str">
        <f>IF(ISERROR(VLOOKUP(E117,'[1]PLANNING COMMERCE'!$B$2:$T$290,19,FALSE)),"",(VLOOKUP(E117,'[1]PLANNING COMMERCE'!$B$2:$T$290,19,FALSE)))</f>
        <v/>
      </c>
      <c r="K117" s="67" t="str">
        <f>IF(ISERROR(VLOOKUP(E117,'[1]PLANNING COMMERCE'!$B$2:$U$290,20,FALSE)),"",VLOOKUP(E117,'[1]PLANNING COMMERCE'!$B$2:$U$290,20,FALSE))</f>
        <v/>
      </c>
      <c r="L117" s="3" t="s">
        <v>146</v>
      </c>
      <c r="M117" s="9">
        <v>1</v>
      </c>
      <c r="N117" s="19" t="str">
        <f>IF(ISERROR(VLOOKUP(E117,#REF!,12,FALSE)),"",VLOOKUP(E117,#REF!,12,FALSE))</f>
        <v/>
      </c>
      <c r="O117" s="3" t="str">
        <f>IF(ISERROR(VLOOKUP(E117,#REF!,13,FALSE)),"",VLOOKUP(E117,#REF!,13,FALSE))</f>
        <v/>
      </c>
      <c r="P117" s="9"/>
      <c r="Q117" s="11">
        <v>43119</v>
      </c>
      <c r="R117" s="11">
        <v>43124</v>
      </c>
      <c r="S117" s="11">
        <v>43123</v>
      </c>
      <c r="T117" s="4" t="str">
        <f>IF(ISERROR(VLOOKUP(E117,#REF!,10,FALSE)),"",VLOOKUP(E117,#REF!,10,FALSE))</f>
        <v/>
      </c>
      <c r="U117" s="11" t="s">
        <v>143</v>
      </c>
      <c r="V117" s="11" t="s">
        <v>143</v>
      </c>
      <c r="W117" s="11">
        <v>43124</v>
      </c>
      <c r="X117" s="4">
        <v>43129</v>
      </c>
      <c r="Y117" s="4">
        <v>43130</v>
      </c>
      <c r="Z117" s="113"/>
      <c r="AA117" s="113"/>
      <c r="AB117" s="113"/>
      <c r="AC117" s="114"/>
      <c r="AD117" s="115"/>
      <c r="AE117" s="115"/>
      <c r="AF117" s="115"/>
      <c r="AG117" s="116"/>
    </row>
    <row r="118" spans="1:33" x14ac:dyDescent="0.25">
      <c r="A118" s="27">
        <v>43135</v>
      </c>
      <c r="B118" s="14"/>
      <c r="C118" s="91"/>
      <c r="D118" s="130"/>
      <c r="E118" s="90"/>
      <c r="F118" s="8" t="str">
        <f>IF(ISERROR(VLOOKUP(E118,#REF!,4,FALSE)),"",VLOOKUP(E118,#REF!,4,FALSE))</f>
        <v/>
      </c>
      <c r="G118" s="61" t="s">
        <v>180</v>
      </c>
      <c r="H118" s="2" t="str">
        <f>IF(ISERROR(VLOOKUP(E118,#REF!,3,FALSE)),"",VLOOKUP(E118,#REF!,3,FALSE))</f>
        <v/>
      </c>
      <c r="I118" s="67" t="str">
        <f>IF(ISERROR(VLOOKUP(E118,#REF!,5,FALSE)),"",VLOOKUP(E118,#REF!,5,FALSE))</f>
        <v/>
      </c>
      <c r="J118" s="67" t="str">
        <f>IF(ISERROR(VLOOKUP(E118,'[1]PLANNING COMMERCE'!$B$2:$T$290,19,FALSE)),"",(VLOOKUP(E118,'[1]PLANNING COMMERCE'!$B$2:$T$290,19,FALSE)))</f>
        <v/>
      </c>
      <c r="K118" s="67" t="str">
        <f>IF(ISERROR(VLOOKUP(E118,'[1]PLANNING COMMERCE'!$B$2:$U$290,20,FALSE)),"",VLOOKUP(E118,'[1]PLANNING COMMERCE'!$B$2:$U$290,20,FALSE))</f>
        <v/>
      </c>
      <c r="L118" s="3" t="s">
        <v>151</v>
      </c>
      <c r="M118" s="8">
        <v>1</v>
      </c>
      <c r="N118" s="19" t="str">
        <f>IF(ISERROR(VLOOKUP(E118,#REF!,12,FALSE)),"",VLOOKUP(E118,#REF!,12,FALSE))</f>
        <v/>
      </c>
      <c r="O118" s="3" t="str">
        <f>IF(ISERROR(VLOOKUP(E118,#REF!,13,FALSE)),"",VLOOKUP(E118,#REF!,13,FALSE))</f>
        <v/>
      </c>
      <c r="P118" s="20"/>
      <c r="Q118" s="4">
        <v>43110</v>
      </c>
      <c r="R118" s="4"/>
      <c r="S118" s="4"/>
      <c r="T118" s="4" t="str">
        <f>IF(ISERROR(VLOOKUP(E118,#REF!,10,FALSE)),"",VLOOKUP(E118,#REF!,10,FALSE))</f>
        <v/>
      </c>
      <c r="U118" s="4" t="s">
        <v>167</v>
      </c>
      <c r="V118" s="11">
        <v>43130</v>
      </c>
      <c r="W118" s="4">
        <v>43124</v>
      </c>
      <c r="X118" s="4">
        <v>43132</v>
      </c>
      <c r="Y118" s="4">
        <v>43133</v>
      </c>
      <c r="Z118" s="113"/>
      <c r="AA118" s="113"/>
      <c r="AB118" s="113"/>
      <c r="AC118" s="114"/>
      <c r="AD118" s="115"/>
      <c r="AE118" s="115"/>
      <c r="AF118" s="115"/>
      <c r="AG118" s="116"/>
    </row>
    <row r="119" spans="1:33" x14ac:dyDescent="0.25">
      <c r="A119" s="27">
        <v>43135</v>
      </c>
      <c r="B119" s="14"/>
      <c r="C119" s="91" t="s">
        <v>1</v>
      </c>
      <c r="D119" s="7"/>
      <c r="E119" s="100"/>
      <c r="F119" s="8" t="str">
        <f>IF(ISERROR(VLOOKUP(E119,#REF!,4,FALSE)),"",VLOOKUP(E119,#REF!,4,FALSE))</f>
        <v/>
      </c>
      <c r="G119" s="6"/>
      <c r="H119" s="2" t="str">
        <f>IF(ISERROR(VLOOKUP(E119,#REF!,3,FALSE)),"",VLOOKUP(E119,#REF!,3,FALSE))</f>
        <v/>
      </c>
      <c r="I119" s="67" t="str">
        <f>IF(ISERROR(VLOOKUP(E119,#REF!,5,FALSE)),"",VLOOKUP(E119,#REF!,5,FALSE))</f>
        <v/>
      </c>
      <c r="J119" s="67" t="str">
        <f>IF(ISERROR(VLOOKUP(E119,'[1]PLANNING COMMERCE'!$B$2:$T$290,19,FALSE)),"",(VLOOKUP(E119,'[1]PLANNING COMMERCE'!$B$2:$T$290,19,FALSE)))</f>
        <v/>
      </c>
      <c r="K119" s="67" t="str">
        <f>IF(ISERROR(VLOOKUP(E119,'[1]PLANNING COMMERCE'!$B$2:$U$290,20,FALSE)),"",VLOOKUP(E119,'[1]PLANNING COMMERCE'!$B$2:$U$290,20,FALSE))</f>
        <v/>
      </c>
      <c r="L119" s="10" t="s">
        <v>146</v>
      </c>
      <c r="M119" s="8">
        <v>1</v>
      </c>
      <c r="N119" s="19" t="str">
        <f>IF(ISERROR(VLOOKUP(E119,#REF!,12,FALSE)),"",VLOOKUP(E119,#REF!,12,FALSE))</f>
        <v/>
      </c>
      <c r="O119" s="3" t="str">
        <f>IF(ISERROR(VLOOKUP(E119,#REF!,13,FALSE)),"",VLOOKUP(E119,#REF!,13,FALSE))</f>
        <v/>
      </c>
      <c r="P119" s="20">
        <v>43129</v>
      </c>
      <c r="Q119" s="4">
        <v>43116</v>
      </c>
      <c r="R119" s="4">
        <v>43116</v>
      </c>
      <c r="S119" s="4">
        <v>43117</v>
      </c>
      <c r="T119" s="4" t="str">
        <f>IF(ISERROR(VLOOKUP(E119,#REF!,10,FALSE)),"",VLOOKUP(E119,#REF!,10,FALSE))</f>
        <v/>
      </c>
      <c r="U119" s="11" t="s">
        <v>143</v>
      </c>
      <c r="V119" s="4" t="s">
        <v>143</v>
      </c>
      <c r="W119" s="4">
        <v>43119</v>
      </c>
      <c r="X119" s="4">
        <v>43157</v>
      </c>
      <c r="Y119" s="4">
        <v>43129</v>
      </c>
      <c r="Z119" s="113"/>
      <c r="AA119" s="113"/>
      <c r="AB119" s="113"/>
      <c r="AC119" s="114"/>
      <c r="AD119" s="115"/>
      <c r="AE119" s="115"/>
      <c r="AF119" s="115"/>
      <c r="AG119" s="116"/>
    </row>
    <row r="120" spans="1:33" x14ac:dyDescent="0.25">
      <c r="A120" s="27">
        <v>43135</v>
      </c>
      <c r="B120" s="14"/>
      <c r="C120" s="91"/>
      <c r="D120" s="130"/>
      <c r="E120" s="90"/>
      <c r="F120" s="8" t="str">
        <f>IF(ISERROR(VLOOKUP(E120,#REF!,4,FALSE)),"",VLOOKUP(E120,#REF!,4,FALSE))</f>
        <v/>
      </c>
      <c r="G120" s="6"/>
      <c r="H120" s="2" t="str">
        <f>IF(ISERROR(VLOOKUP(E120,#REF!,3,FALSE)),"",VLOOKUP(E120,#REF!,3,FALSE))</f>
        <v/>
      </c>
      <c r="I120" s="67" t="str">
        <f>IF(ISERROR(VLOOKUP(E120,#REF!,5,FALSE)),"",VLOOKUP(E120,#REF!,5,FALSE))</f>
        <v/>
      </c>
      <c r="J120" s="67" t="str">
        <f>IF(ISERROR(VLOOKUP(E120,'[1]PLANNING COMMERCE'!$B$2:$T$290,19,FALSE)),"",(VLOOKUP(E120,'[1]PLANNING COMMERCE'!$B$2:$T$290,19,FALSE)))</f>
        <v/>
      </c>
      <c r="K120" s="67" t="str">
        <f>IF(ISERROR(VLOOKUP(E120,'[1]PLANNING COMMERCE'!$B$2:$U$290,20,FALSE)),"",VLOOKUP(E120,'[1]PLANNING COMMERCE'!$B$2:$U$290,20,FALSE))</f>
        <v/>
      </c>
      <c r="L120" s="23" t="s">
        <v>149</v>
      </c>
      <c r="M120" s="8">
        <v>0.6</v>
      </c>
      <c r="N120" s="19" t="str">
        <f>IF(ISERROR(VLOOKUP(E120,#REF!,12,FALSE)),"",VLOOKUP(E120,#REF!,12,FALSE))</f>
        <v/>
      </c>
      <c r="O120" s="3" t="str">
        <f>IF(ISERROR(VLOOKUP(E120,#REF!,13,FALSE)),"",VLOOKUP(E120,#REF!,13,FALSE))</f>
        <v/>
      </c>
      <c r="P120" s="20"/>
      <c r="Q120" s="4"/>
      <c r="R120" s="4"/>
      <c r="S120" s="4"/>
      <c r="T120" s="4" t="str">
        <f>IF(ISERROR(VLOOKUP(E120,#REF!,10,FALSE)),"",VLOOKUP(E120,#REF!,10,FALSE))</f>
        <v/>
      </c>
      <c r="U120" s="4"/>
      <c r="V120" s="4"/>
      <c r="W120" s="4"/>
      <c r="X120" s="4"/>
      <c r="Y120" s="4"/>
      <c r="Z120" s="113"/>
      <c r="AA120" s="113"/>
      <c r="AB120" s="113"/>
      <c r="AC120" s="114"/>
      <c r="AD120" s="115"/>
      <c r="AE120" s="115"/>
      <c r="AF120" s="115"/>
      <c r="AG120" s="116"/>
    </row>
    <row r="121" spans="1:33" x14ac:dyDescent="0.25">
      <c r="A121" s="27">
        <v>43136</v>
      </c>
      <c r="B121" s="14"/>
      <c r="C121" s="35"/>
      <c r="D121" s="131"/>
      <c r="E121" s="90"/>
      <c r="F121" s="8" t="str">
        <f>IF(ISERROR(VLOOKUP(E121,#REF!,4,FALSE)),"",VLOOKUP(E121,#REF!,4,FALSE))</f>
        <v/>
      </c>
      <c r="G121" s="66"/>
      <c r="H121" s="2" t="str">
        <f>IF(ISERROR(VLOOKUP(E121,#REF!,3,FALSE)),"",VLOOKUP(E121,#REF!,3,FALSE))</f>
        <v/>
      </c>
      <c r="I121" s="67" t="str">
        <f>IF(ISERROR(VLOOKUP(E121,#REF!,5,FALSE)),"",VLOOKUP(E121,#REF!,5,FALSE))</f>
        <v/>
      </c>
      <c r="J121" s="67" t="str">
        <f>IF(ISERROR(VLOOKUP(E121,'[1]PLANNING COMMERCE'!$B$2:$T$290,19,FALSE)),"",(VLOOKUP(E121,'[1]PLANNING COMMERCE'!$B$2:$T$290,19,FALSE)))</f>
        <v/>
      </c>
      <c r="K121" s="67" t="str">
        <f>IF(ISERROR(VLOOKUP(E121,'[1]PLANNING COMMERCE'!$B$2:$U$290,20,FALSE)),"",VLOOKUP(E121,'[1]PLANNING COMMERCE'!$B$2:$U$290,20,FALSE))</f>
        <v/>
      </c>
      <c r="L121" s="68" t="s">
        <v>146</v>
      </c>
      <c r="M121" s="67"/>
      <c r="N121" s="19" t="str">
        <f>IF(ISERROR(VLOOKUP(E121,#REF!,12,FALSE)),"",VLOOKUP(E121,#REF!,12,FALSE))</f>
        <v/>
      </c>
      <c r="O121" s="3" t="str">
        <f>IF(ISERROR(VLOOKUP(E121,#REF!,13,FALSE)),"",VLOOKUP(E121,#REF!,13,FALSE))</f>
        <v/>
      </c>
      <c r="P121" s="63"/>
      <c r="Q121" s="11">
        <v>43112</v>
      </c>
      <c r="R121" s="11">
        <v>43112</v>
      </c>
      <c r="S121" s="11">
        <v>43112</v>
      </c>
      <c r="T121" s="4" t="str">
        <f>IF(ISERROR(VLOOKUP(E121,#REF!,10,FALSE)),"",VLOOKUP(E121,#REF!,10,FALSE))</f>
        <v/>
      </c>
      <c r="U121" s="11" t="s">
        <v>143</v>
      </c>
      <c r="V121" s="11" t="s">
        <v>143</v>
      </c>
      <c r="W121" s="11">
        <v>43118</v>
      </c>
      <c r="X121" s="11">
        <v>43122</v>
      </c>
      <c r="Y121" s="4">
        <v>43123</v>
      </c>
      <c r="Z121" s="113"/>
      <c r="AA121" s="113"/>
      <c r="AB121" s="113"/>
      <c r="AC121" s="114"/>
      <c r="AD121" s="115"/>
      <c r="AE121" s="115"/>
      <c r="AF121" s="115"/>
      <c r="AG121" s="116"/>
    </row>
    <row r="122" spans="1:33" x14ac:dyDescent="0.25">
      <c r="A122" s="27">
        <v>43136</v>
      </c>
      <c r="B122" s="14"/>
      <c r="C122" s="43" t="s">
        <v>1</v>
      </c>
      <c r="D122" s="128"/>
      <c r="E122" s="90"/>
      <c r="F122" s="8" t="str">
        <f>IF(ISERROR(VLOOKUP(E122,#REF!,4,FALSE)),"",VLOOKUP(E122,#REF!,4,FALSE))</f>
        <v/>
      </c>
      <c r="G122" s="61" t="s">
        <v>181</v>
      </c>
      <c r="H122" s="2" t="str">
        <f>IF(ISERROR(VLOOKUP(E122,#REF!,3,FALSE)),"",VLOOKUP(E122,#REF!,3,FALSE))</f>
        <v/>
      </c>
      <c r="I122" s="67" t="str">
        <f>IF(ISERROR(VLOOKUP(E122,#REF!,5,FALSE)),"",VLOOKUP(E122,#REF!,5,FALSE))</f>
        <v/>
      </c>
      <c r="J122" s="67" t="str">
        <f>IF(ISERROR(VLOOKUP(E122,'[1]PLANNING COMMERCE'!$B$2:$T$290,19,FALSE)),"",(VLOOKUP(E122,'[1]PLANNING COMMERCE'!$B$2:$T$290,19,FALSE)))</f>
        <v/>
      </c>
      <c r="K122" s="67" t="str">
        <f>IF(ISERROR(VLOOKUP(E122,'[1]PLANNING COMMERCE'!$B$2:$U$290,20,FALSE)),"",VLOOKUP(E122,'[1]PLANNING COMMERCE'!$B$2:$U$290,20,FALSE))</f>
        <v/>
      </c>
      <c r="L122" s="10" t="s">
        <v>146</v>
      </c>
      <c r="M122" s="8">
        <v>1</v>
      </c>
      <c r="N122" s="19" t="str">
        <f>IF(ISERROR(VLOOKUP(E122,#REF!,12,FALSE)),"",VLOOKUP(E122,#REF!,12,FALSE))</f>
        <v/>
      </c>
      <c r="O122" s="3" t="str">
        <f>IF(ISERROR(VLOOKUP(E122,#REF!,13,FALSE)),"",VLOOKUP(E122,#REF!,13,FALSE))</f>
        <v/>
      </c>
      <c r="P122" s="20"/>
      <c r="Q122" s="4"/>
      <c r="R122" s="4"/>
      <c r="S122" s="4">
        <v>43124</v>
      </c>
      <c r="T122" s="4" t="str">
        <f>IF(ISERROR(VLOOKUP(E122,#REF!,10,FALSE)),"",VLOOKUP(E122,#REF!,10,FALSE))</f>
        <v/>
      </c>
      <c r="U122" s="11">
        <v>43124</v>
      </c>
      <c r="V122" s="4">
        <v>43130</v>
      </c>
      <c r="W122" s="4"/>
      <c r="X122" s="4">
        <v>43130</v>
      </c>
      <c r="Y122" s="4">
        <v>43136</v>
      </c>
      <c r="Z122" s="113"/>
      <c r="AA122" s="113"/>
      <c r="AB122" s="113"/>
      <c r="AC122" s="114"/>
      <c r="AD122" s="115"/>
      <c r="AE122" s="115"/>
      <c r="AF122" s="115"/>
      <c r="AG122" s="116"/>
    </row>
    <row r="123" spans="1:33" x14ac:dyDescent="0.25">
      <c r="A123" s="27">
        <v>43137</v>
      </c>
      <c r="B123" s="14"/>
      <c r="C123" s="43" t="s">
        <v>1</v>
      </c>
      <c r="D123" s="132"/>
      <c r="E123" s="90"/>
      <c r="F123" s="8" t="str">
        <f>IF(ISERROR(VLOOKUP(E123,#REF!,4,FALSE)),"",VLOOKUP(E123,#REF!,4,FALSE))</f>
        <v/>
      </c>
      <c r="G123" s="6"/>
      <c r="H123" s="2" t="str">
        <f>IF(ISERROR(VLOOKUP(E123,#REF!,3,FALSE)),"",VLOOKUP(E123,#REF!,3,FALSE))</f>
        <v/>
      </c>
      <c r="I123" s="67" t="str">
        <f>IF(ISERROR(VLOOKUP(E123,#REF!,5,FALSE)),"",VLOOKUP(E123,#REF!,5,FALSE))</f>
        <v/>
      </c>
      <c r="J123" s="67" t="str">
        <f>IF(ISERROR(VLOOKUP(E123,'[1]PLANNING COMMERCE'!$B$2:$T$290,19,FALSE)),"",(VLOOKUP(E123,'[1]PLANNING COMMERCE'!$B$2:$T$290,19,FALSE)))</f>
        <v/>
      </c>
      <c r="K123" s="67" t="str">
        <f>IF(ISERROR(VLOOKUP(E123,'[1]PLANNING COMMERCE'!$B$2:$U$290,20,FALSE)),"",VLOOKUP(E123,'[1]PLANNING COMMERCE'!$B$2:$U$290,20,FALSE))</f>
        <v/>
      </c>
      <c r="L123" s="23" t="s">
        <v>146</v>
      </c>
      <c r="M123" s="8">
        <v>1</v>
      </c>
      <c r="N123" s="19" t="str">
        <f>IF(ISERROR(VLOOKUP(E123,#REF!,12,FALSE)),"",VLOOKUP(E123,#REF!,12,FALSE))</f>
        <v/>
      </c>
      <c r="O123" s="3" t="str">
        <f>IF(ISERROR(VLOOKUP(E123,#REF!,13,FALSE)),"",VLOOKUP(E123,#REF!,13,FALSE))</f>
        <v/>
      </c>
      <c r="P123" s="20">
        <v>43134</v>
      </c>
      <c r="Q123" s="4">
        <v>43118</v>
      </c>
      <c r="R123" s="4">
        <v>43118</v>
      </c>
      <c r="S123" s="4">
        <v>43118</v>
      </c>
      <c r="T123" s="4" t="str">
        <f>IF(ISERROR(VLOOKUP(E123,#REF!,10,FALSE)),"",VLOOKUP(E123,#REF!,10,FALSE))</f>
        <v/>
      </c>
      <c r="U123" s="4" t="s">
        <v>143</v>
      </c>
      <c r="V123" s="4" t="s">
        <v>143</v>
      </c>
      <c r="W123" s="4">
        <v>43126</v>
      </c>
      <c r="X123" s="4">
        <v>43131</v>
      </c>
      <c r="Y123" s="4">
        <v>43132</v>
      </c>
      <c r="Z123" s="113"/>
      <c r="AA123" s="113"/>
      <c r="AB123" s="113"/>
      <c r="AC123" s="114"/>
      <c r="AD123" s="115"/>
      <c r="AE123" s="115"/>
      <c r="AF123" s="115"/>
      <c r="AG123" s="116"/>
    </row>
    <row r="124" spans="1:33" x14ac:dyDescent="0.25">
      <c r="A124" s="27">
        <v>43137</v>
      </c>
      <c r="B124" s="14"/>
      <c r="C124" s="35"/>
      <c r="D124" s="132"/>
      <c r="E124" s="90"/>
      <c r="F124" s="8" t="str">
        <f>IF(ISERROR(VLOOKUP(E124,#REF!,4,FALSE)),"",VLOOKUP(E124,#REF!,4,FALSE))</f>
        <v/>
      </c>
      <c r="G124" s="67"/>
      <c r="H124" s="2" t="str">
        <f>IF(ISERROR(VLOOKUP(E124,#REF!,3,FALSE)),"",VLOOKUP(E124,#REF!,3,FALSE))</f>
        <v/>
      </c>
      <c r="I124" s="67" t="str">
        <f>IF(ISERROR(VLOOKUP(E124,#REF!,5,FALSE)),"",VLOOKUP(E124,#REF!,5,FALSE))</f>
        <v/>
      </c>
      <c r="J124" s="67" t="str">
        <f>IF(ISERROR(VLOOKUP(E124,'[1]PLANNING COMMERCE'!$B$2:$T$290,19,FALSE)),"",(VLOOKUP(E124,'[1]PLANNING COMMERCE'!$B$2:$T$290,19,FALSE)))</f>
        <v/>
      </c>
      <c r="K124" s="67" t="str">
        <f>IF(ISERROR(VLOOKUP(E124,'[1]PLANNING COMMERCE'!$B$2:$U$290,20,FALSE)),"",VLOOKUP(E124,'[1]PLANNING COMMERCE'!$B$2:$U$290,20,FALSE))</f>
        <v/>
      </c>
      <c r="L124" s="3" t="s">
        <v>144</v>
      </c>
      <c r="M124" s="8">
        <v>0.5</v>
      </c>
      <c r="N124" s="19" t="str">
        <f>IF(ISERROR(VLOOKUP(E124,#REF!,12,FALSE)),"",VLOOKUP(E124,#REF!,12,FALSE))</f>
        <v/>
      </c>
      <c r="O124" s="3" t="str">
        <f>IF(ISERROR(VLOOKUP(E124,#REF!,13,FALSE)),"",VLOOKUP(E124,#REF!,13,FALSE))</f>
        <v/>
      </c>
      <c r="P124" s="63">
        <v>43137</v>
      </c>
      <c r="Q124" s="11">
        <v>43119</v>
      </c>
      <c r="R124" s="11">
        <v>43119</v>
      </c>
      <c r="S124" s="11">
        <v>43122</v>
      </c>
      <c r="T124" s="4" t="str">
        <f>IF(ISERROR(VLOOKUP(E124,#REF!,10,FALSE)),"",VLOOKUP(E124,#REF!,10,FALSE))</f>
        <v/>
      </c>
      <c r="U124" s="4" t="s">
        <v>143</v>
      </c>
      <c r="V124" s="4" t="s">
        <v>143</v>
      </c>
      <c r="W124" s="11">
        <v>43129</v>
      </c>
      <c r="X124" s="11">
        <v>43130</v>
      </c>
      <c r="Y124" s="4">
        <v>43130</v>
      </c>
      <c r="Z124" s="113"/>
      <c r="AA124" s="113"/>
      <c r="AB124" s="113"/>
      <c r="AC124" s="114"/>
      <c r="AD124" s="115"/>
      <c r="AE124" s="115"/>
      <c r="AF124" s="115"/>
      <c r="AG124" s="116"/>
    </row>
    <row r="125" spans="1:33" x14ac:dyDescent="0.25">
      <c r="A125" s="27">
        <v>43137</v>
      </c>
      <c r="B125" s="9"/>
      <c r="C125" s="9"/>
      <c r="D125" s="7"/>
      <c r="E125" s="9"/>
      <c r="F125" s="8" t="str">
        <f>IF(ISERROR(VLOOKUP(E125,#REF!,4,FALSE)),"",VLOOKUP(E125,#REF!,4,FALSE))</f>
        <v/>
      </c>
      <c r="G125" s="9"/>
      <c r="H125" s="2" t="str">
        <f>IF(ISERROR(VLOOKUP(E125,#REF!,3,FALSE)),"",VLOOKUP(E125,#REF!,3,FALSE))</f>
        <v/>
      </c>
      <c r="I125" s="67" t="str">
        <f>IF(ISERROR(VLOOKUP(E125,#REF!,5,FALSE)),"",VLOOKUP(E125,#REF!,5,FALSE))</f>
        <v/>
      </c>
      <c r="J125" s="67" t="str">
        <f>IF(ISERROR(VLOOKUP(E125,'[1]PLANNING COMMERCE'!$B$2:$T$290,19,FALSE)),"",(VLOOKUP(E125,'[1]PLANNING COMMERCE'!$B$2:$T$290,19,FALSE)))</f>
        <v/>
      </c>
      <c r="K125" s="67" t="str">
        <f>IF(ISERROR(VLOOKUP(E125,'[1]PLANNING COMMERCE'!$B$2:$U$290,20,FALSE)),"",VLOOKUP(E125,'[1]PLANNING COMMERCE'!$B$2:$U$290,20,FALSE))</f>
        <v/>
      </c>
      <c r="L125" s="9"/>
      <c r="M125" s="9">
        <v>1</v>
      </c>
      <c r="N125" s="19" t="str">
        <f>IF(ISERROR(VLOOKUP(E125,#REF!,12,FALSE)),"",VLOOKUP(E125,#REF!,12,FALSE))</f>
        <v/>
      </c>
      <c r="O125" s="3" t="str">
        <f>IF(ISERROR(VLOOKUP(E125,#REF!,13,FALSE)),"",VLOOKUP(E125,#REF!,13,FALSE))</f>
        <v/>
      </c>
      <c r="P125" s="9"/>
      <c r="Q125" s="9"/>
      <c r="R125" s="9"/>
      <c r="S125" s="9"/>
      <c r="T125" s="4" t="str">
        <f>IF(ISERROR(VLOOKUP(E125,#REF!,10,FALSE)),"",VLOOKUP(E125,#REF!,10,FALSE))</f>
        <v/>
      </c>
      <c r="U125" s="9"/>
      <c r="V125" s="9"/>
      <c r="W125" s="9"/>
      <c r="X125" s="9"/>
      <c r="Y125" s="9"/>
      <c r="Z125" s="113"/>
      <c r="AA125" s="113"/>
      <c r="AB125" s="113"/>
      <c r="AC125" s="115"/>
      <c r="AD125" s="115"/>
      <c r="AE125" s="115"/>
      <c r="AF125" s="115"/>
      <c r="AG125" s="116"/>
    </row>
    <row r="126" spans="1:33" x14ac:dyDescent="0.25">
      <c r="A126" s="27">
        <v>43138</v>
      </c>
      <c r="B126" s="14"/>
      <c r="C126" s="30"/>
      <c r="D126" s="133"/>
      <c r="E126" s="90"/>
      <c r="F126" s="8" t="str">
        <f>IF(ISERROR(VLOOKUP(E126,#REF!,4,FALSE)),"",VLOOKUP(E126,#REF!,4,FALSE))</f>
        <v/>
      </c>
      <c r="G126" s="67"/>
      <c r="H126" s="2" t="str">
        <f>IF(ISERROR(VLOOKUP(E126,#REF!,3,FALSE)),"",VLOOKUP(E126,#REF!,3,FALSE))</f>
        <v/>
      </c>
      <c r="I126" s="67" t="str">
        <f>IF(ISERROR(VLOOKUP(E126,#REF!,5,FALSE)),"",VLOOKUP(E126,#REF!,5,FALSE))</f>
        <v/>
      </c>
      <c r="J126" s="67" t="str">
        <f>IF(ISERROR(VLOOKUP(E126,'[1]PLANNING COMMERCE'!$B$2:$T$290,19,FALSE)),"",(VLOOKUP(E126,'[1]PLANNING COMMERCE'!$B$2:$T$290,19,FALSE)))</f>
        <v/>
      </c>
      <c r="K126" s="67" t="str">
        <f>IF(ISERROR(VLOOKUP(E126,'[1]PLANNING COMMERCE'!$B$2:$U$290,20,FALSE)),"",VLOOKUP(E126,'[1]PLANNING COMMERCE'!$B$2:$U$290,20,FALSE))</f>
        <v/>
      </c>
      <c r="L126" s="3" t="s">
        <v>146</v>
      </c>
      <c r="M126" s="8">
        <v>1</v>
      </c>
      <c r="N126" s="19" t="str">
        <f>IF(ISERROR(VLOOKUP(E126,#REF!,12,FALSE)),"",VLOOKUP(E126,#REF!,12,FALSE))</f>
        <v/>
      </c>
      <c r="O126" s="3" t="str">
        <f>IF(ISERROR(VLOOKUP(E126,#REF!,13,FALSE)),"",VLOOKUP(E126,#REF!,13,FALSE))</f>
        <v/>
      </c>
      <c r="P126" s="20">
        <v>43128</v>
      </c>
      <c r="Q126" s="4">
        <v>43105</v>
      </c>
      <c r="R126" s="4">
        <v>43105</v>
      </c>
      <c r="S126" s="4">
        <v>43105</v>
      </c>
      <c r="T126" s="4" t="str">
        <f>IF(ISERROR(VLOOKUP(E126,#REF!,10,FALSE)),"",VLOOKUP(E126,#REF!,10,FALSE))</f>
        <v/>
      </c>
      <c r="U126" s="4" t="s">
        <v>143</v>
      </c>
      <c r="V126" s="4" t="s">
        <v>143</v>
      </c>
      <c r="W126" s="4">
        <v>43115</v>
      </c>
      <c r="X126" s="4">
        <v>43118</v>
      </c>
      <c r="Y126" s="4">
        <v>43118</v>
      </c>
      <c r="Z126" s="113"/>
      <c r="AA126" s="113"/>
      <c r="AB126" s="113"/>
      <c r="AC126" s="114"/>
      <c r="AD126" s="115"/>
      <c r="AE126" s="115"/>
      <c r="AF126" s="115"/>
      <c r="AG126" s="116"/>
    </row>
    <row r="127" spans="1:33" x14ac:dyDescent="0.25">
      <c r="A127" s="27">
        <v>43138</v>
      </c>
      <c r="B127" s="14"/>
      <c r="C127" s="91" t="s">
        <v>1</v>
      </c>
      <c r="D127" s="134"/>
      <c r="E127" s="90"/>
      <c r="F127" s="8" t="str">
        <f>IF(ISERROR(VLOOKUP(E127,#REF!,4,FALSE)),"",VLOOKUP(E127,#REF!,4,FALSE))</f>
        <v/>
      </c>
      <c r="G127" s="61"/>
      <c r="H127" s="2" t="str">
        <f>IF(ISERROR(VLOOKUP(E127,#REF!,3,FALSE)),"",VLOOKUP(E127,#REF!,3,FALSE))</f>
        <v/>
      </c>
      <c r="I127" s="67" t="str">
        <f>IF(ISERROR(VLOOKUP(E127,#REF!,5,FALSE)),"",VLOOKUP(E127,#REF!,5,FALSE))</f>
        <v/>
      </c>
      <c r="J127" s="67" t="str">
        <f>IF(ISERROR(VLOOKUP(E127,'[1]PLANNING COMMERCE'!$B$2:$T$290,19,FALSE)),"",(VLOOKUP(E127,'[1]PLANNING COMMERCE'!$B$2:$T$290,19,FALSE)))</f>
        <v/>
      </c>
      <c r="K127" s="67" t="str">
        <f>IF(ISERROR(VLOOKUP(E127,'[1]PLANNING COMMERCE'!$B$2:$U$290,20,FALSE)),"",VLOOKUP(E127,'[1]PLANNING COMMERCE'!$B$2:$U$290,20,FALSE))</f>
        <v/>
      </c>
      <c r="L127" s="3" t="s">
        <v>142</v>
      </c>
      <c r="M127" s="8">
        <v>1</v>
      </c>
      <c r="N127" s="19" t="str">
        <f>IF(ISERROR(VLOOKUP(E127,#REF!,12,FALSE)),"",VLOOKUP(E127,#REF!,12,FALSE))</f>
        <v/>
      </c>
      <c r="O127" s="3" t="str">
        <f>IF(ISERROR(VLOOKUP(E127,#REF!,13,FALSE)),"",VLOOKUP(E127,#REF!,13,FALSE))</f>
        <v/>
      </c>
      <c r="P127" s="63"/>
      <c r="Q127" s="11">
        <v>43110</v>
      </c>
      <c r="R127" s="11">
        <v>43110</v>
      </c>
      <c r="S127" s="11">
        <v>43111</v>
      </c>
      <c r="T127" s="4" t="str">
        <f>IF(ISERROR(VLOOKUP(E127,#REF!,10,FALSE)),"",VLOOKUP(E127,#REF!,10,FALSE))</f>
        <v/>
      </c>
      <c r="U127" s="11" t="s">
        <v>143</v>
      </c>
      <c r="V127" s="11" t="s">
        <v>143</v>
      </c>
      <c r="W127" s="11">
        <v>43119</v>
      </c>
      <c r="X127" s="11">
        <v>43122</v>
      </c>
      <c r="Y127" s="4">
        <v>43122</v>
      </c>
      <c r="Z127" s="113"/>
      <c r="AA127" s="113"/>
      <c r="AB127" s="113"/>
      <c r="AC127" s="114"/>
      <c r="AD127" s="115"/>
      <c r="AE127" s="115"/>
      <c r="AF127" s="115"/>
      <c r="AG127" s="116"/>
    </row>
    <row r="128" spans="1:33" x14ac:dyDescent="0.25">
      <c r="A128" s="27">
        <v>43138</v>
      </c>
      <c r="B128" s="14"/>
      <c r="C128" s="91"/>
      <c r="D128" s="134"/>
      <c r="E128" s="101"/>
      <c r="F128" s="8" t="str">
        <f>IF(ISERROR(VLOOKUP(E128,#REF!,4,FALSE)),"",VLOOKUP(E128,#REF!,4,FALSE))</f>
        <v/>
      </c>
      <c r="G128" s="8"/>
      <c r="H128" s="2" t="str">
        <f>IF(ISERROR(VLOOKUP(E128,#REF!,3,FALSE)),"",VLOOKUP(E128,#REF!,3,FALSE))</f>
        <v/>
      </c>
      <c r="I128" s="67" t="str">
        <f>IF(ISERROR(VLOOKUP(E128,#REF!,5,FALSE)),"",VLOOKUP(E128,#REF!,5,FALSE))</f>
        <v/>
      </c>
      <c r="J128" s="67" t="str">
        <f>IF(ISERROR(VLOOKUP(E128,'[1]PLANNING COMMERCE'!$B$2:$T$290,19,FALSE)),"",(VLOOKUP(E128,'[1]PLANNING COMMERCE'!$B$2:$T$290,19,FALSE)))</f>
        <v/>
      </c>
      <c r="K128" s="67" t="str">
        <f>IF(ISERROR(VLOOKUP(E128,'[1]PLANNING COMMERCE'!$B$2:$U$290,20,FALSE)),"",VLOOKUP(E128,'[1]PLANNING COMMERCE'!$B$2:$U$290,20,FALSE))</f>
        <v/>
      </c>
      <c r="L128" s="10" t="s">
        <v>146</v>
      </c>
      <c r="M128" s="8">
        <v>1.5</v>
      </c>
      <c r="N128" s="19">
        <v>9</v>
      </c>
      <c r="O128" s="3" t="str">
        <f>IF(ISERROR(VLOOKUP(E128,#REF!,13,FALSE)),"",VLOOKUP(E128,#REF!,13,FALSE))</f>
        <v/>
      </c>
      <c r="P128" s="20"/>
      <c r="Q128" s="4">
        <v>43112</v>
      </c>
      <c r="R128" s="4">
        <v>43118</v>
      </c>
      <c r="S128" s="4">
        <v>43113</v>
      </c>
      <c r="T128" s="4" t="str">
        <f>IF(ISERROR(VLOOKUP(E128,#REF!,10,FALSE)),"",VLOOKUP(E128,#REF!,10,FALSE))</f>
        <v/>
      </c>
      <c r="U128" s="11" t="s">
        <v>143</v>
      </c>
      <c r="V128" s="4" t="s">
        <v>143</v>
      </c>
      <c r="W128" s="4">
        <v>43118</v>
      </c>
      <c r="X128" s="4">
        <v>43123</v>
      </c>
      <c r="Y128" s="4"/>
      <c r="Z128" s="113"/>
      <c r="AA128" s="113"/>
      <c r="AB128" s="113"/>
      <c r="AC128" s="114"/>
      <c r="AD128" s="115"/>
      <c r="AE128" s="115"/>
      <c r="AF128" s="115"/>
      <c r="AG128" s="116"/>
    </row>
    <row r="129" spans="1:33" x14ac:dyDescent="0.25">
      <c r="A129" s="27">
        <v>43138</v>
      </c>
      <c r="B129" s="14"/>
      <c r="C129" s="35"/>
      <c r="D129" s="128"/>
      <c r="E129" s="96"/>
      <c r="F129" s="8" t="str">
        <f>IF(ISERROR(VLOOKUP(E129,#REF!,4,FALSE)),"",VLOOKUP(E129,#REF!,4,FALSE))</f>
        <v/>
      </c>
      <c r="G129" s="61" t="s">
        <v>174</v>
      </c>
      <c r="H129" s="2" t="str">
        <f>IF(ISERROR(VLOOKUP(E129,#REF!,3,FALSE)),"",VLOOKUP(E129,#REF!,3,FALSE))</f>
        <v/>
      </c>
      <c r="I129" s="67" t="str">
        <f>IF(ISERROR(VLOOKUP(E129,#REF!,5,FALSE)),"",VLOOKUP(E129,#REF!,5,FALSE))</f>
        <v/>
      </c>
      <c r="J129" s="67" t="str">
        <f>IF(ISERROR(VLOOKUP(E129,'[1]PLANNING COMMERCE'!$B$2:$T$290,19,FALSE)),"",(VLOOKUP(E129,'[1]PLANNING COMMERCE'!$B$2:$T$290,19,FALSE)))</f>
        <v/>
      </c>
      <c r="K129" s="67" t="str">
        <f>IF(ISERROR(VLOOKUP(E129,'[1]PLANNING COMMERCE'!$B$2:$U$290,20,FALSE)),"",VLOOKUP(E129,'[1]PLANNING COMMERCE'!$B$2:$U$290,20,FALSE))</f>
        <v/>
      </c>
      <c r="L129" s="3" t="s">
        <v>142</v>
      </c>
      <c r="M129" s="8">
        <v>1</v>
      </c>
      <c r="N129" s="19" t="str">
        <f>IF(ISERROR(VLOOKUP(E129,#REF!,12,FALSE)),"",VLOOKUP(E129,#REF!,12,FALSE))</f>
        <v/>
      </c>
      <c r="O129" s="3" t="str">
        <f>IF(ISERROR(VLOOKUP(E129,#REF!,13,FALSE)),"",VLOOKUP(E129,#REF!,13,FALSE))</f>
        <v/>
      </c>
      <c r="P129" s="63">
        <v>43138</v>
      </c>
      <c r="Q129" s="11">
        <v>43122</v>
      </c>
      <c r="R129" s="11">
        <v>43122</v>
      </c>
      <c r="S129" s="11">
        <v>43124</v>
      </c>
      <c r="T129" s="4" t="str">
        <f>IF(ISERROR(VLOOKUP(E129,#REF!,10,FALSE)),"",VLOOKUP(E129,#REF!,10,FALSE))</f>
        <v/>
      </c>
      <c r="U129" s="11"/>
      <c r="V129" s="11"/>
      <c r="W129" s="11">
        <v>43124</v>
      </c>
      <c r="X129" s="11">
        <v>43126</v>
      </c>
      <c r="Y129" s="4">
        <v>43131</v>
      </c>
      <c r="Z129" s="113"/>
      <c r="AA129" s="113"/>
      <c r="AB129" s="113"/>
      <c r="AC129" s="114"/>
      <c r="AD129" s="115"/>
      <c r="AE129" s="115"/>
      <c r="AF129" s="115"/>
      <c r="AG129" s="116"/>
    </row>
    <row r="130" spans="1:33" x14ac:dyDescent="0.25">
      <c r="A130" s="27">
        <v>43139</v>
      </c>
      <c r="B130" s="14"/>
      <c r="C130" s="91" t="s">
        <v>1</v>
      </c>
      <c r="D130" s="131"/>
      <c r="E130" s="90"/>
      <c r="F130" s="8" t="str">
        <f>IF(ISERROR(VLOOKUP(E130,#REF!,4,FALSE)),"",VLOOKUP(E130,#REF!,4,FALSE))</f>
        <v/>
      </c>
      <c r="G130" s="75"/>
      <c r="H130" s="2" t="str">
        <f>IF(ISERROR(VLOOKUP(E130,#REF!,3,FALSE)),"",VLOOKUP(E130,#REF!,3,FALSE))</f>
        <v/>
      </c>
      <c r="I130" s="67" t="str">
        <f>IF(ISERROR(VLOOKUP(E130,#REF!,5,FALSE)),"",VLOOKUP(E130,#REF!,5,FALSE))</f>
        <v/>
      </c>
      <c r="J130" s="67" t="str">
        <f>IF(ISERROR(VLOOKUP(E130,'[1]PLANNING COMMERCE'!$B$2:$T$290,19,FALSE)),"",(VLOOKUP(E130,'[1]PLANNING COMMERCE'!$B$2:$T$290,19,FALSE)))</f>
        <v/>
      </c>
      <c r="K130" s="67" t="str">
        <f>IF(ISERROR(VLOOKUP(E130,'[1]PLANNING COMMERCE'!$B$2:$U$290,20,FALSE)),"",VLOOKUP(E130,'[1]PLANNING COMMERCE'!$B$2:$U$290,20,FALSE))</f>
        <v/>
      </c>
      <c r="L130" s="3"/>
      <c r="M130" s="8"/>
      <c r="N130" s="19" t="str">
        <f>IF(ISERROR(VLOOKUP(E130,#REF!,12,FALSE)),"",VLOOKUP(E130,#REF!,12,FALSE))</f>
        <v/>
      </c>
      <c r="O130" s="3" t="str">
        <f>IF(ISERROR(VLOOKUP(E130,#REF!,13,FALSE)),"",VLOOKUP(E130,#REF!,13,FALSE))</f>
        <v/>
      </c>
      <c r="P130" s="63"/>
      <c r="Q130" s="4">
        <v>43117</v>
      </c>
      <c r="R130" s="4">
        <v>43117</v>
      </c>
      <c r="S130" s="4">
        <v>43122</v>
      </c>
      <c r="T130" s="4" t="str">
        <f>IF(ISERROR(VLOOKUP(E130,#REF!,10,FALSE)),"",VLOOKUP(E130,#REF!,10,FALSE))</f>
        <v/>
      </c>
      <c r="U130" s="11" t="s">
        <v>143</v>
      </c>
      <c r="V130" s="63" t="s">
        <v>143</v>
      </c>
      <c r="W130" s="11">
        <v>43123</v>
      </c>
      <c r="X130" s="11"/>
      <c r="Y130" s="4"/>
      <c r="Z130" s="113"/>
      <c r="AA130" s="113"/>
      <c r="AB130" s="113"/>
      <c r="AC130" s="114"/>
      <c r="AD130" s="115"/>
      <c r="AE130" s="115"/>
      <c r="AF130" s="115"/>
      <c r="AG130" s="116"/>
    </row>
    <row r="131" spans="1:33" x14ac:dyDescent="0.25">
      <c r="A131" s="27">
        <v>43139</v>
      </c>
      <c r="B131" s="14"/>
      <c r="C131" s="35"/>
      <c r="D131" s="7"/>
      <c r="E131" s="90"/>
      <c r="F131" s="8" t="str">
        <f>IF(ISERROR(VLOOKUP(E131,#REF!,4,FALSE)),"",VLOOKUP(E131,#REF!,4,FALSE))</f>
        <v/>
      </c>
      <c r="G131" s="75"/>
      <c r="H131" s="2" t="str">
        <f>IF(ISERROR(VLOOKUP(E131,#REF!,3,FALSE)),"",VLOOKUP(E131,#REF!,3,FALSE))</f>
        <v/>
      </c>
      <c r="I131" s="67" t="str">
        <f>IF(ISERROR(VLOOKUP(E131,#REF!,5,FALSE)),"",VLOOKUP(E131,#REF!,5,FALSE))</f>
        <v/>
      </c>
      <c r="J131" s="67" t="str">
        <f>IF(ISERROR(VLOOKUP(E131,'[1]PLANNING COMMERCE'!$B$2:$T$290,19,FALSE)),"",(VLOOKUP(E131,'[1]PLANNING COMMERCE'!$B$2:$T$290,19,FALSE)))</f>
        <v/>
      </c>
      <c r="K131" s="67" t="str">
        <f>IF(ISERROR(VLOOKUP(E131,'[1]PLANNING COMMERCE'!$B$2:$U$290,20,FALSE)),"",VLOOKUP(E131,'[1]PLANNING COMMERCE'!$B$2:$U$290,20,FALSE))</f>
        <v/>
      </c>
      <c r="L131" s="3"/>
      <c r="M131" s="8"/>
      <c r="N131" s="19"/>
      <c r="O131" s="3"/>
      <c r="P131" s="63"/>
      <c r="Q131" s="11"/>
      <c r="R131" s="11"/>
      <c r="S131" s="11"/>
      <c r="T131" s="4" t="str">
        <f>IF(ISERROR(VLOOKUP(E131,#REF!,10,FALSE)),"",VLOOKUP(E131,#REF!,10,FALSE))</f>
        <v/>
      </c>
      <c r="U131" s="11"/>
      <c r="V131" s="11"/>
      <c r="W131" s="11"/>
      <c r="X131" s="11"/>
      <c r="Y131" s="4"/>
      <c r="Z131" s="113"/>
      <c r="AA131" s="113"/>
      <c r="AB131" s="113"/>
      <c r="AC131" s="114"/>
      <c r="AD131" s="115"/>
      <c r="AE131" s="115"/>
      <c r="AF131" s="115"/>
      <c r="AG131" s="116"/>
    </row>
    <row r="132" spans="1:33" x14ac:dyDescent="0.25">
      <c r="A132" s="27">
        <v>43139</v>
      </c>
      <c r="B132" s="14"/>
      <c r="C132" s="69"/>
      <c r="D132" s="135"/>
      <c r="E132" s="96"/>
      <c r="F132" s="8" t="str">
        <f>IF(ISERROR(VLOOKUP(E132,#REF!,4,FALSE)),"",VLOOKUP(E132,#REF!,4,FALSE))</f>
        <v/>
      </c>
      <c r="G132" s="61"/>
      <c r="H132" s="2" t="str">
        <f>IF(ISERROR(VLOOKUP(E132,#REF!,3,FALSE)),"",VLOOKUP(E132,#REF!,3,FALSE))</f>
        <v/>
      </c>
      <c r="I132" s="67" t="str">
        <f>IF(ISERROR(VLOOKUP(E132,#REF!,5,FALSE)),"",VLOOKUP(E132,#REF!,5,FALSE))</f>
        <v/>
      </c>
      <c r="J132" s="67" t="str">
        <f>IF(ISERROR(VLOOKUP(E132,'[1]PLANNING COMMERCE'!$B$2:$T$290,19,FALSE)),"",(VLOOKUP(E132,'[1]PLANNING COMMERCE'!$B$2:$T$290,19,FALSE)))</f>
        <v/>
      </c>
      <c r="K132" s="67" t="str">
        <f>IF(ISERROR(VLOOKUP(E132,'[1]PLANNING COMMERCE'!$B$2:$U$290,20,FALSE)),"",VLOOKUP(E132,'[1]PLANNING COMMERCE'!$B$2:$U$290,20,FALSE))</f>
        <v/>
      </c>
      <c r="L132" s="3"/>
      <c r="M132" s="8"/>
      <c r="N132" s="19"/>
      <c r="O132" s="3" t="str">
        <f>IF(ISERROR(VLOOKUP(E132,#REF!,13,FALSE)),"",VLOOKUP(E132,#REF!,13,FALSE))</f>
        <v/>
      </c>
      <c r="P132" s="63"/>
      <c r="Q132" s="11"/>
      <c r="R132" s="11"/>
      <c r="S132" s="11"/>
      <c r="T132" s="4" t="str">
        <f>IF(ISERROR(VLOOKUP(E132,#REF!,10,FALSE)),"",VLOOKUP(E132,#REF!,10,FALSE))</f>
        <v/>
      </c>
      <c r="U132" s="11"/>
      <c r="V132" s="11"/>
      <c r="W132" s="11"/>
      <c r="X132" s="11"/>
      <c r="Y132" s="4"/>
      <c r="Z132" s="113"/>
      <c r="AA132" s="113"/>
      <c r="AB132" s="113"/>
      <c r="AC132" s="114"/>
      <c r="AD132" s="115"/>
      <c r="AE132" s="115"/>
      <c r="AF132" s="115"/>
      <c r="AG132" s="116"/>
    </row>
    <row r="133" spans="1:33" x14ac:dyDescent="0.25">
      <c r="A133" s="51">
        <v>43140</v>
      </c>
      <c r="B133" s="14"/>
      <c r="C133" s="35"/>
      <c r="D133" s="134"/>
      <c r="E133" s="101"/>
      <c r="F133" s="8" t="str">
        <f>IF(ISERROR(VLOOKUP(E133,#REF!,4,FALSE)),"",VLOOKUP(E133,#REF!,4,FALSE))</f>
        <v/>
      </c>
      <c r="G133" s="66"/>
      <c r="H133" s="2" t="str">
        <f>IF(ISERROR(VLOOKUP(E133,#REF!,3,FALSE)),"",VLOOKUP(E133,#REF!,3,FALSE))</f>
        <v/>
      </c>
      <c r="I133" s="67" t="str">
        <f>IF(ISERROR(VLOOKUP(E133,#REF!,5,FALSE)),"",VLOOKUP(E133,#REF!,5,FALSE))</f>
        <v/>
      </c>
      <c r="J133" s="67" t="str">
        <f>IF(ISERROR(VLOOKUP(E133,'[1]PLANNING COMMERCE'!$B$2:$T$290,19,FALSE)),"",(VLOOKUP(E133,'[1]PLANNING COMMERCE'!$B$2:$T$290,19,FALSE)))</f>
        <v/>
      </c>
      <c r="K133" s="67" t="str">
        <f>IF(ISERROR(VLOOKUP(E133,'[1]PLANNING COMMERCE'!$B$2:$U$290,20,FALSE)),"",VLOOKUP(E133,'[1]PLANNING COMMERCE'!$B$2:$U$290,20,FALSE))</f>
        <v/>
      </c>
      <c r="L133" s="3" t="s">
        <v>142</v>
      </c>
      <c r="M133" s="8">
        <v>1.5</v>
      </c>
      <c r="N133" s="19">
        <v>4</v>
      </c>
      <c r="O133" s="3" t="str">
        <f>IF(ISERROR(VLOOKUP(E133,#REF!,13,FALSE)),"",VLOOKUP(E133,#REF!,13,FALSE))</f>
        <v/>
      </c>
      <c r="P133" s="63">
        <v>43137</v>
      </c>
      <c r="Q133" s="11">
        <v>43123</v>
      </c>
      <c r="R133" s="11">
        <v>43124</v>
      </c>
      <c r="S133" s="11">
        <v>43123</v>
      </c>
      <c r="T133" s="4" t="str">
        <f>IF(ISERROR(VLOOKUP(E133,#REF!,10,FALSE)),"",VLOOKUP(E133,#REF!,10,FALSE))</f>
        <v/>
      </c>
      <c r="U133" s="11">
        <v>43124</v>
      </c>
      <c r="V133" s="11">
        <v>43131</v>
      </c>
      <c r="W133" s="11">
        <v>43124</v>
      </c>
      <c r="X133" s="11">
        <v>43132</v>
      </c>
      <c r="Y133" s="4"/>
      <c r="Z133" s="113"/>
      <c r="AA133" s="113"/>
      <c r="AB133" s="113"/>
      <c r="AC133" s="114"/>
      <c r="AD133" s="115"/>
      <c r="AE133" s="115"/>
      <c r="AF133" s="115"/>
      <c r="AG133" s="116"/>
    </row>
    <row r="134" spans="1:33" x14ac:dyDescent="0.25">
      <c r="A134" s="27">
        <v>43140</v>
      </c>
      <c r="B134" s="14"/>
      <c r="C134" s="43"/>
      <c r="D134" s="134"/>
      <c r="E134" s="19"/>
      <c r="F134" s="8" t="str">
        <f>IF(ISERROR(VLOOKUP(E134,#REF!,4,FALSE)),"",VLOOKUP(E134,#REF!,4,FALSE))</f>
        <v/>
      </c>
      <c r="G134" s="102"/>
      <c r="H134" s="2" t="str">
        <f>IF(ISERROR(VLOOKUP(E134,#REF!,3,FALSE)),"",VLOOKUP(E134,#REF!,3,FALSE))</f>
        <v/>
      </c>
      <c r="I134" s="67" t="str">
        <f>IF(ISERROR(VLOOKUP(E134,#REF!,5,FALSE)),"",VLOOKUP(E134,#REF!,5,FALSE))</f>
        <v/>
      </c>
      <c r="J134" s="67" t="str">
        <f>IF(ISERROR(VLOOKUP(E134,'[1]PLANNING COMMERCE'!$B$2:$T$290,19,FALSE)),"",(VLOOKUP(E134,'[1]PLANNING COMMERCE'!$B$2:$T$290,19,FALSE)))</f>
        <v/>
      </c>
      <c r="K134" s="67" t="str">
        <f>IF(ISERROR(VLOOKUP(E134,'[1]PLANNING COMMERCE'!$B$2:$U$290,20,FALSE)),"",VLOOKUP(E134,'[1]PLANNING COMMERCE'!$B$2:$U$290,20,FALSE))</f>
        <v/>
      </c>
      <c r="L134" s="23" t="s">
        <v>166</v>
      </c>
      <c r="M134" s="53">
        <v>1</v>
      </c>
      <c r="N134" s="62" t="str">
        <f>IF(ISERROR(VLOOKUP(E134,#REF!,12,FALSE)),"",VLOOKUP(E134,#REF!,12,FALSE))</f>
        <v/>
      </c>
      <c r="O134" s="3" t="str">
        <f>IF(ISERROR(VLOOKUP(E134,#REF!,13,FALSE)),"",VLOOKUP(E134,#REF!,13,FALSE))</f>
        <v/>
      </c>
      <c r="P134" s="63"/>
      <c r="Q134" s="11">
        <v>43124</v>
      </c>
      <c r="R134" s="11"/>
      <c r="S134" s="11"/>
      <c r="T134" s="4" t="str">
        <f>IF(ISERROR(VLOOKUP(E134,#REF!,10,FALSE)),"",VLOOKUP(E134,#REF!,10,FALSE))</f>
        <v/>
      </c>
      <c r="U134" s="11" t="s">
        <v>167</v>
      </c>
      <c r="V134" s="11" t="s">
        <v>167</v>
      </c>
      <c r="W134" s="11"/>
      <c r="X134" s="11"/>
      <c r="Y134" s="11"/>
      <c r="Z134" s="113"/>
      <c r="AA134" s="113"/>
      <c r="AB134" s="113"/>
      <c r="AC134" s="117"/>
      <c r="AD134" s="115"/>
      <c r="AE134" s="115"/>
      <c r="AF134" s="115"/>
      <c r="AG134" s="116"/>
    </row>
    <row r="135" spans="1:33" x14ac:dyDescent="0.25">
      <c r="A135" s="27">
        <v>43140</v>
      </c>
      <c r="B135" s="14"/>
      <c r="C135" s="43"/>
      <c r="D135" s="128"/>
      <c r="E135" s="9"/>
      <c r="F135" s="8" t="str">
        <f>IF(ISERROR(VLOOKUP(E135,#REF!,4,FALSE)),"",VLOOKUP(E135,#REF!,4,FALSE))</f>
        <v/>
      </c>
      <c r="G135" s="66"/>
      <c r="H135" s="2" t="str">
        <f>IF(ISERROR(VLOOKUP(E135,#REF!,3,FALSE)),"",VLOOKUP(E135,#REF!,3,FALSE))</f>
        <v/>
      </c>
      <c r="I135" s="67" t="str">
        <f>IF(ISERROR(VLOOKUP(E135,#REF!,5,FALSE)),"",VLOOKUP(E135,#REF!,5,FALSE))</f>
        <v/>
      </c>
      <c r="J135" s="67" t="str">
        <f>IF(ISERROR(VLOOKUP(E135,'[1]PLANNING COMMERCE'!$B$2:$T$290,19,FALSE)),"",(VLOOKUP(E135,'[1]PLANNING COMMERCE'!$B$2:$T$290,19,FALSE)))</f>
        <v/>
      </c>
      <c r="K135" s="67" t="str">
        <f>IF(ISERROR(VLOOKUP(E135,'[1]PLANNING COMMERCE'!$B$2:$U$290,20,FALSE)),"",VLOOKUP(E135,'[1]PLANNING COMMERCE'!$B$2:$U$290,20,FALSE))</f>
        <v/>
      </c>
      <c r="L135" s="3" t="s">
        <v>149</v>
      </c>
      <c r="M135" s="8">
        <v>0.6</v>
      </c>
      <c r="N135" s="19"/>
      <c r="O135" s="3"/>
      <c r="P135" s="63"/>
      <c r="Q135" s="4"/>
      <c r="R135" s="4"/>
      <c r="S135" s="4"/>
      <c r="T135" s="4"/>
      <c r="U135" s="11"/>
      <c r="V135" s="63"/>
      <c r="W135" s="11"/>
      <c r="X135" s="11"/>
      <c r="Y135" s="4"/>
      <c r="Z135" s="113"/>
      <c r="AA135" s="113"/>
      <c r="AB135" s="113"/>
      <c r="AC135" s="114"/>
      <c r="AD135" s="115"/>
      <c r="AE135" s="115"/>
      <c r="AF135" s="115"/>
      <c r="AG135" s="116"/>
    </row>
    <row r="136" spans="1:33" x14ac:dyDescent="0.25">
      <c r="A136" s="27">
        <v>43140</v>
      </c>
      <c r="B136" s="14"/>
      <c r="C136" s="43" t="s">
        <v>1</v>
      </c>
      <c r="D136" s="131"/>
      <c r="E136" s="90"/>
      <c r="F136" s="8" t="str">
        <f>IF(ISERROR(VLOOKUP(E136,#REF!,4,FALSE)),"",VLOOKUP(E136,#REF!,4,FALSE))</f>
        <v/>
      </c>
      <c r="G136" s="61" t="s">
        <v>182</v>
      </c>
      <c r="H136" s="2" t="str">
        <f>IF(ISERROR(VLOOKUP(E136,#REF!,3,FALSE)),"",VLOOKUP(E136,#REF!,3,FALSE))</f>
        <v/>
      </c>
      <c r="I136" s="67" t="str">
        <f>IF(ISERROR(VLOOKUP(E136,#REF!,5,FALSE)),"",VLOOKUP(E136,#REF!,5,FALSE))</f>
        <v/>
      </c>
      <c r="J136" s="67" t="str">
        <f>IF(ISERROR(VLOOKUP(E136,'[1]PLANNING COMMERCE'!$B$2:$T$290,19,FALSE)),"",(VLOOKUP(E136,'[1]PLANNING COMMERCE'!$B$2:$T$290,19,FALSE)))</f>
        <v/>
      </c>
      <c r="K136" s="67" t="str">
        <f>IF(ISERROR(VLOOKUP(E136,'[1]PLANNING COMMERCE'!$B$2:$U$290,20,FALSE)),"",VLOOKUP(E136,'[1]PLANNING COMMERCE'!$B$2:$U$290,20,FALSE))</f>
        <v/>
      </c>
      <c r="L136" s="68" t="s">
        <v>146</v>
      </c>
      <c r="M136" s="67">
        <v>1</v>
      </c>
      <c r="N136" s="19" t="str">
        <f>IF(ISERROR(VLOOKUP(E136,#REF!,12,FALSE)),"",VLOOKUP(E136,#REF!,12,FALSE))</f>
        <v/>
      </c>
      <c r="O136" s="3" t="str">
        <f>IF(ISERROR(VLOOKUP(E136,#REF!,13,FALSE)),"",VLOOKUP(E136,#REF!,13,FALSE))</f>
        <v/>
      </c>
      <c r="P136" s="63"/>
      <c r="Q136" s="11"/>
      <c r="R136" s="11"/>
      <c r="S136" s="11"/>
      <c r="T136" s="4" t="str">
        <f>IF(ISERROR(VLOOKUP(E136,#REF!,10,FALSE)),"",VLOOKUP(E136,#REF!,10,FALSE))</f>
        <v/>
      </c>
      <c r="U136" s="11"/>
      <c r="V136" s="11"/>
      <c r="W136" s="11"/>
      <c r="X136" s="11"/>
      <c r="Y136" s="4"/>
      <c r="Z136" s="113"/>
      <c r="AA136" s="113"/>
      <c r="AB136" s="113"/>
      <c r="AC136" s="114"/>
      <c r="AD136" s="115"/>
      <c r="AE136" s="115"/>
      <c r="AF136" s="115"/>
      <c r="AG136" s="116"/>
    </row>
    <row r="137" spans="1:33" x14ac:dyDescent="0.25">
      <c r="A137" s="27">
        <v>43141</v>
      </c>
      <c r="B137" s="14"/>
      <c r="C137" s="35"/>
      <c r="D137" s="128"/>
      <c r="E137" s="9"/>
      <c r="F137" s="8" t="str">
        <f>IF(ISERROR(VLOOKUP(E137,#REF!,4,FALSE)),"",VLOOKUP(E137,#REF!,4,FALSE))</f>
        <v/>
      </c>
      <c r="G137" s="55"/>
      <c r="H137" s="2" t="str">
        <f>IF(ISERROR(VLOOKUP(E137,#REF!,3,FALSE)),"",VLOOKUP(E137,#REF!,3,FALSE))</f>
        <v/>
      </c>
      <c r="I137" s="67" t="str">
        <f>IF(ISERROR(VLOOKUP(E137,#REF!,5,FALSE)),"",VLOOKUP(E137,#REF!,5,FALSE))</f>
        <v/>
      </c>
      <c r="J137" s="67" t="str">
        <f>IF(ISERROR(VLOOKUP(E137,'[1]PLANNING COMMERCE'!$B$2:$T$290,19,FALSE)),"",(VLOOKUP(E137,'[1]PLANNING COMMERCE'!$B$2:$T$290,19,FALSE)))</f>
        <v/>
      </c>
      <c r="K137" s="67" t="str">
        <f>IF(ISERROR(VLOOKUP(E137,'[1]PLANNING COMMERCE'!$B$2:$U$290,20,FALSE)),"",VLOOKUP(E137,'[1]PLANNING COMMERCE'!$B$2:$U$290,20,FALSE))</f>
        <v/>
      </c>
      <c r="L137" s="68" t="s">
        <v>149</v>
      </c>
      <c r="M137" s="67">
        <v>0.6</v>
      </c>
      <c r="N137" s="19"/>
      <c r="O137" s="3" t="str">
        <f>IF(ISERROR(VLOOKUP(E137,#REF!,13,FALSE)),"",VLOOKUP(E137,#REF!,13,FALSE))</f>
        <v/>
      </c>
      <c r="P137" s="63"/>
      <c r="Q137" s="11"/>
      <c r="R137" s="11"/>
      <c r="S137" s="11"/>
      <c r="T137" s="4" t="str">
        <f>IF(ISERROR(VLOOKUP(E137,#REF!,10,FALSE)),"",VLOOKUP(E137,#REF!,10,FALSE))</f>
        <v/>
      </c>
      <c r="U137" s="11"/>
      <c r="V137" s="11"/>
      <c r="W137" s="11"/>
      <c r="X137" s="11"/>
      <c r="Y137" s="4"/>
      <c r="Z137" s="113"/>
      <c r="AA137" s="113"/>
      <c r="AB137" s="113"/>
      <c r="AC137" s="114"/>
      <c r="AD137" s="115"/>
      <c r="AE137" s="115"/>
      <c r="AF137" s="115"/>
      <c r="AG137" s="116"/>
    </row>
    <row r="138" spans="1:33" x14ac:dyDescent="0.25">
      <c r="A138" s="27">
        <v>43141</v>
      </c>
      <c r="B138" s="14"/>
      <c r="C138" s="35"/>
      <c r="D138" s="131"/>
      <c r="E138" s="96"/>
      <c r="F138" s="8" t="str">
        <f>IF(ISERROR(VLOOKUP(E138,#REF!,4,FALSE)),"",VLOOKUP(E138,#REF!,4,FALSE))</f>
        <v/>
      </c>
      <c r="G138" s="61" t="s">
        <v>183</v>
      </c>
      <c r="H138" s="2" t="str">
        <f>IF(ISERROR(VLOOKUP(E138,#REF!,3,FALSE)),"",VLOOKUP(E138,#REF!,3,FALSE))</f>
        <v/>
      </c>
      <c r="I138" s="67" t="str">
        <f>IF(ISERROR(VLOOKUP(E138,#REF!,5,FALSE)),"",VLOOKUP(E138,#REF!,5,FALSE))</f>
        <v/>
      </c>
      <c r="J138" s="67" t="str">
        <f>IF(ISERROR(VLOOKUP(E138,'[1]PLANNING COMMERCE'!$B$2:$T$290,19,FALSE)),"",(VLOOKUP(E138,'[1]PLANNING COMMERCE'!$B$2:$T$290,19,FALSE)))</f>
        <v/>
      </c>
      <c r="K138" s="67" t="str">
        <f>IF(ISERROR(VLOOKUP(E138,'[1]PLANNING COMMERCE'!$B$2:$U$290,20,FALSE)),"",VLOOKUP(E138,'[1]PLANNING COMMERCE'!$B$2:$U$290,20,FALSE))</f>
        <v/>
      </c>
      <c r="L138" s="68" t="s">
        <v>146</v>
      </c>
      <c r="M138" s="8">
        <v>0.5</v>
      </c>
      <c r="N138" s="19"/>
      <c r="O138" s="3"/>
      <c r="P138" s="63">
        <v>43141</v>
      </c>
      <c r="Q138" s="11"/>
      <c r="R138" s="11"/>
      <c r="S138" s="11"/>
      <c r="T138" s="4"/>
      <c r="U138" s="11"/>
      <c r="V138" s="11"/>
      <c r="W138" s="11"/>
      <c r="X138" s="11"/>
      <c r="Y138" s="4"/>
      <c r="Z138" s="113"/>
      <c r="AA138" s="113"/>
      <c r="AB138" s="113"/>
      <c r="AC138" s="114"/>
      <c r="AD138" s="115"/>
      <c r="AE138" s="115"/>
      <c r="AF138" s="115"/>
      <c r="AG138" s="116"/>
    </row>
    <row r="139" spans="1:33" x14ac:dyDescent="0.25">
      <c r="A139" s="27">
        <v>43142</v>
      </c>
      <c r="B139" s="14"/>
      <c r="C139" s="35"/>
      <c r="D139" s="135"/>
      <c r="E139" s="90"/>
      <c r="F139" s="8" t="str">
        <f>IF(ISERROR(VLOOKUP(E139,#REF!,4,FALSE)),"",VLOOKUP(E139,#REF!,4,FALSE))</f>
        <v/>
      </c>
      <c r="G139" s="61" t="s">
        <v>184</v>
      </c>
      <c r="H139" s="2" t="str">
        <f>IF(ISERROR(VLOOKUP(E139,#REF!,3,FALSE)),"",VLOOKUP(E139,#REF!,3,FALSE))</f>
        <v/>
      </c>
      <c r="I139" s="67" t="str">
        <f>IF(ISERROR(VLOOKUP(E139,#REF!,5,FALSE)),"",VLOOKUP(E139,#REF!,5,FALSE))</f>
        <v/>
      </c>
      <c r="J139" s="67" t="str">
        <f>IF(ISERROR(VLOOKUP(E139,'[1]PLANNING COMMERCE'!$B$2:$T$290,19,FALSE)),"",(VLOOKUP(E139,'[1]PLANNING COMMERCE'!$B$2:$T$290,19,FALSE)))</f>
        <v/>
      </c>
      <c r="K139" s="67" t="str">
        <f>IF(ISERROR(VLOOKUP(E139,'[1]PLANNING COMMERCE'!$B$2:$U$290,20,FALSE)),"",VLOOKUP(E139,'[1]PLANNING COMMERCE'!$B$2:$U$290,20,FALSE))</f>
        <v/>
      </c>
      <c r="L139" s="3" t="s">
        <v>146</v>
      </c>
      <c r="M139" s="8"/>
      <c r="N139" s="19"/>
      <c r="O139" s="3" t="str">
        <f>IF(ISERROR(VLOOKUP(E139,#REF!,13,FALSE)),"",VLOOKUP(E139,#REF!,13,FALSE))</f>
        <v/>
      </c>
      <c r="P139" s="63"/>
      <c r="Q139" s="11"/>
      <c r="R139" s="11"/>
      <c r="S139" s="11">
        <v>43125</v>
      </c>
      <c r="T139" s="4" t="str">
        <f>IF(ISERROR(VLOOKUP(E139,#REF!,10,FALSE)),"",VLOOKUP(E139,#REF!,10,FALSE))</f>
        <v/>
      </c>
      <c r="U139" s="11"/>
      <c r="V139" s="11"/>
      <c r="W139" s="11">
        <v>43129</v>
      </c>
      <c r="X139" s="11">
        <v>43130</v>
      </c>
      <c r="Y139" s="4">
        <v>43132</v>
      </c>
      <c r="Z139" s="113"/>
      <c r="AA139" s="113"/>
      <c r="AB139" s="113"/>
      <c r="AC139" s="114"/>
      <c r="AD139" s="115"/>
      <c r="AE139" s="115"/>
      <c r="AF139" s="115"/>
      <c r="AG139" s="116"/>
    </row>
    <row r="140" spans="1:33" x14ac:dyDescent="0.25">
      <c r="A140" s="28">
        <v>43142</v>
      </c>
      <c r="B140" s="14"/>
      <c r="C140" s="43" t="s">
        <v>1</v>
      </c>
      <c r="D140" s="136"/>
      <c r="E140" s="90"/>
      <c r="F140" s="8" t="str">
        <f>IF(ISERROR(VLOOKUP(E140,#REF!,4,FALSE)),"",VLOOKUP(E140,#REF!,4,FALSE))</f>
        <v/>
      </c>
      <c r="G140" s="61" t="s">
        <v>185</v>
      </c>
      <c r="H140" s="2" t="str">
        <f>IF(ISERROR(VLOOKUP(E140,#REF!,3,FALSE)),"",VLOOKUP(E140,#REF!,3,FALSE))</f>
        <v/>
      </c>
      <c r="I140" s="67" t="str">
        <f>IF(ISERROR(VLOOKUP(E140,#REF!,5,FALSE)),"",VLOOKUP(E140,#REF!,5,FALSE))</f>
        <v/>
      </c>
      <c r="J140" s="67" t="str">
        <f>IF(ISERROR(VLOOKUP(E140,'[1]PLANNING COMMERCE'!$B$2:$T$290,19,FALSE)),"",(VLOOKUP(E140,'[1]PLANNING COMMERCE'!$B$2:$T$290,19,FALSE)))</f>
        <v/>
      </c>
      <c r="K140" s="67" t="str">
        <f>IF(ISERROR(VLOOKUP(E140,'[1]PLANNING COMMERCE'!$B$2:$U$290,20,FALSE)),"",VLOOKUP(E140,'[1]PLANNING COMMERCE'!$B$2:$U$290,20,FALSE))</f>
        <v/>
      </c>
      <c r="L140" s="3" t="s">
        <v>146</v>
      </c>
      <c r="M140" s="8">
        <v>1</v>
      </c>
      <c r="N140" s="19"/>
      <c r="O140" s="3" t="str">
        <f>IF(ISERROR(VLOOKUP(E140,#REF!,13,FALSE)),"",VLOOKUP(E140,#REF!,13,FALSE))</f>
        <v/>
      </c>
      <c r="P140" s="63"/>
      <c r="Q140" s="4"/>
      <c r="R140" s="4"/>
      <c r="S140" s="4"/>
      <c r="T140" s="4" t="str">
        <f>IF(ISERROR(VLOOKUP(E140,#REF!,10,FALSE)),"",VLOOKUP(E140,#REF!,10,FALSE))</f>
        <v/>
      </c>
      <c r="U140" s="11"/>
      <c r="V140" s="63"/>
      <c r="W140" s="11"/>
      <c r="X140" s="11"/>
      <c r="Y140" s="4"/>
      <c r="Z140" s="113"/>
      <c r="AA140" s="113"/>
      <c r="AB140" s="113"/>
      <c r="AC140" s="114"/>
      <c r="AD140" s="115"/>
      <c r="AE140" s="115"/>
      <c r="AF140" s="115"/>
      <c r="AG140" s="116"/>
    </row>
    <row r="141" spans="1:33" x14ac:dyDescent="0.25">
      <c r="A141" s="27">
        <v>43142</v>
      </c>
      <c r="B141" s="14"/>
      <c r="C141" s="35"/>
      <c r="D141" s="128"/>
      <c r="E141" s="96"/>
      <c r="F141" s="8" t="str">
        <f>IF(ISERROR(VLOOKUP(E141,#REF!,4,FALSE)),"",VLOOKUP(E141,#REF!,4,FALSE))</f>
        <v/>
      </c>
      <c r="G141" s="8" t="s">
        <v>186</v>
      </c>
      <c r="H141" s="2" t="str">
        <f>IF(ISERROR(VLOOKUP(E141,#REF!,3,FALSE)),"",VLOOKUP(E141,#REF!,3,FALSE))</f>
        <v/>
      </c>
      <c r="I141" s="67" t="str">
        <f>IF(ISERROR(VLOOKUP(E141,#REF!,5,FALSE)),"",VLOOKUP(E141,#REF!,5,FALSE))</f>
        <v/>
      </c>
      <c r="J141" s="67" t="str">
        <f>IF(ISERROR(VLOOKUP(E141,'[1]PLANNING COMMERCE'!$B$2:$T$290,19,FALSE)),"",(VLOOKUP(E141,'[1]PLANNING COMMERCE'!$B$2:$T$290,19,FALSE)))</f>
        <v/>
      </c>
      <c r="K141" s="67" t="str">
        <f>IF(ISERROR(VLOOKUP(E141,'[1]PLANNING COMMERCE'!$B$2:$U$290,20,FALSE)),"",VLOOKUP(E141,'[1]PLANNING COMMERCE'!$B$2:$U$290,20,FALSE))</f>
        <v/>
      </c>
      <c r="L141" s="68"/>
      <c r="M141" s="67"/>
      <c r="N141" s="19"/>
      <c r="O141" s="3"/>
      <c r="P141" s="63"/>
      <c r="Q141" s="11"/>
      <c r="R141" s="11"/>
      <c r="S141" s="11"/>
      <c r="T141" s="4"/>
      <c r="U141" s="11"/>
      <c r="V141" s="11"/>
      <c r="W141" s="11"/>
      <c r="X141" s="11"/>
      <c r="Y141" s="4"/>
      <c r="Z141" s="113"/>
      <c r="AA141" s="113"/>
      <c r="AB141" s="113"/>
      <c r="AC141" s="114"/>
      <c r="AD141" s="115"/>
      <c r="AE141" s="115"/>
      <c r="AF141" s="115"/>
      <c r="AG141" s="116"/>
    </row>
    <row r="142" spans="1:33" x14ac:dyDescent="0.25">
      <c r="A142" s="27">
        <v>43143</v>
      </c>
      <c r="B142" s="14"/>
      <c r="C142" s="91"/>
      <c r="D142" s="7"/>
      <c r="E142" s="90"/>
      <c r="F142" s="8" t="str">
        <f>IF(ISERROR(VLOOKUP(E142,#REF!,4,FALSE)),"",VLOOKUP(E142,#REF!,4,FALSE))</f>
        <v/>
      </c>
      <c r="G142" s="103" t="s">
        <v>187</v>
      </c>
      <c r="H142" s="2" t="str">
        <f>IF(ISERROR(VLOOKUP(E142,#REF!,3,FALSE)),"",VLOOKUP(E142,#REF!,3,FALSE))</f>
        <v/>
      </c>
      <c r="I142" s="67" t="str">
        <f>IF(ISERROR(VLOOKUP(E142,#REF!,5,FALSE)),"",VLOOKUP(E142,#REF!,5,FALSE))</f>
        <v/>
      </c>
      <c r="J142" s="67" t="str">
        <f>IF(ISERROR(VLOOKUP(E142,'[1]PLANNING COMMERCE'!$B$2:$T$290,19,FALSE)),"",(VLOOKUP(E142,'[1]PLANNING COMMERCE'!$B$2:$T$290,19,FALSE)))</f>
        <v/>
      </c>
      <c r="K142" s="67" t="str">
        <f>IF(ISERROR(VLOOKUP(E142,'[1]PLANNING COMMERCE'!$B$2:$U$290,20,FALSE)),"",VLOOKUP(E142,'[1]PLANNING COMMERCE'!$B$2:$U$290,20,FALSE))</f>
        <v/>
      </c>
      <c r="L142" s="10" t="s">
        <v>146</v>
      </c>
      <c r="M142" s="8">
        <v>1</v>
      </c>
      <c r="N142" s="19" t="str">
        <f>IF(ISERROR(VLOOKUP(E142,#REF!,12,FALSE)),"",VLOOKUP(E142,#REF!,12,FALSE))</f>
        <v/>
      </c>
      <c r="O142" s="3" t="str">
        <f>IF(ISERROR(VLOOKUP(E142,#REF!,13,FALSE)),"",VLOOKUP(E142,#REF!,13,FALSE))</f>
        <v/>
      </c>
      <c r="P142" s="20"/>
      <c r="Q142" s="4">
        <v>43108</v>
      </c>
      <c r="R142" s="4">
        <v>43109</v>
      </c>
      <c r="S142" s="4">
        <v>43108</v>
      </c>
      <c r="T142" s="4" t="str">
        <f>IF(ISERROR(VLOOKUP(E142,#REF!,10,FALSE)),"",VLOOKUP(E142,#REF!,10,FALSE))</f>
        <v/>
      </c>
      <c r="U142" s="11" t="s">
        <v>143</v>
      </c>
      <c r="V142" s="4">
        <v>43132</v>
      </c>
      <c r="W142" s="4">
        <v>43119</v>
      </c>
      <c r="X142" s="4">
        <v>43132</v>
      </c>
      <c r="Y142" s="4">
        <v>43137</v>
      </c>
      <c r="Z142" s="113"/>
      <c r="AA142" s="113"/>
      <c r="AB142" s="113"/>
      <c r="AC142" s="114"/>
      <c r="AD142" s="115"/>
      <c r="AE142" s="115"/>
      <c r="AF142" s="115"/>
      <c r="AG142" s="116"/>
    </row>
    <row r="143" spans="1:33" x14ac:dyDescent="0.25">
      <c r="A143" s="50">
        <v>43143</v>
      </c>
      <c r="B143" s="14"/>
      <c r="C143" s="43" t="s">
        <v>1</v>
      </c>
      <c r="D143" s="131"/>
      <c r="E143" s="90"/>
      <c r="F143" s="8" t="str">
        <f>IF(ISERROR(VLOOKUP(E143,#REF!,4,FALSE)),"",VLOOKUP(E143,#REF!,4,FALSE))</f>
        <v/>
      </c>
      <c r="G143" s="104">
        <v>0.79166666666666663</v>
      </c>
      <c r="H143" s="2" t="str">
        <f>IF(ISERROR(VLOOKUP(E143,#REF!,3,FALSE)),"",VLOOKUP(E143,#REF!,3,FALSE))</f>
        <v/>
      </c>
      <c r="I143" s="67" t="str">
        <f>IF(ISERROR(VLOOKUP(E143,#REF!,5,FALSE)),"",VLOOKUP(E143,#REF!,5,FALSE))</f>
        <v/>
      </c>
      <c r="J143" s="67" t="str">
        <f>IF(ISERROR(VLOOKUP(E143,'[1]PLANNING COMMERCE'!$B$2:$T$290,19,FALSE)),"",(VLOOKUP(E143,'[1]PLANNING COMMERCE'!$B$2:$T$290,19,FALSE)))</f>
        <v/>
      </c>
      <c r="K143" s="67" t="str">
        <f>IF(ISERROR(VLOOKUP(E143,'[1]PLANNING COMMERCE'!$B$2:$U$290,20,FALSE)),"",VLOOKUP(E143,'[1]PLANNING COMMERCE'!$B$2:$U$290,20,FALSE))</f>
        <v/>
      </c>
      <c r="L143" s="3" t="s">
        <v>145</v>
      </c>
      <c r="M143" s="8">
        <v>1</v>
      </c>
      <c r="N143" s="19" t="str">
        <f>IF(ISERROR(VLOOKUP(E143,#REF!,12,FALSE)),"",VLOOKUP(E143,#REF!,12,FALSE))</f>
        <v/>
      </c>
      <c r="O143" s="3" t="str">
        <f>IF(ISERROR(VLOOKUP(E143,#REF!,13,FALSE)),"",VLOOKUP(E143,#REF!,13,FALSE))</f>
        <v/>
      </c>
      <c r="P143" s="63"/>
      <c r="Q143" s="4"/>
      <c r="R143" s="4"/>
      <c r="S143" s="4"/>
      <c r="T143" s="4" t="str">
        <f>IF(ISERROR(VLOOKUP(E143,#REF!,10,FALSE)),"",VLOOKUP(E143,#REF!,10,FALSE))</f>
        <v/>
      </c>
      <c r="U143" s="11"/>
      <c r="V143" s="63"/>
      <c r="W143" s="11"/>
      <c r="X143" s="11"/>
      <c r="Y143" s="4"/>
      <c r="Z143" s="113"/>
      <c r="AA143" s="113"/>
      <c r="AB143" s="113"/>
      <c r="AC143" s="114"/>
      <c r="AD143" s="115"/>
      <c r="AE143" s="115"/>
      <c r="AF143" s="115"/>
      <c r="AG143" s="116"/>
    </row>
    <row r="144" spans="1:33" x14ac:dyDescent="0.25">
      <c r="A144" s="27">
        <v>43144</v>
      </c>
      <c r="B144" s="14"/>
      <c r="C144" s="35"/>
      <c r="D144" s="135"/>
      <c r="E144" s="90"/>
      <c r="F144" s="8" t="str">
        <f>IF(ISERROR(VLOOKUP(E144,#REF!,4,FALSE)),"",VLOOKUP(E144,#REF!,4,FALSE))</f>
        <v/>
      </c>
      <c r="G144" s="66"/>
      <c r="H144" s="2" t="str">
        <f>IF(ISERROR(VLOOKUP(E144,#REF!,3,FALSE)),"",VLOOKUP(E144,#REF!,3,FALSE))</f>
        <v/>
      </c>
      <c r="I144" s="67" t="str">
        <f>IF(ISERROR(VLOOKUP(E144,#REF!,5,FALSE)),"",VLOOKUP(E144,#REF!,5,FALSE))</f>
        <v/>
      </c>
      <c r="J144" s="67" t="str">
        <f>IF(ISERROR(VLOOKUP(E144,'[1]PLANNING COMMERCE'!$B$2:$T$290,19,FALSE)),"",(VLOOKUP(E144,'[1]PLANNING COMMERCE'!$B$2:$T$290,19,FALSE)))</f>
        <v/>
      </c>
      <c r="K144" s="67" t="str">
        <f>IF(ISERROR(VLOOKUP(E144,'[1]PLANNING COMMERCE'!$B$2:$U$290,20,FALSE)),"",VLOOKUP(E144,'[1]PLANNING COMMERCE'!$B$2:$U$290,20,FALSE))</f>
        <v/>
      </c>
      <c r="L144" s="68" t="s">
        <v>166</v>
      </c>
      <c r="M144" s="8"/>
      <c r="N144" s="19"/>
      <c r="O144" s="3" t="str">
        <f>IF(ISERROR(VLOOKUP(E144,#REF!,13,FALSE)),"",VLOOKUP(E144,#REF!,13,FALSE))</f>
        <v/>
      </c>
      <c r="P144" s="63"/>
      <c r="Q144" s="4"/>
      <c r="R144" s="4"/>
      <c r="S144" s="4"/>
      <c r="T144" s="4" t="str">
        <f>IF(ISERROR(VLOOKUP(E144,#REF!,10,FALSE)),"",VLOOKUP(E144,#REF!,10,FALSE))</f>
        <v/>
      </c>
      <c r="U144" s="11"/>
      <c r="V144" s="63"/>
      <c r="W144" s="11"/>
      <c r="X144" s="11"/>
      <c r="Y144" s="4"/>
      <c r="Z144" s="113"/>
      <c r="AA144" s="113"/>
      <c r="AB144" s="113"/>
      <c r="AC144" s="114"/>
      <c r="AD144" s="115"/>
      <c r="AE144" s="115"/>
      <c r="AF144" s="115"/>
      <c r="AG144" s="116"/>
    </row>
    <row r="145" spans="1:33" x14ac:dyDescent="0.25">
      <c r="A145" s="27">
        <v>43144</v>
      </c>
      <c r="B145" s="14"/>
      <c r="C145" s="43" t="s">
        <v>1</v>
      </c>
      <c r="D145" s="130"/>
      <c r="E145" s="90"/>
      <c r="F145" s="8" t="str">
        <f>IF(ISERROR(VLOOKUP(E145,#REF!,4,FALSE)),"",VLOOKUP(E145,#REF!,4,FALSE))</f>
        <v/>
      </c>
      <c r="G145" s="103" t="s">
        <v>188</v>
      </c>
      <c r="H145" s="2" t="str">
        <f>IF(ISERROR(VLOOKUP(E145,#REF!,3,FALSE)),"",VLOOKUP(E145,#REF!,3,FALSE))</f>
        <v/>
      </c>
      <c r="I145" s="67" t="str">
        <f>IF(ISERROR(VLOOKUP(E145,#REF!,5,FALSE)),"",VLOOKUP(E145,#REF!,5,FALSE))</f>
        <v/>
      </c>
      <c r="J145" s="67" t="str">
        <f>IF(ISERROR(VLOOKUP(E145,'[1]PLANNING COMMERCE'!$B$2:$T$290,19,FALSE)),"",(VLOOKUP(E145,'[1]PLANNING COMMERCE'!$B$2:$T$290,19,FALSE)))</f>
        <v/>
      </c>
      <c r="K145" s="67" t="str">
        <f>IF(ISERROR(VLOOKUP(E145,'[1]PLANNING COMMERCE'!$B$2:$U$290,20,FALSE)),"",VLOOKUP(E145,'[1]PLANNING COMMERCE'!$B$2:$U$290,20,FALSE))</f>
        <v/>
      </c>
      <c r="L145" s="3"/>
      <c r="M145" s="8"/>
      <c r="N145" s="19"/>
      <c r="O145" s="3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113"/>
      <c r="AA145" s="113"/>
      <c r="AB145" s="113"/>
      <c r="AC145" s="114"/>
      <c r="AD145" s="115"/>
      <c r="AE145" s="115"/>
      <c r="AF145" s="115"/>
      <c r="AG145" s="116"/>
    </row>
    <row r="146" spans="1:33" x14ac:dyDescent="0.25">
      <c r="A146" s="27">
        <v>43145</v>
      </c>
      <c r="B146" s="14"/>
      <c r="C146" s="14"/>
      <c r="D146" s="134"/>
      <c r="E146" s="19"/>
      <c r="F146" s="8" t="str">
        <f>IF(ISERROR(VLOOKUP(E146,#REF!,4,FALSE)),"",VLOOKUP(E146,#REF!,4,FALSE))</f>
        <v/>
      </c>
      <c r="G146" s="103" t="s">
        <v>189</v>
      </c>
      <c r="H146" s="2" t="str">
        <f>IF(ISERROR(VLOOKUP(E146,#REF!,3,FALSE)),"",VLOOKUP(E146,#REF!,3,FALSE))</f>
        <v/>
      </c>
      <c r="I146" s="67" t="str">
        <f>IF(ISERROR(VLOOKUP(E146,#REF!,5,FALSE)),"",VLOOKUP(E146,#REF!,5,FALSE))</f>
        <v/>
      </c>
      <c r="J146" s="67" t="str">
        <f>IF(ISERROR(VLOOKUP(E146,'[1]PLANNING COMMERCE'!$B$2:$T$290,19,FALSE)),"",(VLOOKUP(E146,'[1]PLANNING COMMERCE'!$B$2:$T$290,19,FALSE)))</f>
        <v/>
      </c>
      <c r="K146" s="67" t="str">
        <f>IF(ISERROR(VLOOKUP(E146,'[1]PLANNING COMMERCE'!$B$2:$U$290,20,FALSE)),"",VLOOKUP(E146,'[1]PLANNING COMMERCE'!$B$2:$U$290,20,FALSE))</f>
        <v/>
      </c>
      <c r="L146" s="10" t="s">
        <v>190</v>
      </c>
      <c r="M146" s="53">
        <v>0.5</v>
      </c>
      <c r="N146" s="62" t="str">
        <f>IF(ISERROR(VLOOKUP(E146,#REF!,12,FALSE)),"",VLOOKUP(E146,#REF!,12,FALSE))</f>
        <v/>
      </c>
      <c r="O146" s="3" t="str">
        <f>IF(ISERROR(VLOOKUP(E146,#REF!,13,FALSE)),"",VLOOKUP(E146,#REF!,13,FALSE))</f>
        <v/>
      </c>
      <c r="P146" s="63"/>
      <c r="Q146" s="11">
        <v>43116</v>
      </c>
      <c r="R146" s="11"/>
      <c r="S146" s="11">
        <v>43118</v>
      </c>
      <c r="T146" s="4" t="str">
        <f>IF(ISERROR(VLOOKUP(E146,#REF!,10,FALSE)),"",VLOOKUP(E146,#REF!,10,FALSE))</f>
        <v/>
      </c>
      <c r="U146" s="11" t="s">
        <v>143</v>
      </c>
      <c r="V146" s="11" t="s">
        <v>143</v>
      </c>
      <c r="W146" s="11">
        <v>43124</v>
      </c>
      <c r="X146" s="11">
        <v>43131</v>
      </c>
      <c r="Y146" s="11">
        <v>43131</v>
      </c>
      <c r="Z146" s="113"/>
      <c r="AA146" s="113"/>
      <c r="AB146" s="113"/>
      <c r="AC146" s="117"/>
      <c r="AD146" s="115"/>
      <c r="AE146" s="115"/>
      <c r="AF146" s="115"/>
      <c r="AG146" s="116"/>
    </row>
    <row r="147" spans="1:33" x14ac:dyDescent="0.25">
      <c r="A147" s="27">
        <v>43145</v>
      </c>
      <c r="B147" s="14" t="str">
        <f>IF(ISERROR(VLOOKUP(E147,#REF!,2,FALSE)),"",VLOOKUP(E147,#REF!,2,FALSE))</f>
        <v/>
      </c>
      <c r="C147" s="53"/>
      <c r="D147" s="134"/>
      <c r="E147" s="101"/>
      <c r="F147" s="8" t="str">
        <f>IF(ISERROR(VLOOKUP(E147,#REF!,4,FALSE)),"",VLOOKUP(E147,#REF!,4,FALSE))</f>
        <v/>
      </c>
      <c r="G147" s="67"/>
      <c r="H147" s="2" t="str">
        <f>IF(ISERROR(VLOOKUP(E147,#REF!,3,FALSE)),"",VLOOKUP(E147,#REF!,3,FALSE))</f>
        <v/>
      </c>
      <c r="I147" s="67" t="str">
        <f>IF(ISERROR(VLOOKUP(E147,#REF!,5,FALSE)),"",VLOOKUP(E147,#REF!,5,FALSE))</f>
        <v/>
      </c>
      <c r="J147" s="67" t="str">
        <f>IF(ISERROR(VLOOKUP(E147,'[1]PLANNING COMMERCE'!$B$2:$T$290,19,FALSE)),"",(VLOOKUP(E147,'[1]PLANNING COMMERCE'!$B$2:$T$290,19,FALSE)))</f>
        <v/>
      </c>
      <c r="K147" s="67" t="str">
        <f>IF(ISERROR(VLOOKUP(E147,'[1]PLANNING COMMERCE'!$B$2:$U$290,20,FALSE)),"",VLOOKUP(E147,'[1]PLANNING COMMERCE'!$B$2:$U$290,20,FALSE))</f>
        <v/>
      </c>
      <c r="L147" s="3" t="s">
        <v>191</v>
      </c>
      <c r="M147" s="67">
        <v>1.5</v>
      </c>
      <c r="N147" s="19">
        <v>10</v>
      </c>
      <c r="O147" s="3" t="str">
        <f>IF(ISERROR(VLOOKUP(E147,#REF!,13,FALSE)),"",VLOOKUP(E147,#REF!,13,FALSE))</f>
        <v/>
      </c>
      <c r="P147" s="63">
        <v>43145</v>
      </c>
      <c r="Q147" s="4">
        <v>43119</v>
      </c>
      <c r="R147" s="4">
        <v>43130</v>
      </c>
      <c r="S147" s="4">
        <v>43119</v>
      </c>
      <c r="T147" s="4" t="str">
        <f>IF(ISERROR(VLOOKUP(E147,#REF!,10,FALSE)),"",VLOOKUP(E147,#REF!,10,FALSE))</f>
        <v/>
      </c>
      <c r="U147" s="11" t="s">
        <v>143</v>
      </c>
      <c r="V147" s="11" t="s">
        <v>143</v>
      </c>
      <c r="W147" s="11">
        <v>43132</v>
      </c>
      <c r="X147" s="11"/>
      <c r="Y147" s="4"/>
      <c r="Z147" s="113"/>
      <c r="AA147" s="113"/>
      <c r="AB147" s="113"/>
      <c r="AC147" s="114"/>
      <c r="AD147" s="115"/>
      <c r="AE147" s="115"/>
      <c r="AF147" s="115"/>
      <c r="AG147" s="116"/>
    </row>
    <row r="148" spans="1:33" x14ac:dyDescent="0.25">
      <c r="A148" s="27">
        <v>43145</v>
      </c>
      <c r="B148" s="14"/>
      <c r="C148" s="9"/>
      <c r="D148" s="128"/>
      <c r="E148" s="90"/>
      <c r="F148" s="8" t="str">
        <f>IF(ISERROR(VLOOKUP(E148,#REF!,4,FALSE)),"",VLOOKUP(E148,#REF!,4,FALSE))</f>
        <v/>
      </c>
      <c r="G148" s="76" t="s">
        <v>192</v>
      </c>
      <c r="H148" s="2" t="str">
        <f>IF(ISERROR(VLOOKUP(E148,#REF!,3,FALSE)),"",VLOOKUP(E148,#REF!,3,FALSE))</f>
        <v/>
      </c>
      <c r="I148" s="67" t="str">
        <f>IF(ISERROR(VLOOKUP(E148,#REF!,5,FALSE)),"",VLOOKUP(E148,#REF!,5,FALSE))</f>
        <v/>
      </c>
      <c r="J148" s="67" t="str">
        <f>IF(ISERROR(VLOOKUP(E148,'[1]PLANNING COMMERCE'!$B$2:$T$290,19,FALSE)),"",(VLOOKUP(E148,'[1]PLANNING COMMERCE'!$B$2:$T$290,19,FALSE)))</f>
        <v/>
      </c>
      <c r="K148" s="67" t="str">
        <f>IF(ISERROR(VLOOKUP(E148,'[1]PLANNING COMMERCE'!$B$2:$U$290,20,FALSE)),"",VLOOKUP(E148,'[1]PLANNING COMMERCE'!$B$2:$U$290,20,FALSE))</f>
        <v/>
      </c>
      <c r="L148" s="68" t="s">
        <v>142</v>
      </c>
      <c r="M148" s="67">
        <v>1</v>
      </c>
      <c r="N148" s="19">
        <v>2</v>
      </c>
      <c r="O148" s="3" t="str">
        <f>IF(ISERROR(VLOOKUP(E148,#REF!,13,FALSE)),"",VLOOKUP(E148,#REF!,13,FALSE))</f>
        <v/>
      </c>
      <c r="P148" s="63">
        <v>43148</v>
      </c>
      <c r="Q148" s="11">
        <v>43129</v>
      </c>
      <c r="R148" s="11">
        <v>43132</v>
      </c>
      <c r="S148" s="11">
        <v>43132</v>
      </c>
      <c r="T148" s="4" t="str">
        <f>IF(ISERROR(VLOOKUP(E148,#REF!,10,FALSE)),"",VLOOKUP(E148,#REF!,10,FALSE))</f>
        <v/>
      </c>
      <c r="U148" s="11"/>
      <c r="V148" s="11"/>
      <c r="W148" s="11">
        <v>43133</v>
      </c>
      <c r="X148" s="11">
        <v>43138</v>
      </c>
      <c r="Y148" s="4">
        <v>43140</v>
      </c>
      <c r="Z148" s="113"/>
      <c r="AA148" s="113"/>
      <c r="AB148" s="113"/>
      <c r="AC148" s="114"/>
      <c r="AD148" s="115"/>
      <c r="AE148" s="115"/>
      <c r="AF148" s="115"/>
      <c r="AG148" s="116"/>
    </row>
    <row r="149" spans="1:33" x14ac:dyDescent="0.25">
      <c r="A149" s="27">
        <v>43145</v>
      </c>
      <c r="B149" s="14"/>
      <c r="C149" s="43" t="s">
        <v>1</v>
      </c>
      <c r="D149" s="130"/>
      <c r="E149" s="96"/>
      <c r="F149" s="8" t="str">
        <f>IF(ISERROR(VLOOKUP(E149,#REF!,4,FALSE)),"",VLOOKUP(E149,#REF!,4,FALSE))</f>
        <v/>
      </c>
      <c r="G149" s="76" t="s">
        <v>193</v>
      </c>
      <c r="H149" s="2" t="str">
        <f>IF(ISERROR(VLOOKUP(E149,#REF!,3,FALSE)),"",VLOOKUP(E149,#REF!,3,FALSE))</f>
        <v/>
      </c>
      <c r="I149" s="67" t="str">
        <f>IF(ISERROR(VLOOKUP(E149,#REF!,5,FALSE)),"",VLOOKUP(E149,#REF!,5,FALSE))</f>
        <v/>
      </c>
      <c r="J149" s="67" t="str">
        <f>IF(ISERROR(VLOOKUP(E149,'[1]PLANNING COMMERCE'!$B$2:$T$290,19,FALSE)),"",(VLOOKUP(E149,'[1]PLANNING COMMERCE'!$B$2:$T$290,19,FALSE)))</f>
        <v/>
      </c>
      <c r="K149" s="67" t="str">
        <f>IF(ISERROR(VLOOKUP(E149,'[1]PLANNING COMMERCE'!$B$2:$U$290,20,FALSE)),"",VLOOKUP(E149,'[1]PLANNING COMMERCE'!$B$2:$U$290,20,FALSE))</f>
        <v/>
      </c>
      <c r="L149" s="70" t="s">
        <v>146</v>
      </c>
      <c r="M149" s="67">
        <v>1</v>
      </c>
      <c r="N149" s="19">
        <v>3</v>
      </c>
      <c r="O149" s="3"/>
      <c r="P149" s="63"/>
      <c r="Q149" s="11">
        <v>43138</v>
      </c>
      <c r="R149" s="11">
        <v>43139</v>
      </c>
      <c r="S149" s="11">
        <v>43138</v>
      </c>
      <c r="T149" s="4"/>
      <c r="U149" s="11" t="s">
        <v>143</v>
      </c>
      <c r="V149" s="11" t="s">
        <v>143</v>
      </c>
      <c r="W149" s="11">
        <v>43138</v>
      </c>
      <c r="X149" s="11">
        <v>43140</v>
      </c>
      <c r="Y149" s="4">
        <v>43145</v>
      </c>
      <c r="Z149" s="113"/>
      <c r="AA149" s="113"/>
      <c r="AB149" s="113"/>
      <c r="AC149" s="114"/>
      <c r="AD149" s="115"/>
      <c r="AE149" s="115"/>
      <c r="AF149" s="115"/>
      <c r="AG149" s="116"/>
    </row>
    <row r="150" spans="1:33" x14ac:dyDescent="0.25">
      <c r="A150" s="27">
        <v>43146</v>
      </c>
      <c r="B150" s="14" t="str">
        <f>IF(ISERROR(VLOOKUP(E150,#REF!,2,FALSE)),"",VLOOKUP(E150,#REF!,2,FALSE))</f>
        <v/>
      </c>
      <c r="C150" s="30"/>
      <c r="D150" s="134"/>
      <c r="E150" s="19"/>
      <c r="F150" s="8" t="str">
        <f>IF(ISERROR(VLOOKUP(E150,#REF!,4,FALSE)),"",VLOOKUP(E150,#REF!,4,FALSE))</f>
        <v/>
      </c>
      <c r="G150" s="61" t="s">
        <v>194</v>
      </c>
      <c r="H150" s="2" t="str">
        <f>IF(ISERROR(VLOOKUP(E150,#REF!,3,FALSE)),"",VLOOKUP(E150,#REF!,3,FALSE))</f>
        <v/>
      </c>
      <c r="I150" s="67" t="str">
        <f>IF(ISERROR(VLOOKUP(E150,#REF!,5,FALSE)),"",VLOOKUP(E150,#REF!,5,FALSE))</f>
        <v/>
      </c>
      <c r="J150" s="67" t="str">
        <f>IF(ISERROR(VLOOKUP(E150,'[1]PLANNING COMMERCE'!$B$2:$T$290,19,FALSE)),"",(VLOOKUP(E150,'[1]PLANNING COMMERCE'!$B$2:$T$290,19,FALSE)))</f>
        <v/>
      </c>
      <c r="K150" s="67" t="str">
        <f>IF(ISERROR(VLOOKUP(E150,'[1]PLANNING COMMERCE'!$B$2:$U$290,20,FALSE)),"",VLOOKUP(E150,'[1]PLANNING COMMERCE'!$B$2:$U$290,20,FALSE))</f>
        <v/>
      </c>
      <c r="L150" s="8" t="s">
        <v>144</v>
      </c>
      <c r="M150" s="8">
        <v>0.5</v>
      </c>
      <c r="N150" s="19" t="str">
        <f>IF(ISERROR(VLOOKUP(E150,#REF!,12,FALSE)),"",VLOOKUP(E150,#REF!,12,FALSE))</f>
        <v/>
      </c>
      <c r="O150" s="3" t="str">
        <f>IF(ISERROR(VLOOKUP(E150,#REF!,13,FALSE)),"",VLOOKUP(E150,#REF!,13,FALSE))</f>
        <v/>
      </c>
      <c r="P150" s="20"/>
      <c r="Q150" s="4">
        <v>43104</v>
      </c>
      <c r="R150" s="4"/>
      <c r="S150" s="4">
        <v>43105</v>
      </c>
      <c r="T150" s="4" t="str">
        <f>IF(ISERROR(VLOOKUP(E150,#REF!,10,FALSE)),"",VLOOKUP(E150,#REF!,10,FALSE))</f>
        <v/>
      </c>
      <c r="U150" s="4" t="s">
        <v>143</v>
      </c>
      <c r="V150" s="4" t="s">
        <v>143</v>
      </c>
      <c r="W150" s="4">
        <v>43105</v>
      </c>
      <c r="X150" s="4">
        <v>43108</v>
      </c>
      <c r="Y150" s="4">
        <v>43108</v>
      </c>
      <c r="Z150" s="113"/>
      <c r="AA150" s="113"/>
      <c r="AB150" s="113"/>
      <c r="AC150" s="114"/>
      <c r="AD150" s="115"/>
      <c r="AE150" s="115"/>
      <c r="AF150" s="115"/>
      <c r="AG150" s="116"/>
    </row>
    <row r="151" spans="1:33" x14ac:dyDescent="0.25">
      <c r="A151" s="27">
        <v>43146</v>
      </c>
      <c r="B151" s="14"/>
      <c r="C151" s="43"/>
      <c r="D151" s="7"/>
      <c r="E151" s="90"/>
      <c r="F151" s="8" t="str">
        <f>IF(ISERROR(VLOOKUP(E151,#REF!,4,FALSE)),"",VLOOKUP(E151,#REF!,4,FALSE))</f>
        <v/>
      </c>
      <c r="G151" s="102" t="s">
        <v>195</v>
      </c>
      <c r="H151" s="2" t="str">
        <f>IF(ISERROR(VLOOKUP(E151,#REF!,3,FALSE)),"",VLOOKUP(E151,#REF!,3,FALSE))</f>
        <v/>
      </c>
      <c r="I151" s="67" t="str">
        <f>IF(ISERROR(VLOOKUP(E151,#REF!,5,FALSE)),"",VLOOKUP(E151,#REF!,5,FALSE))</f>
        <v/>
      </c>
      <c r="J151" s="67" t="str">
        <f>IF(ISERROR(VLOOKUP(E151,'[1]PLANNING COMMERCE'!$B$2:$T$290,19,FALSE)),"",(VLOOKUP(E151,'[1]PLANNING COMMERCE'!$B$2:$T$290,19,FALSE)))</f>
        <v/>
      </c>
      <c r="K151" s="67" t="str">
        <f>IF(ISERROR(VLOOKUP(E151,'[1]PLANNING COMMERCE'!$B$2:$U$290,20,FALSE)),"",VLOOKUP(E151,'[1]PLANNING COMMERCE'!$B$2:$U$290,20,FALSE))</f>
        <v/>
      </c>
      <c r="L151" s="3" t="s">
        <v>190</v>
      </c>
      <c r="M151" s="8">
        <v>1</v>
      </c>
      <c r="N151" s="19" t="str">
        <f>IF(ISERROR(VLOOKUP(E151,#REF!,12,FALSE)),"",VLOOKUP(E151,#REF!,12,FALSE))</f>
        <v/>
      </c>
      <c r="O151" s="3" t="str">
        <f>IF(ISERROR(VLOOKUP(E151,#REF!,13,FALSE)),"",VLOOKUP(E151,#REF!,13,FALSE))</f>
        <v/>
      </c>
      <c r="P151" s="63"/>
      <c r="Q151" s="11">
        <v>43119</v>
      </c>
      <c r="R151" s="11"/>
      <c r="S151" s="11">
        <v>43120</v>
      </c>
      <c r="T151" s="4" t="str">
        <f>IF(ISERROR(VLOOKUP(E151,#REF!,10,FALSE)),"",VLOOKUP(E151,#REF!,10,FALSE))</f>
        <v/>
      </c>
      <c r="U151" s="11" t="s">
        <v>143</v>
      </c>
      <c r="V151" s="11" t="s">
        <v>143</v>
      </c>
      <c r="W151" s="11">
        <v>43124</v>
      </c>
      <c r="X151" s="11">
        <v>43129</v>
      </c>
      <c r="Y151" s="11">
        <v>43129</v>
      </c>
      <c r="Z151" s="113"/>
      <c r="AA151" s="113"/>
      <c r="AB151" s="113"/>
      <c r="AC151" s="114"/>
      <c r="AD151" s="115"/>
      <c r="AE151" s="115"/>
      <c r="AF151" s="115"/>
      <c r="AG151" s="116"/>
    </row>
    <row r="152" spans="1:33" x14ac:dyDescent="0.25">
      <c r="A152" s="27">
        <v>43146</v>
      </c>
      <c r="B152" s="14"/>
      <c r="C152" s="14"/>
      <c r="D152" s="142"/>
      <c r="E152" s="96"/>
      <c r="F152" s="8"/>
      <c r="G152" s="76" t="s">
        <v>186</v>
      </c>
      <c r="H152" s="2" t="str">
        <f>IF(ISERROR(VLOOKUP(E152,#REF!,3,FALSE)),"",VLOOKUP(E152,#REF!,3,FALSE))</f>
        <v/>
      </c>
      <c r="I152" s="67"/>
      <c r="J152" s="67"/>
      <c r="K152" s="67"/>
      <c r="L152" s="70"/>
      <c r="M152" s="67"/>
      <c r="N152" s="19"/>
      <c r="O152" s="3"/>
      <c r="P152" s="63"/>
      <c r="Q152" s="11"/>
      <c r="R152" s="11"/>
      <c r="S152" s="11"/>
      <c r="T152" s="4"/>
      <c r="U152" s="11"/>
      <c r="V152" s="11"/>
      <c r="W152" s="11"/>
      <c r="X152" s="11"/>
      <c r="Y152" s="4"/>
      <c r="Z152" s="113"/>
      <c r="AA152" s="113"/>
      <c r="AB152" s="113"/>
      <c r="AC152" s="114"/>
      <c r="AD152" s="115"/>
      <c r="AE152" s="115"/>
      <c r="AF152" s="115"/>
      <c r="AG152" s="116"/>
    </row>
    <row r="153" spans="1:33" x14ac:dyDescent="0.25">
      <c r="A153" s="27">
        <v>43147</v>
      </c>
      <c r="B153" s="14" t="str">
        <f>IF(ISERROR(VLOOKUP(E153,#REF!,2,FALSE)),"",VLOOKUP(E153,#REF!,2,FALSE))</f>
        <v/>
      </c>
      <c r="C153" s="43" t="s">
        <v>1</v>
      </c>
      <c r="D153" s="137"/>
      <c r="E153" s="90"/>
      <c r="F153" s="8" t="str">
        <f>IF(ISERROR(VLOOKUP(E153,#REF!,4,FALSE)),"",VLOOKUP(E153,#REF!,4,FALSE))</f>
        <v/>
      </c>
      <c r="G153" s="61" t="s">
        <v>196</v>
      </c>
      <c r="H153" s="2" t="str">
        <f>IF(ISERROR(VLOOKUP(E153,#REF!,3,FALSE)),"",VLOOKUP(E153,#REF!,3,FALSE))</f>
        <v/>
      </c>
      <c r="I153" s="67" t="str">
        <f>IF(ISERROR(VLOOKUP(E153,#REF!,5,FALSE)),"",VLOOKUP(E153,#REF!,5,FALSE))</f>
        <v/>
      </c>
      <c r="J153" s="67" t="str">
        <f>IF(ISERROR(VLOOKUP(E153,'[1]PLANNING COMMERCE'!$B$2:$T$290,19,FALSE)),"",(VLOOKUP(E153,'[1]PLANNING COMMERCE'!$B$2:$T$290,19,FALSE)))</f>
        <v/>
      </c>
      <c r="K153" s="67" t="str">
        <f>IF(ISERROR(VLOOKUP(E153,'[1]PLANNING COMMERCE'!$B$2:$U$290,20,FALSE)),"",VLOOKUP(E153,'[1]PLANNING COMMERCE'!$B$2:$U$290,20,FALSE))</f>
        <v/>
      </c>
      <c r="L153" s="3" t="s">
        <v>151</v>
      </c>
      <c r="M153" s="8">
        <v>1</v>
      </c>
      <c r="N153" s="19" t="str">
        <f>IF(ISERROR(VLOOKUP(E153,#REF!,12,FALSE)),"",VLOOKUP(E153,#REF!,12,FALSE))</f>
        <v/>
      </c>
      <c r="O153" s="3" t="str">
        <f>IF(ISERROR(VLOOKUP(E153,#REF!,13,FALSE)),"",VLOOKUP(E153,#REF!,13,FALSE))</f>
        <v/>
      </c>
      <c r="P153" s="63"/>
      <c r="Q153" s="4">
        <v>43084</v>
      </c>
      <c r="R153" s="4"/>
      <c r="S153" s="4">
        <v>43085</v>
      </c>
      <c r="T153" s="4" t="str">
        <f>IF(ISERROR(VLOOKUP(E153,#REF!,10,FALSE)),"",VLOOKUP(E153,#REF!,10,FALSE))</f>
        <v/>
      </c>
      <c r="U153" s="11">
        <v>43111</v>
      </c>
      <c r="V153" s="63">
        <v>43117</v>
      </c>
      <c r="W153" s="11">
        <v>43111</v>
      </c>
      <c r="X153" s="11"/>
      <c r="Y153" s="4"/>
      <c r="Z153" s="113"/>
      <c r="AA153" s="113"/>
      <c r="AB153" s="113"/>
      <c r="AC153" s="114"/>
      <c r="AD153" s="115"/>
      <c r="AE153" s="115"/>
      <c r="AF153" s="115"/>
      <c r="AG153" s="116"/>
    </row>
    <row r="154" spans="1:33" x14ac:dyDescent="0.25">
      <c r="A154" s="27">
        <v>43147</v>
      </c>
      <c r="B154" s="14" t="str">
        <f>IF(ISERROR(VLOOKUP(E154,#REF!,2,FALSE)),"",VLOOKUP(E154,#REF!,2,FALSE))</f>
        <v/>
      </c>
      <c r="C154" s="43" t="s">
        <v>1</v>
      </c>
      <c r="D154" s="7"/>
      <c r="E154" s="90"/>
      <c r="F154" s="8" t="s">
        <v>197</v>
      </c>
      <c r="G154" s="8"/>
      <c r="H154" s="2" t="str">
        <f>IF(ISERROR(VLOOKUP(E154,#REF!,3,FALSE)),"",VLOOKUP(E154,#REF!,3,FALSE))</f>
        <v/>
      </c>
      <c r="I154" s="67" t="str">
        <f>IF(ISERROR(VLOOKUP(E154,#REF!,5,FALSE)),"",VLOOKUP(E154,#REF!,5,FALSE))</f>
        <v/>
      </c>
      <c r="J154" s="67" t="str">
        <f>IF(ISERROR(VLOOKUP(E154,'[1]PLANNING COMMERCE'!$B$2:$T$290,19,FALSE)),"",(VLOOKUP(E154,'[1]PLANNING COMMERCE'!$B$2:$T$290,19,FALSE)))</f>
        <v/>
      </c>
      <c r="K154" s="67" t="str">
        <f>IF(ISERROR(VLOOKUP(E154,'[1]PLANNING COMMERCE'!$B$2:$U$290,20,FALSE)),"",VLOOKUP(E154,'[1]PLANNING COMMERCE'!$B$2:$U$290,20,FALSE))</f>
        <v/>
      </c>
      <c r="L154" s="10" t="s">
        <v>146</v>
      </c>
      <c r="M154" s="8">
        <v>1</v>
      </c>
      <c r="N154" s="19" t="str">
        <f>IF(ISERROR(VLOOKUP(E154,#REF!,12,FALSE)),"",VLOOKUP(E154,#REF!,12,FALSE))</f>
        <v/>
      </c>
      <c r="O154" s="3" t="str">
        <f>IF(ISERROR(VLOOKUP(E154,#REF!,13,FALSE)),"",VLOOKUP(E154,#REF!,13,FALSE))</f>
        <v/>
      </c>
      <c r="P154" s="20">
        <v>43116</v>
      </c>
      <c r="Q154" s="4">
        <v>43109</v>
      </c>
      <c r="R154" s="4">
        <v>42745</v>
      </c>
      <c r="S154" s="4">
        <v>43110</v>
      </c>
      <c r="T154" s="4" t="str">
        <f>IF(ISERROR(VLOOKUP(E154,#REF!,10,FALSE)),"",VLOOKUP(E154,#REF!,10,FALSE))</f>
        <v/>
      </c>
      <c r="U154" s="11">
        <v>43109</v>
      </c>
      <c r="V154" s="4" t="s">
        <v>198</v>
      </c>
      <c r="W154" s="4">
        <v>43123</v>
      </c>
      <c r="X154" s="4">
        <v>43136</v>
      </c>
      <c r="Y154" s="4">
        <v>43136</v>
      </c>
      <c r="Z154" s="113"/>
      <c r="AA154" s="113"/>
      <c r="AB154" s="113"/>
      <c r="AC154" s="114"/>
      <c r="AD154" s="115"/>
      <c r="AE154" s="115"/>
      <c r="AF154" s="115"/>
      <c r="AG154" s="116"/>
    </row>
    <row r="155" spans="1:33" x14ac:dyDescent="0.25">
      <c r="A155" s="27">
        <v>43147</v>
      </c>
      <c r="B155" s="14" t="str">
        <f>IF(ISERROR(VLOOKUP(E155,#REF!,2,FALSE)),"",VLOOKUP(E155,#REF!,2,FALSE))</f>
        <v/>
      </c>
      <c r="C155" s="9"/>
      <c r="D155" s="134"/>
      <c r="E155" s="90"/>
      <c r="F155" s="8" t="str">
        <f>IF(ISERROR(VLOOKUP(E155,#REF!,4,FALSE)),"",VLOOKUP(E155,#REF!,4,FALSE))</f>
        <v/>
      </c>
      <c r="G155" s="61"/>
      <c r="H155" s="2" t="str">
        <f>IF(ISERROR(VLOOKUP(E155,#REF!,3,FALSE)),"",VLOOKUP(E155,#REF!,3,FALSE))</f>
        <v/>
      </c>
      <c r="I155" s="67" t="str">
        <f>IF(ISERROR(VLOOKUP(E155,#REF!,5,FALSE)),"",VLOOKUP(E155,#REF!,5,FALSE))</f>
        <v/>
      </c>
      <c r="J155" s="67" t="str">
        <f>IF(ISERROR(VLOOKUP(E155,'[1]PLANNING COMMERCE'!$B$2:$T$290,19,FALSE)),"",(VLOOKUP(E155,'[1]PLANNING COMMERCE'!$B$2:$T$290,19,FALSE)))</f>
        <v/>
      </c>
      <c r="K155" s="67" t="str">
        <f>IF(ISERROR(VLOOKUP(E155,'[1]PLANNING COMMERCE'!$B$2:$U$290,20,FALSE)),"",VLOOKUP(E155,'[1]PLANNING COMMERCE'!$B$2:$U$290,20,FALSE))</f>
        <v/>
      </c>
      <c r="L155" s="10" t="s">
        <v>146</v>
      </c>
      <c r="M155" s="9">
        <v>1</v>
      </c>
      <c r="N155" s="9"/>
      <c r="O155" s="3" t="str">
        <f>IF(ISERROR(VLOOKUP(E155,#REF!,13,FALSE)),"",VLOOKUP(E155,#REF!,13,FALSE))</f>
        <v/>
      </c>
      <c r="P155" s="9"/>
      <c r="Q155" s="9"/>
      <c r="R155" s="9"/>
      <c r="S155" s="9"/>
      <c r="T155" s="4" t="str">
        <f>IF(ISERROR(VLOOKUP(E155,#REF!,10,FALSE)),"",VLOOKUP(E155,#REF!,10,FALSE))</f>
        <v/>
      </c>
      <c r="U155" s="9"/>
      <c r="V155" s="9"/>
      <c r="W155" s="9"/>
      <c r="X155" s="9"/>
      <c r="Y155" s="9"/>
      <c r="Z155" s="113"/>
      <c r="AA155" s="113"/>
      <c r="AB155" s="113"/>
      <c r="AC155" s="115"/>
      <c r="AD155" s="115"/>
      <c r="AE155" s="115"/>
      <c r="AF155" s="115"/>
      <c r="AG155" s="116"/>
    </row>
    <row r="156" spans="1:33" x14ac:dyDescent="0.25">
      <c r="A156" s="27">
        <v>43148</v>
      </c>
      <c r="B156" s="14" t="str">
        <f>IF(ISERROR(VLOOKUP(E156,#REF!,2,FALSE)),"",VLOOKUP(E156,#REF!,2,FALSE))</f>
        <v/>
      </c>
      <c r="C156" s="14"/>
      <c r="D156" s="7"/>
      <c r="E156" s="90"/>
      <c r="F156" s="8" t="str">
        <f>IF(ISERROR(VLOOKUP(E156,#REF!,4,FALSE)),"",VLOOKUP(E156,#REF!,4,FALSE))</f>
        <v/>
      </c>
      <c r="G156" s="105" t="s">
        <v>199</v>
      </c>
      <c r="H156" s="2" t="str">
        <f>IF(ISERROR(VLOOKUP(E156,#REF!,3,FALSE)),"",VLOOKUP(E156,#REF!,3,FALSE))</f>
        <v/>
      </c>
      <c r="I156" s="67" t="str">
        <f>IF(ISERROR(VLOOKUP(E156,#REF!,5,FALSE)),"",VLOOKUP(E156,#REF!,5,FALSE))</f>
        <v/>
      </c>
      <c r="J156" s="67" t="str">
        <f>IF(ISERROR(VLOOKUP(E156,'[1]PLANNING COMMERCE'!$B$2:$T$290,19,FALSE)),"",(VLOOKUP(E156,'[1]PLANNING COMMERCE'!$B$2:$T$290,19,FALSE)))</f>
        <v/>
      </c>
      <c r="K156" s="67" t="str">
        <f>IF(ISERROR(VLOOKUP(E156,'[1]PLANNING COMMERCE'!$B$2:$U$290,20,FALSE)),"",VLOOKUP(E156,'[1]PLANNING COMMERCE'!$B$2:$U$290,20,FALSE))</f>
        <v/>
      </c>
      <c r="L156" s="3" t="s">
        <v>146</v>
      </c>
      <c r="M156" s="8">
        <v>1</v>
      </c>
      <c r="N156" s="19" t="str">
        <f>IF(ISERROR(VLOOKUP(E156,#REF!,12,FALSE)),"",VLOOKUP(E156,#REF!,12,FALSE))</f>
        <v/>
      </c>
      <c r="O156" s="3" t="str">
        <f>IF(ISERROR(VLOOKUP(E156,#REF!,13,FALSE)),"",VLOOKUP(E156,#REF!,13,FALSE))</f>
        <v/>
      </c>
      <c r="P156" s="63"/>
      <c r="Q156" s="11">
        <v>43069</v>
      </c>
      <c r="R156" s="11">
        <v>43115</v>
      </c>
      <c r="S156" s="11">
        <v>43101</v>
      </c>
      <c r="T156" s="4" t="str">
        <f>IF(ISERROR(VLOOKUP(E156,#REF!,10,FALSE)),"",VLOOKUP(E156,#REF!,10,FALSE))</f>
        <v/>
      </c>
      <c r="U156" s="11" t="s">
        <v>143</v>
      </c>
      <c r="V156" s="11" t="s">
        <v>143</v>
      </c>
      <c r="W156" s="11">
        <v>43040</v>
      </c>
      <c r="X156" s="11">
        <v>43117</v>
      </c>
      <c r="Y156" s="4">
        <v>43118</v>
      </c>
      <c r="Z156" s="113"/>
      <c r="AA156" s="113"/>
      <c r="AB156" s="113"/>
      <c r="AC156" s="114"/>
      <c r="AD156" s="115"/>
      <c r="AE156" s="115"/>
      <c r="AF156" s="115"/>
      <c r="AG156" s="116"/>
    </row>
    <row r="157" spans="1:33" x14ac:dyDescent="0.25">
      <c r="A157" s="27">
        <v>43148</v>
      </c>
      <c r="B157" s="14" t="str">
        <f>IF(ISERROR(VLOOKUP(E157,#REF!,2,FALSE)),"",VLOOKUP(E157,#REF!,2,FALSE))</f>
        <v/>
      </c>
      <c r="C157" s="43" t="s">
        <v>1</v>
      </c>
      <c r="D157" s="128"/>
      <c r="E157" s="90"/>
      <c r="F157" s="8" t="str">
        <f>IF(ISERROR(VLOOKUP(E157,#REF!,4,FALSE)),"",VLOOKUP(E157,#REF!,4,FALSE))</f>
        <v/>
      </c>
      <c r="G157" s="105" t="s">
        <v>200</v>
      </c>
      <c r="H157" s="2" t="str">
        <f>IF(ISERROR(VLOOKUP(E157,#REF!,3,FALSE)),"",VLOOKUP(E157,#REF!,3,FALSE))</f>
        <v/>
      </c>
      <c r="I157" s="67" t="str">
        <f>IF(ISERROR(VLOOKUP(E157,#REF!,5,FALSE)),"",VLOOKUP(E157,#REF!,5,FALSE))</f>
        <v/>
      </c>
      <c r="J157" s="67" t="str">
        <f>IF(ISERROR(VLOOKUP(E157,'[1]PLANNING COMMERCE'!$B$2:$T$290,19,FALSE)),"",(VLOOKUP(E157,'[1]PLANNING COMMERCE'!$B$2:$T$290,19,FALSE)))</f>
        <v/>
      </c>
      <c r="K157" s="67" t="str">
        <f>IF(ISERROR(VLOOKUP(E157,'[1]PLANNING COMMERCE'!$B$2:$U$290,20,FALSE)),"",VLOOKUP(E157,'[1]PLANNING COMMERCE'!$B$2:$U$290,20,FALSE))</f>
        <v/>
      </c>
      <c r="L157" s="8" t="s">
        <v>144</v>
      </c>
      <c r="M157" s="8">
        <v>0.5</v>
      </c>
      <c r="N157" s="19"/>
      <c r="O157" s="3" t="str">
        <f>IF(ISERROR(VLOOKUP(E157,#REF!,13,FALSE)),"",VLOOKUP(E157,#REF!,13,FALSE))</f>
        <v/>
      </c>
      <c r="P157" s="4"/>
      <c r="Q157" s="4">
        <v>43130</v>
      </c>
      <c r="R157" s="4">
        <v>43130</v>
      </c>
      <c r="S157" s="4">
        <v>43132</v>
      </c>
      <c r="T157" s="4" t="str">
        <f>IF(ISERROR(VLOOKUP(E157,#REF!,10,FALSE)),"",VLOOKUP(E157,#REF!,10,FALSE))</f>
        <v/>
      </c>
      <c r="U157" s="4" t="s">
        <v>143</v>
      </c>
      <c r="V157" s="4" t="s">
        <v>143</v>
      </c>
      <c r="W157" s="4">
        <v>43133</v>
      </c>
      <c r="X157" s="4">
        <v>43137</v>
      </c>
      <c r="Y157" s="4">
        <v>43137</v>
      </c>
      <c r="Z157" s="113"/>
      <c r="AA157" s="113"/>
      <c r="AB157" s="113"/>
      <c r="AC157" s="114"/>
      <c r="AD157" s="115"/>
      <c r="AE157" s="115"/>
      <c r="AF157" s="115"/>
      <c r="AG157" s="116"/>
    </row>
    <row r="158" spans="1:33" x14ac:dyDescent="0.25">
      <c r="A158" s="27">
        <v>43148</v>
      </c>
      <c r="B158" s="14" t="str">
        <f>IF(ISERROR(VLOOKUP(E158,#REF!,2,FALSE)),"",VLOOKUP(E158,#REF!,2,FALSE))</f>
        <v/>
      </c>
      <c r="C158" s="91"/>
      <c r="D158" s="128"/>
      <c r="E158" s="90"/>
      <c r="F158" s="8" t="str">
        <f>IF(ISERROR(VLOOKUP(E158,#REF!,4,FALSE)),"",VLOOKUP(E158,#REF!,4,FALSE))</f>
        <v/>
      </c>
      <c r="G158" s="55"/>
      <c r="H158" s="2" t="str">
        <f>IF(ISERROR(VLOOKUP(E158,#REF!,3,FALSE)),"",VLOOKUP(E158,#REF!,3,FALSE))</f>
        <v/>
      </c>
      <c r="I158" s="67" t="str">
        <f>IF(ISERROR(VLOOKUP(E158,#REF!,5,FALSE)),"",VLOOKUP(E158,#REF!,5,FALSE))</f>
        <v/>
      </c>
      <c r="J158" s="67" t="str">
        <f>IF(ISERROR(VLOOKUP(E158,'[1]PLANNING COMMERCE'!$B$2:$T$290,19,FALSE)),"",(VLOOKUP(E158,'[1]PLANNING COMMERCE'!$B$2:$T$290,19,FALSE)))</f>
        <v/>
      </c>
      <c r="K158" s="67" t="str">
        <f>IF(ISERROR(VLOOKUP(E158,'[1]PLANNING COMMERCE'!$B$2:$U$290,20,FALSE)),"",VLOOKUP(E158,'[1]PLANNING COMMERCE'!$B$2:$U$290,20,FALSE))</f>
        <v/>
      </c>
      <c r="L158" s="10" t="s">
        <v>146</v>
      </c>
      <c r="M158" s="8"/>
      <c r="N158" s="19"/>
      <c r="O158" s="3"/>
      <c r="P158" s="20"/>
      <c r="Q158" s="4"/>
      <c r="R158" s="4"/>
      <c r="S158" s="4"/>
      <c r="T158" s="4"/>
      <c r="U158" s="11"/>
      <c r="V158" s="4"/>
      <c r="W158" s="4"/>
      <c r="X158" s="4"/>
      <c r="Y158" s="4"/>
      <c r="Z158" s="113"/>
      <c r="AA158" s="113"/>
      <c r="AB158" s="113"/>
      <c r="AC158" s="114"/>
      <c r="AD158" s="115"/>
      <c r="AE158" s="115"/>
      <c r="AF158" s="115"/>
      <c r="AG158" s="116"/>
    </row>
    <row r="159" spans="1:33" x14ac:dyDescent="0.25">
      <c r="A159" s="28">
        <v>43149</v>
      </c>
      <c r="B159" s="14" t="str">
        <f>IF(ISERROR(VLOOKUP(E159,#REF!,2,FALSE)),"",VLOOKUP(E159,#REF!,2,FALSE))</f>
        <v/>
      </c>
      <c r="C159" s="30"/>
      <c r="D159" s="130"/>
      <c r="E159" s="9"/>
      <c r="F159" s="8" t="str">
        <f>IF(ISERROR(VLOOKUP(E159,#REF!,4,FALSE)),"",VLOOKUP(E159,#REF!,4,FALSE))</f>
        <v/>
      </c>
      <c r="G159" s="102" t="s">
        <v>201</v>
      </c>
      <c r="H159" s="2" t="str">
        <f>IF(ISERROR(VLOOKUP(E159,#REF!,3,FALSE)),"",VLOOKUP(E159,#REF!,3,FALSE))</f>
        <v/>
      </c>
      <c r="I159" s="67" t="str">
        <f>IF(ISERROR(VLOOKUP(E159,#REF!,5,FALSE)),"",VLOOKUP(E159,#REF!,5,FALSE))</f>
        <v/>
      </c>
      <c r="J159" s="67" t="str">
        <f>IF(ISERROR(VLOOKUP(E159,'[1]PLANNING COMMERCE'!$B$2:$T$290,19,FALSE)),"",(VLOOKUP(E159,'[1]PLANNING COMMERCE'!$B$2:$T$290,19,FALSE)))</f>
        <v/>
      </c>
      <c r="K159" s="67" t="str">
        <f>IF(ISERROR(VLOOKUP(E159,'[1]PLANNING COMMERCE'!$B$2:$U$290,20,FALSE)),"",VLOOKUP(E159,'[1]PLANNING COMMERCE'!$B$2:$U$290,20,FALSE))</f>
        <v/>
      </c>
      <c r="L159" s="3" t="s">
        <v>151</v>
      </c>
      <c r="M159" s="8">
        <v>1</v>
      </c>
      <c r="N159" s="19" t="str">
        <f>IF(ISERROR(VLOOKUP(E159,#REF!,12,FALSE)),"",VLOOKUP(E159,#REF!,12,FALSE))</f>
        <v/>
      </c>
      <c r="O159" s="3" t="str">
        <f>IF(ISERROR(VLOOKUP(E159,#REF!,13,FALSE)),"",VLOOKUP(E159,#REF!,13,FALSE))</f>
        <v/>
      </c>
      <c r="P159" s="20">
        <v>43128</v>
      </c>
      <c r="Q159" s="4">
        <v>43103</v>
      </c>
      <c r="R159" s="4"/>
      <c r="S159" s="4"/>
      <c r="T159" s="4" t="str">
        <f>IF(ISERROR(VLOOKUP(E159,#REF!,10,FALSE)),"",VLOOKUP(E159,#REF!,10,FALSE))</f>
        <v/>
      </c>
      <c r="U159" s="4" t="s">
        <v>167</v>
      </c>
      <c r="V159" s="4">
        <v>43119</v>
      </c>
      <c r="W159" s="4">
        <v>43105</v>
      </c>
      <c r="X159" s="4">
        <v>43122</v>
      </c>
      <c r="Y159" s="4">
        <v>43123</v>
      </c>
      <c r="Z159" s="113"/>
      <c r="AA159" s="113"/>
      <c r="AB159" s="113"/>
      <c r="AC159" s="114"/>
      <c r="AD159" s="115"/>
      <c r="AE159" s="115"/>
      <c r="AF159" s="115"/>
      <c r="AG159" s="116"/>
    </row>
    <row r="160" spans="1:33" x14ac:dyDescent="0.25">
      <c r="A160" s="27">
        <v>43149</v>
      </c>
      <c r="B160" s="14" t="str">
        <f>IF(ISERROR(VLOOKUP(E160,#REF!,2,FALSE)),"",VLOOKUP(E160,#REF!,2,FALSE))</f>
        <v/>
      </c>
      <c r="C160" s="43" t="s">
        <v>1</v>
      </c>
      <c r="D160" s="138"/>
      <c r="E160" s="96"/>
      <c r="F160" s="8" t="str">
        <f>IF(ISERROR(VLOOKUP(E160,#REF!,4,FALSE)),"",VLOOKUP(E160,#REF!,4,FALSE))</f>
        <v/>
      </c>
      <c r="G160" s="105" t="s">
        <v>202</v>
      </c>
      <c r="H160" s="2" t="str">
        <f>IF(ISERROR(VLOOKUP(E160,#REF!,3,FALSE)),"",VLOOKUP(E160,#REF!,3,FALSE))</f>
        <v/>
      </c>
      <c r="I160" s="67" t="str">
        <f>IF(ISERROR(VLOOKUP(E160,#REF!,5,FALSE)),"",VLOOKUP(E160,#REF!,5,FALSE))</f>
        <v/>
      </c>
      <c r="J160" s="67" t="str">
        <f>IF(ISERROR(VLOOKUP(E160,'[1]PLANNING COMMERCE'!$B$2:$T$290,19,FALSE)),"",(VLOOKUP(E160,'[1]PLANNING COMMERCE'!$B$2:$T$290,19,FALSE)))</f>
        <v/>
      </c>
      <c r="K160" s="67" t="str">
        <f>IF(ISERROR(VLOOKUP(E160,'[1]PLANNING COMMERCE'!$B$2:$U$290,20,FALSE)),"",VLOOKUP(E160,'[1]PLANNING COMMERCE'!$B$2:$U$290,20,FALSE))</f>
        <v/>
      </c>
      <c r="L160" s="10" t="s">
        <v>146</v>
      </c>
      <c r="M160" s="53">
        <v>1</v>
      </c>
      <c r="N160" s="19" t="str">
        <f>IF(ISERROR(VLOOKUP(E160,#REF!,12,FALSE)),"",VLOOKUP(E160,#REF!,12,FALSE))</f>
        <v/>
      </c>
      <c r="O160" s="3" t="str">
        <f>IF(ISERROR(VLOOKUP(E160,#REF!,13,FALSE)),"",VLOOKUP(E160,#REF!,13,FALSE))</f>
        <v/>
      </c>
      <c r="P160" s="20">
        <v>43152</v>
      </c>
      <c r="Q160" s="4">
        <v>43130</v>
      </c>
      <c r="R160" s="4">
        <v>43132</v>
      </c>
      <c r="S160" s="4">
        <v>43137</v>
      </c>
      <c r="T160" s="4" t="str">
        <f>IF(ISERROR(VLOOKUP(E160,#REF!,10,FALSE)),"",VLOOKUP(E160,#REF!,10,FALSE))</f>
        <v/>
      </c>
      <c r="U160" s="4" t="s">
        <v>143</v>
      </c>
      <c r="V160" s="4" t="s">
        <v>143</v>
      </c>
      <c r="W160" s="4">
        <v>43132</v>
      </c>
      <c r="X160" s="4">
        <v>43140</v>
      </c>
      <c r="Y160" s="4">
        <v>43140</v>
      </c>
      <c r="Z160" s="113"/>
      <c r="AA160" s="113"/>
      <c r="AB160" s="113"/>
      <c r="AC160" s="114"/>
      <c r="AD160" s="115"/>
      <c r="AE160" s="115"/>
      <c r="AF160" s="115"/>
      <c r="AG160" s="116"/>
    </row>
    <row r="161" spans="1:33" x14ac:dyDescent="0.25">
      <c r="A161" s="27">
        <v>43149</v>
      </c>
      <c r="B161" s="14" t="str">
        <f>IF(ISERROR(VLOOKUP(E161,#REF!,2,FALSE)),"",VLOOKUP(E161,#REF!,2,FALSE))</f>
        <v/>
      </c>
      <c r="C161" s="43" t="s">
        <v>1</v>
      </c>
      <c r="D161" s="7"/>
      <c r="E161" s="90"/>
      <c r="F161" s="8" t="str">
        <f>IF(ISERROR(VLOOKUP(E161,#REF!,4,FALSE)),"",VLOOKUP(E161,#REF!,4,FALSE))</f>
        <v/>
      </c>
      <c r="G161" s="105" t="s">
        <v>203</v>
      </c>
      <c r="H161" s="2" t="str">
        <f>IF(ISERROR(VLOOKUP(E161,#REF!,3,FALSE)),"",VLOOKUP(E161,#REF!,3,FALSE))</f>
        <v/>
      </c>
      <c r="I161" s="67" t="str">
        <f>IF(ISERROR(VLOOKUP(E161,#REF!,5,FALSE)),"",VLOOKUP(E161,#REF!,5,FALSE))</f>
        <v/>
      </c>
      <c r="J161" s="67" t="str">
        <f>IF(ISERROR(VLOOKUP(E161,'[1]PLANNING COMMERCE'!$B$2:$T$290,19,FALSE)),"",(VLOOKUP(E161,'[1]PLANNING COMMERCE'!$B$2:$T$290,19,FALSE)))</f>
        <v/>
      </c>
      <c r="K161" s="67" t="str">
        <f>IF(ISERROR(VLOOKUP(E161,'[1]PLANNING COMMERCE'!$B$2:$U$290,20,FALSE)),"",VLOOKUP(E161,'[1]PLANNING COMMERCE'!$B$2:$U$290,20,FALSE))</f>
        <v/>
      </c>
      <c r="L161" s="3" t="s">
        <v>190</v>
      </c>
      <c r="M161" s="8">
        <v>1</v>
      </c>
      <c r="N161" s="19">
        <v>6</v>
      </c>
      <c r="O161" s="3"/>
      <c r="P161" s="63">
        <v>43149</v>
      </c>
      <c r="Q161" s="11">
        <v>43138</v>
      </c>
      <c r="R161" s="11">
        <v>43138</v>
      </c>
      <c r="S161" s="11">
        <v>43138</v>
      </c>
      <c r="T161" s="4"/>
      <c r="U161" s="11" t="s">
        <v>143</v>
      </c>
      <c r="V161" s="11" t="s">
        <v>143</v>
      </c>
      <c r="W161" s="11">
        <v>43140</v>
      </c>
      <c r="X161" s="11">
        <v>43145</v>
      </c>
      <c r="Y161" s="4">
        <v>43147</v>
      </c>
      <c r="Z161" s="113"/>
      <c r="AA161" s="113"/>
      <c r="AB161" s="113"/>
      <c r="AC161" s="114"/>
      <c r="AD161" s="115"/>
      <c r="AE161" s="115"/>
      <c r="AF161" s="115"/>
      <c r="AG161" s="116"/>
    </row>
    <row r="162" spans="1:33" x14ac:dyDescent="0.25">
      <c r="A162" s="27">
        <v>43149</v>
      </c>
      <c r="B162" s="14" t="str">
        <f>IF(ISERROR(VLOOKUP(E162,#REF!,2,FALSE)),"",VLOOKUP(E162,#REF!,2,FALSE))</f>
        <v/>
      </c>
      <c r="C162" s="14"/>
      <c r="D162" s="131"/>
      <c r="E162" s="90"/>
      <c r="F162" s="8" t="str">
        <f>IF(ISERROR(VLOOKUP(E162,#REF!,4,FALSE)),"",VLOOKUP(E162,#REF!,4,FALSE))</f>
        <v/>
      </c>
      <c r="G162" s="105" t="s">
        <v>204</v>
      </c>
      <c r="H162" s="2" t="str">
        <f>IF(ISERROR(VLOOKUP(E162,#REF!,3,FALSE)),"",VLOOKUP(E162,#REF!,3,FALSE))</f>
        <v/>
      </c>
      <c r="I162" s="67" t="str">
        <f>IF(ISERROR(VLOOKUP(E162,#REF!,5,FALSE)),"",VLOOKUP(E162,#REF!,5,FALSE))</f>
        <v/>
      </c>
      <c r="J162" s="67" t="str">
        <f>IF(ISERROR(VLOOKUP(E162,'[1]PLANNING COMMERCE'!$B$2:$T$290,19,FALSE)),"",(VLOOKUP(E162,'[1]PLANNING COMMERCE'!$B$2:$T$290,19,FALSE)))</f>
        <v/>
      </c>
      <c r="K162" s="67" t="str">
        <f>IF(ISERROR(VLOOKUP(E162,'[1]PLANNING COMMERCE'!$B$2:$U$290,20,FALSE)),"",VLOOKUP(E162,'[1]PLANNING COMMERCE'!$B$2:$U$290,20,FALSE))</f>
        <v/>
      </c>
      <c r="L162" s="3" t="s">
        <v>145</v>
      </c>
      <c r="M162" s="8">
        <v>1</v>
      </c>
      <c r="N162" s="19"/>
      <c r="O162" s="3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113"/>
      <c r="AA162" s="113"/>
      <c r="AB162" s="113"/>
      <c r="AC162" s="114"/>
      <c r="AD162" s="115"/>
      <c r="AE162" s="115"/>
      <c r="AF162" s="115"/>
      <c r="AG162" s="116"/>
    </row>
    <row r="163" spans="1:33" x14ac:dyDescent="0.25">
      <c r="A163" s="27">
        <v>43150</v>
      </c>
      <c r="B163" s="14" t="str">
        <f>IF(ISERROR(VLOOKUP(E163,#REF!,2,FALSE)),"",VLOOKUP(E163,#REF!,2,FALSE))</f>
        <v/>
      </c>
      <c r="C163" s="91"/>
      <c r="D163" s="134"/>
      <c r="E163" s="90"/>
      <c r="F163" s="8" t="str">
        <f>IF(ISERROR(VLOOKUP(E163,#REF!,4,FALSE)),"",VLOOKUP(E163,#REF!,4,FALSE))</f>
        <v/>
      </c>
      <c r="G163" s="105" t="s">
        <v>205</v>
      </c>
      <c r="H163" s="2" t="str">
        <f>IF(ISERROR(VLOOKUP(E163,#REF!,3,FALSE)),"",VLOOKUP(E163,#REF!,3,FALSE))</f>
        <v/>
      </c>
      <c r="I163" s="67" t="str">
        <f>IF(ISERROR(VLOOKUP(E163,#REF!,5,FALSE)),"",VLOOKUP(E163,#REF!,5,FALSE))</f>
        <v/>
      </c>
      <c r="J163" s="67" t="str">
        <f>IF(ISERROR(VLOOKUP(E163,'[1]PLANNING COMMERCE'!$B$2:$T$290,19,FALSE)),"",(VLOOKUP(E163,'[1]PLANNING COMMERCE'!$B$2:$T$290,19,FALSE)))</f>
        <v/>
      </c>
      <c r="K163" s="67" t="str">
        <f>IF(ISERROR(VLOOKUP(E163,'[1]PLANNING COMMERCE'!$B$2:$U$290,20,FALSE)),"",VLOOKUP(E163,'[1]PLANNING COMMERCE'!$B$2:$U$290,20,FALSE))</f>
        <v/>
      </c>
      <c r="L163" s="10" t="s">
        <v>146</v>
      </c>
      <c r="M163" s="8">
        <v>1</v>
      </c>
      <c r="N163" s="19" t="str">
        <f>IF(ISERROR(VLOOKUP(E163,#REF!,12,FALSE)),"",VLOOKUP(E163,#REF!,12,FALSE))</f>
        <v/>
      </c>
      <c r="O163" s="3" t="str">
        <f>IF(ISERROR(VLOOKUP(E163,#REF!,13,FALSE)),"",VLOOKUP(E163,#REF!,13,FALSE))</f>
        <v/>
      </c>
      <c r="P163" s="20"/>
      <c r="Q163" s="4">
        <v>43115</v>
      </c>
      <c r="R163" s="4"/>
      <c r="S163" s="4">
        <v>43115</v>
      </c>
      <c r="T163" s="4" t="str">
        <f>IF(ISERROR(VLOOKUP(E163,#REF!,10,FALSE)),"",VLOOKUP(E163,#REF!,10,FALSE))</f>
        <v/>
      </c>
      <c r="U163" s="11" t="s">
        <v>143</v>
      </c>
      <c r="V163" s="4" t="s">
        <v>143</v>
      </c>
      <c r="W163" s="4">
        <v>43119</v>
      </c>
      <c r="X163" s="4">
        <v>43123</v>
      </c>
      <c r="Y163" s="4">
        <v>43123</v>
      </c>
      <c r="Z163" s="113"/>
      <c r="AA163" s="113"/>
      <c r="AB163" s="113"/>
      <c r="AC163" s="114"/>
      <c r="AD163" s="115"/>
      <c r="AE163" s="115"/>
      <c r="AF163" s="115"/>
      <c r="AG163" s="116"/>
    </row>
    <row r="164" spans="1:33" x14ac:dyDescent="0.25">
      <c r="A164" s="27">
        <v>43150</v>
      </c>
      <c r="B164" s="14" t="str">
        <f>IF(ISERROR(VLOOKUP(E164,#REF!,2,FALSE)),"",VLOOKUP(E164,#REF!,2,FALSE))</f>
        <v/>
      </c>
      <c r="C164" s="14"/>
      <c r="D164" s="7"/>
      <c r="E164" s="8"/>
      <c r="F164" s="8" t="str">
        <f>IF(ISERROR(VLOOKUP(E164,#REF!,4,FALSE)),"",VLOOKUP(E164,#REF!,4,FALSE))</f>
        <v/>
      </c>
      <c r="G164" s="55"/>
      <c r="H164" s="2" t="str">
        <f>IF(ISERROR(VLOOKUP(E164,#REF!,3,FALSE)),"",VLOOKUP(E164,#REF!,3,FALSE))</f>
        <v/>
      </c>
      <c r="I164" s="67" t="str">
        <f>IF(ISERROR(VLOOKUP(E164,#REF!,5,FALSE)),"",VLOOKUP(E164,#REF!,5,FALSE))</f>
        <v/>
      </c>
      <c r="J164" s="67" t="str">
        <f>IF(ISERROR(VLOOKUP(E164,'[1]PLANNING COMMERCE'!$B$2:$T$290,19,FALSE)),"",(VLOOKUP(E164,'[1]PLANNING COMMERCE'!$B$2:$T$290,19,FALSE)))</f>
        <v/>
      </c>
      <c r="K164" s="67" t="str">
        <f>IF(ISERROR(VLOOKUP(E164,'[1]PLANNING COMMERCE'!$B$2:$U$290,20,FALSE)),"",VLOOKUP(E164,'[1]PLANNING COMMERCE'!$B$2:$U$290,20,FALSE))</f>
        <v/>
      </c>
      <c r="L164" s="3" t="s">
        <v>144</v>
      </c>
      <c r="M164" s="8">
        <v>0.5</v>
      </c>
      <c r="N164" s="19" t="str">
        <f>IF(ISERROR(VLOOKUP(E164,#REF!,12,FALSE)),"",VLOOKUP(E164,#REF!,12,FALSE))</f>
        <v/>
      </c>
      <c r="O164" s="3" t="str">
        <f>IF(ISERROR(VLOOKUP(E164,#REF!,13,FALSE)),"",VLOOKUP(E164,#REF!,13,FALSE))</f>
        <v/>
      </c>
      <c r="P164" s="20"/>
      <c r="Q164" s="4">
        <v>43117</v>
      </c>
      <c r="R164" s="4">
        <v>43117</v>
      </c>
      <c r="S164" s="4">
        <v>43118</v>
      </c>
      <c r="T164" s="4" t="str">
        <f>IF(ISERROR(VLOOKUP(E164,#REF!,10,FALSE)),"",VLOOKUP(E164,#REF!,10,FALSE))</f>
        <v/>
      </c>
      <c r="U164" s="4" t="s">
        <v>143</v>
      </c>
      <c r="V164" s="4" t="s">
        <v>143</v>
      </c>
      <c r="W164" s="4">
        <v>43119</v>
      </c>
      <c r="X164" s="4">
        <v>43122</v>
      </c>
      <c r="Y164" s="4">
        <v>43122</v>
      </c>
      <c r="Z164" s="113"/>
      <c r="AA164" s="113"/>
      <c r="AB164" s="113"/>
      <c r="AC164" s="114"/>
      <c r="AD164" s="115"/>
      <c r="AE164" s="115"/>
      <c r="AF164" s="115"/>
      <c r="AG164" s="116"/>
    </row>
    <row r="165" spans="1:33" x14ac:dyDescent="0.25">
      <c r="A165" s="27">
        <v>43150</v>
      </c>
      <c r="B165" s="14" t="str">
        <f>IF(ISERROR(VLOOKUP(E165,#REF!,2,FALSE)),"",VLOOKUP(E165,#REF!,2,FALSE))</f>
        <v/>
      </c>
      <c r="C165" s="43" t="s">
        <v>1</v>
      </c>
      <c r="D165" s="128"/>
      <c r="E165" s="99"/>
      <c r="F165" s="8" t="str">
        <f>IF(ISERROR(VLOOKUP(E165,#REF!,4,FALSE)),"",VLOOKUP(E165,#REF!,4,FALSE))</f>
        <v/>
      </c>
      <c r="G165" s="105" t="s">
        <v>206</v>
      </c>
      <c r="H165" s="2" t="str">
        <f>IF(ISERROR(VLOOKUP(E165,#REF!,3,FALSE)),"",VLOOKUP(E165,#REF!,3,FALSE))</f>
        <v/>
      </c>
      <c r="I165" s="67" t="str">
        <f>IF(ISERROR(VLOOKUP(E165,#REF!,5,FALSE)),"",VLOOKUP(E165,#REF!,5,FALSE))</f>
        <v/>
      </c>
      <c r="J165" s="67" t="str">
        <f>IF(ISERROR(VLOOKUP(E165,'[1]PLANNING COMMERCE'!$B$2:$T$290,19,FALSE)),"",(VLOOKUP(E165,'[1]PLANNING COMMERCE'!$B$2:$T$290,19,FALSE)))</f>
        <v/>
      </c>
      <c r="K165" s="67" t="str">
        <f>IF(ISERROR(VLOOKUP(E165,'[1]PLANNING COMMERCE'!$B$2:$U$290,20,FALSE)),"",VLOOKUP(E165,'[1]PLANNING COMMERCE'!$B$2:$U$290,20,FALSE))</f>
        <v/>
      </c>
      <c r="L165" s="68" t="s">
        <v>142</v>
      </c>
      <c r="M165" s="8">
        <v>1</v>
      </c>
      <c r="N165" s="19">
        <v>3</v>
      </c>
      <c r="O165" s="3" t="str">
        <f>IF(ISERROR(VLOOKUP(E165,#REF!,13,FALSE)),"",VLOOKUP(E165,#REF!,13,FALSE))</f>
        <v/>
      </c>
      <c r="P165" s="20"/>
      <c r="Q165" s="4">
        <v>43130</v>
      </c>
      <c r="R165" s="4">
        <v>43130</v>
      </c>
      <c r="S165" s="4">
        <v>43130</v>
      </c>
      <c r="T165" s="4" t="str">
        <f>IF(ISERROR(VLOOKUP(E165,#REF!,10,FALSE)),"",VLOOKUP(E165,#REF!,10,FALSE))</f>
        <v/>
      </c>
      <c r="U165" s="4" t="s">
        <v>143</v>
      </c>
      <c r="V165" s="4" t="s">
        <v>143</v>
      </c>
      <c r="W165" s="4">
        <v>43132</v>
      </c>
      <c r="X165" s="4">
        <v>43134</v>
      </c>
      <c r="Y165" s="4">
        <v>43134</v>
      </c>
      <c r="Z165" s="113"/>
      <c r="AA165" s="113"/>
      <c r="AB165" s="113"/>
      <c r="AC165" s="114"/>
      <c r="AD165" s="115"/>
      <c r="AE165" s="115"/>
      <c r="AF165" s="115"/>
      <c r="AG165" s="116"/>
    </row>
    <row r="166" spans="1:33" x14ac:dyDescent="0.25">
      <c r="A166" s="27">
        <v>43150</v>
      </c>
      <c r="B166" s="14"/>
      <c r="C166" s="30"/>
      <c r="D166" s="139"/>
      <c r="E166" s="96"/>
      <c r="F166" s="8"/>
      <c r="G166" s="102" t="s">
        <v>207</v>
      </c>
      <c r="H166" s="2"/>
      <c r="I166" s="67"/>
      <c r="J166" s="67"/>
      <c r="K166" s="67"/>
      <c r="L166" s="3"/>
      <c r="M166" s="8"/>
      <c r="N166" s="19"/>
      <c r="O166" s="3"/>
      <c r="P166" s="20"/>
      <c r="Q166" s="4"/>
      <c r="R166" s="4"/>
      <c r="S166" s="4"/>
      <c r="T166" s="4"/>
      <c r="U166" s="4"/>
      <c r="V166" s="4"/>
      <c r="W166" s="4"/>
      <c r="X166" s="4"/>
      <c r="Y166" s="4"/>
      <c r="Z166" s="113"/>
      <c r="AA166" s="113"/>
      <c r="AB166" s="113"/>
      <c r="AC166" s="114"/>
      <c r="AD166" s="115"/>
      <c r="AE166" s="115"/>
      <c r="AF166" s="115"/>
      <c r="AG166" s="116"/>
    </row>
    <row r="167" spans="1:33" x14ac:dyDescent="0.25">
      <c r="A167" s="27">
        <v>43151</v>
      </c>
      <c r="B167" s="14" t="str">
        <f>IF(ISERROR(VLOOKUP(E167,#REF!,2,FALSE)),"",VLOOKUP(E167,#REF!,2,FALSE))</f>
        <v/>
      </c>
      <c r="C167" s="57"/>
      <c r="D167" s="7"/>
      <c r="E167" s="96"/>
      <c r="F167" s="8" t="str">
        <f>IF(ISERROR(VLOOKUP(E167,#REF!,4,FALSE)),"",VLOOKUP(E167,#REF!,4,FALSE))</f>
        <v/>
      </c>
      <c r="G167" s="61" t="s">
        <v>193</v>
      </c>
      <c r="H167" s="2" t="str">
        <f>IF(ISERROR(VLOOKUP(E167,#REF!,3,FALSE)),"",VLOOKUP(E167,#REF!,3,FALSE))</f>
        <v/>
      </c>
      <c r="I167" s="67" t="str">
        <f>IF(ISERROR(VLOOKUP(E167,#REF!,5,FALSE)),"",VLOOKUP(E167,#REF!,5,FALSE))</f>
        <v/>
      </c>
      <c r="J167" s="67" t="str">
        <f>IF(ISERROR(VLOOKUP(E167,'[4]PLANNING COMMERCE'!$B$2:$T$298,19,FALSE)),"",VLOOKUP(E167,'[4]PLANNING COMMERCE'!$B$2:$T$298,19,FALSE))</f>
        <v/>
      </c>
      <c r="K167" s="67" t="str">
        <f>IF(ISERROR(VLOOKUP(E167,'[4]PLANNING COMMERCE'!$B$2:$U$307,20,FALSE)),"",VLOOKUP(E167,'[4]PLANNING COMMERCE'!$B$2:$U$307,20,FALSE))</f>
        <v/>
      </c>
      <c r="L167" s="10" t="s">
        <v>146</v>
      </c>
      <c r="M167" s="53">
        <v>1</v>
      </c>
      <c r="N167" s="19" t="str">
        <f>IF(ISERROR(VLOOKUP(E167,#REF!,12,FALSE)),"",VLOOKUP(E167,#REF!,12,FALSE))</f>
        <v/>
      </c>
      <c r="O167" s="3" t="str">
        <f>IF(ISERROR(VLOOKUP(E167,#REF!,13,FALSE)),"",VLOOKUP(E167,#REF!,13,FALSE))</f>
        <v/>
      </c>
      <c r="P167" s="56"/>
      <c r="Q167" s="11">
        <v>43104</v>
      </c>
      <c r="R167" s="11">
        <v>43122</v>
      </c>
      <c r="S167" s="11">
        <v>43461</v>
      </c>
      <c r="T167" s="4" t="str">
        <f>IF(ISERROR(VLOOKUP(E167,#REF!,10,FALSE)),"",VLOOKUP(E167,#REF!,10,FALSE))</f>
        <v/>
      </c>
      <c r="U167" s="11" t="s">
        <v>143</v>
      </c>
      <c r="V167" s="11">
        <v>43130</v>
      </c>
      <c r="W167" s="11">
        <v>43123</v>
      </c>
      <c r="X167" s="11">
        <v>43146</v>
      </c>
      <c r="Y167" s="11">
        <v>43147</v>
      </c>
      <c r="Z167" s="113"/>
      <c r="AA167" s="113"/>
      <c r="AB167" s="113"/>
      <c r="AC167" s="114"/>
      <c r="AD167" s="115"/>
      <c r="AE167" s="115"/>
      <c r="AF167" s="115"/>
      <c r="AG167" s="116"/>
    </row>
    <row r="168" spans="1:33" x14ac:dyDescent="0.25">
      <c r="A168" s="27">
        <v>43151</v>
      </c>
      <c r="B168" s="14" t="str">
        <f>IF(ISERROR(VLOOKUP(E168,#REF!,2,FALSE)),"",VLOOKUP(E168,#REF!,2,FALSE))</f>
        <v/>
      </c>
      <c r="C168" s="9"/>
      <c r="D168" s="130"/>
      <c r="E168" s="19"/>
      <c r="F168" s="8" t="str">
        <f>IF(ISERROR(VLOOKUP(E168,#REF!,4,FALSE)),"",VLOOKUP(E168,#REF!,4,FALSE))</f>
        <v/>
      </c>
      <c r="G168" s="97"/>
      <c r="H168" s="2" t="str">
        <f>IF(ISERROR(VLOOKUP(E168,#REF!,3,FALSE)),"",VLOOKUP(E168,#REF!,3,FALSE))</f>
        <v/>
      </c>
      <c r="I168" s="67" t="str">
        <f>IF(ISERROR(VLOOKUP(E168,#REF!,5,FALSE)),"",VLOOKUP(E168,#REF!,5,FALSE))</f>
        <v/>
      </c>
      <c r="J168" s="67" t="str">
        <f>IF(ISERROR(VLOOKUP(E168,'[4]PLANNING COMMERCE'!$B$2:$T$298,19,FALSE)),"",VLOOKUP(E168,'[4]PLANNING COMMERCE'!$B$2:$T$298,19,FALSE))</f>
        <v/>
      </c>
      <c r="K168" s="67" t="str">
        <f>IF(ISERROR(VLOOKUP(E168,'[4]PLANNING COMMERCE'!$B$2:$U$307,20,FALSE)),"",VLOOKUP(E168,'[4]PLANNING COMMERCE'!$B$2:$U$307,20,FALSE))</f>
        <v/>
      </c>
      <c r="L168" s="10" t="s">
        <v>151</v>
      </c>
      <c r="M168" s="9">
        <v>1</v>
      </c>
      <c r="N168" s="9"/>
      <c r="O168" s="3"/>
      <c r="P168" s="9"/>
      <c r="Q168" s="4">
        <v>43137</v>
      </c>
      <c r="R168" s="4"/>
      <c r="S168" s="4"/>
      <c r="T168" s="4"/>
      <c r="U168" s="11" t="s">
        <v>167</v>
      </c>
      <c r="V168" s="11">
        <v>43144</v>
      </c>
      <c r="W168" s="11">
        <v>43139</v>
      </c>
      <c r="X168" s="11"/>
      <c r="Y168" s="11"/>
      <c r="Z168" s="113"/>
      <c r="AA168" s="113"/>
      <c r="AB168" s="113"/>
      <c r="AC168" s="115"/>
      <c r="AD168" s="115"/>
      <c r="AE168" s="115"/>
      <c r="AF168" s="115"/>
      <c r="AG168" s="116"/>
    </row>
    <row r="169" spans="1:33" x14ac:dyDescent="0.25">
      <c r="A169" s="27">
        <v>43151</v>
      </c>
      <c r="B169" s="14" t="str">
        <f>IF(ISERROR(VLOOKUP(E169,#REF!,2,FALSE)),"",VLOOKUP(E169,#REF!,2,FALSE))</f>
        <v/>
      </c>
      <c r="C169" s="43" t="s">
        <v>1</v>
      </c>
      <c r="D169" s="130"/>
      <c r="E169" s="90"/>
      <c r="F169" s="8" t="str">
        <f>IF(ISERROR(VLOOKUP(E169,#REF!,4,FALSE)),"",VLOOKUP(E169,#REF!,4,FALSE))</f>
        <v/>
      </c>
      <c r="G169" s="61" t="s">
        <v>208</v>
      </c>
      <c r="H169" s="2" t="str">
        <f>IF(ISERROR(VLOOKUP(E169,#REF!,3,FALSE)),"",VLOOKUP(E169,#REF!,3,FALSE))</f>
        <v/>
      </c>
      <c r="I169" s="67" t="str">
        <f>IF(ISERROR(VLOOKUP(E169,#REF!,5,FALSE)),"",VLOOKUP(E169,#REF!,5,FALSE))</f>
        <v/>
      </c>
      <c r="J169" s="67" t="str">
        <f>IF(ISERROR(VLOOKUP(E169,'[4]PLANNING COMMERCE'!$B$2:$T$298,19,FALSE)),"",VLOOKUP(E169,'[4]PLANNING COMMERCE'!$B$2:$T$298,19,FALSE))</f>
        <v/>
      </c>
      <c r="K169" s="67" t="str">
        <f>IF(ISERROR(VLOOKUP(E169,'[4]PLANNING COMMERCE'!$B$2:$U$307,20,FALSE)),"",VLOOKUP(E169,'[4]PLANNING COMMERCE'!$B$2:$U$307,20,FALSE))</f>
        <v/>
      </c>
      <c r="L169" s="3"/>
      <c r="M169" s="54">
        <v>1</v>
      </c>
      <c r="N169" s="19"/>
      <c r="O169" s="3"/>
      <c r="P169" s="20"/>
      <c r="Q169" s="4"/>
      <c r="R169" s="4"/>
      <c r="S169" s="4"/>
      <c r="T169" s="4"/>
      <c r="U169" s="4"/>
      <c r="V169" s="4"/>
      <c r="W169" s="4"/>
      <c r="X169" s="4"/>
      <c r="Y169" s="4"/>
      <c r="Z169" s="113"/>
      <c r="AA169" s="113"/>
      <c r="AB169" s="113"/>
      <c r="AC169" s="114"/>
      <c r="AD169" s="115"/>
      <c r="AE169" s="115"/>
      <c r="AF169" s="115"/>
      <c r="AG169" s="116"/>
    </row>
    <row r="170" spans="1:33" x14ac:dyDescent="0.25">
      <c r="A170" s="27">
        <v>43151</v>
      </c>
      <c r="B170" s="14" t="str">
        <f>IF(ISERROR(VLOOKUP(E170,#REF!,2,FALSE)),"",VLOOKUP(E170,#REF!,2,FALSE))</f>
        <v/>
      </c>
      <c r="C170" s="43" t="s">
        <v>1</v>
      </c>
      <c r="D170" s="140"/>
      <c r="E170" s="100"/>
      <c r="F170" s="8" t="str">
        <f>IF(ISERROR(VLOOKUP(E170,#REF!,4,FALSE)),"",VLOOKUP(E170,#REF!,4,FALSE))</f>
        <v/>
      </c>
      <c r="G170" s="61" t="s">
        <v>209</v>
      </c>
      <c r="H170" s="2" t="str">
        <f>IF(ISERROR(VLOOKUP(E170,#REF!,3,FALSE)),"",VLOOKUP(E170,#REF!,3,FALSE))</f>
        <v/>
      </c>
      <c r="I170" s="67" t="str">
        <f>IF(ISERROR(VLOOKUP(E170,#REF!,5,FALSE)),"",VLOOKUP(E170,#REF!,5,FALSE))</f>
        <v/>
      </c>
      <c r="J170" s="67" t="str">
        <f>IF(ISERROR(VLOOKUP(E170,'[4]PLANNING COMMERCE'!$B$2:$T$298,19,FALSE)),"",VLOOKUP(E170,'[4]PLANNING COMMERCE'!$B$2:$T$298,19,FALSE))</f>
        <v/>
      </c>
      <c r="K170" s="67" t="str">
        <f>IF(ISERROR(VLOOKUP(E170,'[4]PLANNING COMMERCE'!$B$2:$U$307,20,FALSE)),"",VLOOKUP(E170,'[4]PLANNING COMMERCE'!$B$2:$U$307,20,FALSE))</f>
        <v/>
      </c>
      <c r="L170" s="3" t="s">
        <v>146</v>
      </c>
      <c r="M170" s="8">
        <v>1</v>
      </c>
      <c r="N170" s="19" t="str">
        <f>IF(ISERROR(VLOOKUP(E170,#REF!,12,FALSE)),"",VLOOKUP(E170,#REF!,12,FALSE))</f>
        <v/>
      </c>
      <c r="O170" s="3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113"/>
      <c r="AA170" s="113"/>
      <c r="AB170" s="113"/>
      <c r="AC170" s="114"/>
      <c r="AD170" s="115"/>
      <c r="AE170" s="115"/>
      <c r="AF170" s="115"/>
      <c r="AG170" s="116"/>
    </row>
    <row r="171" spans="1:33" x14ac:dyDescent="0.25">
      <c r="A171" s="27">
        <v>43152</v>
      </c>
      <c r="B171" s="14" t="str">
        <f>IF(ISERROR(VLOOKUP(E171,#REF!,2,FALSE)),"",VLOOKUP(E171,#REF!,2,FALSE))</f>
        <v/>
      </c>
      <c r="C171" s="43" t="s">
        <v>1</v>
      </c>
      <c r="D171" s="134"/>
      <c r="E171" s="90"/>
      <c r="F171" s="8" t="str">
        <f>IF(ISERROR(VLOOKUP(E171,#REF!,4,FALSE)),"",VLOOKUP(E171,#REF!,4,FALSE))</f>
        <v/>
      </c>
      <c r="G171" s="61" t="s">
        <v>210</v>
      </c>
      <c r="H171" s="2" t="str">
        <f>IF(ISERROR(VLOOKUP(E171,#REF!,3,FALSE)),"",VLOOKUP(E171,#REF!,3,FALSE))</f>
        <v/>
      </c>
      <c r="I171" s="67" t="str">
        <f>IF(ISERROR(VLOOKUP(E171,#REF!,5,FALSE)),"",VLOOKUP(E171,#REF!,5,FALSE))</f>
        <v/>
      </c>
      <c r="J171" s="67" t="str">
        <f>IF(ISERROR(VLOOKUP(E171,'[4]PLANNING COMMERCE'!$B$2:$T$298,19,FALSE)),"",VLOOKUP(E171,'[4]PLANNING COMMERCE'!$B$2:$T$298,19,FALSE))</f>
        <v/>
      </c>
      <c r="K171" s="67" t="str">
        <f>IF(ISERROR(VLOOKUP(E171,'[4]PLANNING COMMERCE'!$B$2:$U$307,20,FALSE)),"",VLOOKUP(E171,'[4]PLANNING COMMERCE'!$B$2:$U$307,20,FALSE))</f>
        <v/>
      </c>
      <c r="L171" s="3" t="s">
        <v>146</v>
      </c>
      <c r="M171" s="54">
        <v>1</v>
      </c>
      <c r="N171" s="19" t="str">
        <f>IF(ISERROR(VLOOKUP(E171,#REF!,12,FALSE)),"",VLOOKUP(E171,#REF!,12,FALSE))</f>
        <v/>
      </c>
      <c r="O171" s="3" t="str">
        <f>IF(ISERROR(VLOOKUP(E171,#REF!,13,FALSE)),"",VLOOKUP(E171,#REF!,13,FALSE))</f>
        <v/>
      </c>
      <c r="P171" s="20"/>
      <c r="Q171" s="4">
        <v>43119</v>
      </c>
      <c r="R171" s="4"/>
      <c r="S171" s="4"/>
      <c r="T171" s="4" t="str">
        <f>IF(ISERROR(VLOOKUP(E171,#REF!,10,FALSE)),"",VLOOKUP(E171,#REF!,10,FALSE))</f>
        <v/>
      </c>
      <c r="U171" s="4"/>
      <c r="V171" s="4"/>
      <c r="W171" s="4"/>
      <c r="X171" s="4"/>
      <c r="Y171" s="4"/>
      <c r="Z171" s="113"/>
      <c r="AA171" s="113"/>
      <c r="AB171" s="113"/>
      <c r="AC171" s="114"/>
      <c r="AD171" s="115"/>
      <c r="AE171" s="115"/>
      <c r="AF171" s="115"/>
      <c r="AG171" s="116"/>
    </row>
    <row r="172" spans="1:33" x14ac:dyDescent="0.25">
      <c r="A172" s="27">
        <v>43152</v>
      </c>
      <c r="B172" s="14" t="str">
        <f>IF(ISERROR(VLOOKUP(E172,#REF!,2,FALSE)),"",VLOOKUP(E172,#REF!,2,FALSE))</f>
        <v/>
      </c>
      <c r="C172" s="30"/>
      <c r="D172" s="128"/>
      <c r="E172" s="90"/>
      <c r="F172" s="8" t="str">
        <f>IF(ISERROR(VLOOKUP(E172,#REF!,4,FALSE)),"",VLOOKUP(E172,#REF!,4,FALSE))</f>
        <v/>
      </c>
      <c r="G172" s="61"/>
      <c r="H172" s="2" t="str">
        <f>IF(ISERROR(VLOOKUP(E172,#REF!,3,FALSE)),"",VLOOKUP(E172,#REF!,3,FALSE))</f>
        <v/>
      </c>
      <c r="I172" s="67" t="str">
        <f>IF(ISERROR(VLOOKUP(E172,#REF!,5,FALSE)),"",VLOOKUP(E172,#REF!,5,FALSE))</f>
        <v/>
      </c>
      <c r="J172" s="67" t="str">
        <f>IF(ISERROR(VLOOKUP(E172,'[4]PLANNING COMMERCE'!$B$2:$T$298,19,FALSE)),"",VLOOKUP(E172,'[4]PLANNING COMMERCE'!$B$2:$T$298,19,FALSE))</f>
        <v/>
      </c>
      <c r="K172" s="67" t="str">
        <f>IF(ISERROR(VLOOKUP(E172,'[4]PLANNING COMMERCE'!$B$2:$U$307,20,FALSE)),"",VLOOKUP(E172,'[4]PLANNING COMMERCE'!$B$2:$U$307,20,FALSE))</f>
        <v/>
      </c>
      <c r="L172" s="8" t="s">
        <v>144</v>
      </c>
      <c r="M172" s="8">
        <v>0.5</v>
      </c>
      <c r="N172" s="19" t="str">
        <f>IF(ISERROR(VLOOKUP(E172,#REF!,12,FALSE)),"",VLOOKUP(E172,#REF!,12,FALSE))</f>
        <v/>
      </c>
      <c r="O172" s="3" t="str">
        <f>IF(ISERROR(VLOOKUP(E172,#REF!,13,FALSE)),"",VLOOKUP(E172,#REF!,13,FALSE))</f>
        <v/>
      </c>
      <c r="P172" s="20"/>
      <c r="Q172" s="4">
        <v>43129</v>
      </c>
      <c r="R172" s="4">
        <v>43133</v>
      </c>
      <c r="S172" s="4">
        <v>43133</v>
      </c>
      <c r="T172" s="4" t="str">
        <f>IF(ISERROR(VLOOKUP(E172,#REF!,10,FALSE)),"",VLOOKUP(E172,#REF!,10,FALSE))</f>
        <v/>
      </c>
      <c r="U172" s="4" t="s">
        <v>143</v>
      </c>
      <c r="V172" s="4" t="s">
        <v>143</v>
      </c>
      <c r="W172" s="4">
        <v>43138</v>
      </c>
      <c r="X172" s="4"/>
      <c r="Y172" s="4"/>
      <c r="Z172" s="113"/>
      <c r="AA172" s="113"/>
      <c r="AB172" s="113"/>
      <c r="AC172" s="114"/>
      <c r="AD172" s="115"/>
      <c r="AE172" s="115"/>
      <c r="AF172" s="115"/>
      <c r="AG172" s="116"/>
    </row>
    <row r="173" spans="1:33" x14ac:dyDescent="0.25">
      <c r="A173" s="27">
        <v>43152</v>
      </c>
      <c r="B173" s="14"/>
      <c r="C173" s="69"/>
      <c r="D173" s="128"/>
      <c r="E173" s="90"/>
      <c r="F173" s="8" t="str">
        <f>IF(ISERROR(VLOOKUP(E173,#REF!,4,FALSE)),"",VLOOKUP(E173,#REF!,4,FALSE))</f>
        <v/>
      </c>
      <c r="G173" s="61"/>
      <c r="H173" s="2"/>
      <c r="I173" s="67"/>
      <c r="J173" s="67" t="str">
        <f>IF(ISERROR(VLOOKUP(E173,'[4]PLANNING COMMERCE'!$B$2:$T$298,19,FALSE)),"",VLOOKUP(E173,'[4]PLANNING COMMERCE'!$B$2:$T$298,19,FALSE))</f>
        <v/>
      </c>
      <c r="K173" s="67" t="str">
        <f>IF(ISERROR(VLOOKUP(E173,'[4]PLANNING COMMERCE'!$B$2:$U$307,20,FALSE)),"",VLOOKUP(E173,'[4]PLANNING COMMERCE'!$B$2:$U$307,20,FALSE))</f>
        <v/>
      </c>
      <c r="L173" s="3" t="s">
        <v>150</v>
      </c>
      <c r="M173" s="54">
        <v>0.5</v>
      </c>
      <c r="N173" s="19">
        <v>5</v>
      </c>
      <c r="O173" s="3"/>
      <c r="P173" s="20">
        <v>43154</v>
      </c>
      <c r="Q173" s="4">
        <v>43147</v>
      </c>
      <c r="R173" s="4">
        <v>43147</v>
      </c>
      <c r="S173" s="4">
        <v>43147</v>
      </c>
      <c r="T173" s="4"/>
      <c r="U173" s="4"/>
      <c r="V173" s="4"/>
      <c r="W173" s="4">
        <v>43147</v>
      </c>
      <c r="X173" s="4">
        <v>43150</v>
      </c>
      <c r="Y173" s="4">
        <v>43150</v>
      </c>
      <c r="Z173" s="113"/>
      <c r="AA173" s="113"/>
      <c r="AB173" s="113"/>
      <c r="AC173" s="114"/>
      <c r="AD173" s="115"/>
      <c r="AE173" s="115"/>
      <c r="AF173" s="115"/>
      <c r="AG173" s="116"/>
    </row>
    <row r="174" spans="1:33" x14ac:dyDescent="0.25">
      <c r="A174" s="27">
        <v>43152</v>
      </c>
      <c r="B174" s="14" t="str">
        <f>IF(ISERROR(VLOOKUP(E174,#REF!,2,FALSE)),"",VLOOKUP(E174,#REF!,2,FALSE))</f>
        <v/>
      </c>
      <c r="C174" s="43" t="s">
        <v>1</v>
      </c>
      <c r="D174" s="128"/>
      <c r="E174" s="90"/>
      <c r="F174" s="8" t="str">
        <f>IF(ISERROR(VLOOKUP(E174,#REF!,4,FALSE)),"",VLOOKUP(E174,#REF!,4,FALSE))</f>
        <v/>
      </c>
      <c r="G174" s="61" t="s">
        <v>211</v>
      </c>
      <c r="H174" s="2" t="str">
        <f>IF(ISERROR(VLOOKUP(E174,#REF!,3,FALSE)),"",VLOOKUP(E174,#REF!,3,FALSE))</f>
        <v/>
      </c>
      <c r="I174" s="67" t="str">
        <f>IF(ISERROR(VLOOKUP(E174,#REF!,5,FALSE)),"",VLOOKUP(E174,#REF!,5,FALSE))</f>
        <v/>
      </c>
      <c r="J174" s="67" t="str">
        <f>IF(ISERROR(VLOOKUP(E174,'[4]PLANNING COMMERCE'!$B$2:$T$298,19,FALSE)),"",VLOOKUP(E174,'[4]PLANNING COMMERCE'!$B$2:$T$298,19,FALSE))</f>
        <v/>
      </c>
      <c r="K174" s="67" t="str">
        <f>IF(ISERROR(VLOOKUP(E174,'[4]PLANNING COMMERCE'!$B$2:$U$307,20,FALSE)),"",VLOOKUP(E174,'[4]PLANNING COMMERCE'!$B$2:$U$307,20,FALSE))</f>
        <v/>
      </c>
      <c r="L174" s="3" t="s">
        <v>146</v>
      </c>
      <c r="M174" s="8">
        <v>1</v>
      </c>
      <c r="N174" s="19" t="str">
        <f>IF(ISERROR(VLOOKUP(E174,#REF!,12,FALSE)),"",VLOOKUP(E174,#REF!,12,FALSE))</f>
        <v/>
      </c>
      <c r="O174" s="3" t="str">
        <f>IF(ISERROR(VLOOKUP(E174,#REF!,13,FALSE)),"",VLOOKUP(E174,#REF!,13,FALSE))</f>
        <v/>
      </c>
      <c r="P174" s="11"/>
      <c r="Q174" s="11"/>
      <c r="R174" s="11"/>
      <c r="S174" s="11"/>
      <c r="T174" s="4" t="str">
        <f>IF(ISERROR(VLOOKUP(E174,#REF!,10,FALSE)),"",VLOOKUP(E174,#REF!,10,FALSE))</f>
        <v/>
      </c>
      <c r="U174" s="11"/>
      <c r="V174" s="11"/>
      <c r="W174" s="11"/>
      <c r="X174" s="11"/>
      <c r="Y174" s="4"/>
      <c r="Z174" s="113"/>
      <c r="AA174" s="113"/>
      <c r="AB174" s="113"/>
      <c r="AC174" s="114"/>
      <c r="AD174" s="115"/>
      <c r="AE174" s="115"/>
      <c r="AF174" s="115"/>
      <c r="AG174" s="116"/>
    </row>
    <row r="175" spans="1:33" x14ac:dyDescent="0.25">
      <c r="A175" s="27">
        <v>43152</v>
      </c>
      <c r="B175" s="14" t="str">
        <f>IF(ISERROR(VLOOKUP(E175,#REF!,2,FALSE)),"",VLOOKUP(E175,#REF!,2,FALSE))</f>
        <v/>
      </c>
      <c r="C175" s="9"/>
      <c r="D175" s="7"/>
      <c r="E175" s="96"/>
      <c r="F175" s="8" t="str">
        <f>IF(ISERROR(VLOOKUP(E175,#REF!,4,FALSE)),"",VLOOKUP(E175,#REF!,4,FALSE))</f>
        <v/>
      </c>
      <c r="G175" s="61" t="s">
        <v>212</v>
      </c>
      <c r="H175" s="2" t="str">
        <f>IF(ISERROR(VLOOKUP(E175,#REF!,3,FALSE)),"",VLOOKUP(E175,#REF!,3,FALSE))</f>
        <v/>
      </c>
      <c r="I175" s="67" t="str">
        <f>IF(ISERROR(VLOOKUP(E175,#REF!,5,FALSE)),"",VLOOKUP(E175,#REF!,5,FALSE))</f>
        <v/>
      </c>
      <c r="J175" s="67" t="str">
        <f>IF(ISERROR(VLOOKUP(E175,'[1]PLANNING COMMERCE'!$B$2:$T$290,19,FALSE)),"",(VLOOKUP(E175,'[1]PLANNING COMMERCE'!$B$2:$T$290,19,FALSE)))</f>
        <v/>
      </c>
      <c r="K175" s="67" t="str">
        <f>IF(ISERROR(VLOOKUP(E175,'[1]PLANNING COMMERCE'!$B$2:$U$290,20,FALSE)),"",VLOOKUP(E175,'[1]PLANNING COMMERCE'!$B$2:$U$290,20,FALSE))</f>
        <v/>
      </c>
      <c r="L175" s="9"/>
      <c r="M175" s="9"/>
      <c r="N175" s="9"/>
      <c r="O175" s="3" t="str">
        <f>IF(ISERROR(VLOOKUP(E175,#REF!,13,FALSE)),"",VLOOKUP(E175,#REF!,13,FALSE))</f>
        <v/>
      </c>
      <c r="P175" s="9"/>
      <c r="Q175" s="9"/>
      <c r="R175" s="9"/>
      <c r="S175" s="9"/>
      <c r="T175" s="4" t="str">
        <f>IF(ISERROR(VLOOKUP(E175,#REF!,10,FALSE)),"",VLOOKUP(E175,#REF!,10,FALSE))</f>
        <v/>
      </c>
      <c r="U175" s="9"/>
      <c r="V175" s="9"/>
      <c r="W175" s="9"/>
      <c r="X175" s="9"/>
      <c r="Y175" s="9"/>
      <c r="Z175" s="113"/>
      <c r="AA175" s="113"/>
      <c r="AB175" s="113"/>
      <c r="AC175" s="115"/>
      <c r="AD175" s="115"/>
      <c r="AE175" s="115"/>
      <c r="AF175" s="115"/>
      <c r="AG175" s="116"/>
    </row>
    <row r="176" spans="1:33" x14ac:dyDescent="0.25">
      <c r="A176" s="27">
        <v>43153</v>
      </c>
      <c r="B176" s="14" t="str">
        <f>IF(ISERROR(VLOOKUP(E176,#REF!,2,FALSE)),"",VLOOKUP(E176,#REF!,2,FALSE))</f>
        <v/>
      </c>
      <c r="C176" s="69"/>
      <c r="D176" s="141"/>
      <c r="E176" s="90"/>
      <c r="F176" s="8" t="str">
        <f>IF(ISERROR(VLOOKUP(E176,#REF!,4,FALSE)),"",VLOOKUP(E176,#REF!,4,FALSE))</f>
        <v/>
      </c>
      <c r="G176" s="61" t="s">
        <v>213</v>
      </c>
      <c r="H176" s="2" t="str">
        <f>IF(ISERROR(VLOOKUP(E176,#REF!,3,FALSE)),"",VLOOKUP(E176,#REF!,3,FALSE))</f>
        <v/>
      </c>
      <c r="I176" s="67" t="str">
        <f>IF(ISERROR(VLOOKUP(E176,#REF!,5,FALSE)),"",VLOOKUP(E176,#REF!,5,FALSE))</f>
        <v/>
      </c>
      <c r="J176" s="67" t="str">
        <f>IF(ISERROR(VLOOKUP(E176,'[4]PLANNING COMMERCE'!$B$2:$T$298,19,FALSE)),"",VLOOKUP(E176,'[4]PLANNING COMMERCE'!$B$2:$T$298,19,FALSE))</f>
        <v/>
      </c>
      <c r="K176" s="67" t="str">
        <f>IF(ISERROR(VLOOKUP(E176,'[4]PLANNING COMMERCE'!$B$2:$U$307,20,FALSE)),"",VLOOKUP(E176,'[4]PLANNING COMMERCE'!$B$2:$U$307,20,FALSE))</f>
        <v/>
      </c>
      <c r="L176" s="10" t="s">
        <v>151</v>
      </c>
      <c r="M176" s="8">
        <v>1</v>
      </c>
      <c r="N176" s="19" t="str">
        <f>IF(ISERROR(VLOOKUP(E176,#REF!,12,FALSE)),"",VLOOKUP(E176,#REF!,12,FALSE))</f>
        <v/>
      </c>
      <c r="O176" s="3" t="str">
        <f>IF(ISERROR(VLOOKUP(E176,#REF!,13,FALSE)),"",VLOOKUP(E176,#REF!,13,FALSE))</f>
        <v/>
      </c>
      <c r="P176" s="4">
        <v>43156</v>
      </c>
      <c r="Q176" s="4">
        <v>43124</v>
      </c>
      <c r="R176" s="4">
        <v>43136</v>
      </c>
      <c r="S176" s="4">
        <v>43125</v>
      </c>
      <c r="T176" s="4" t="str">
        <f>IF(ISERROR(VLOOKUP(E176,#REF!,10,FALSE)),"",VLOOKUP(E176,#REF!,10,FALSE))</f>
        <v/>
      </c>
      <c r="U176" s="4" t="s">
        <v>167</v>
      </c>
      <c r="V176" s="4" t="s">
        <v>167</v>
      </c>
      <c r="W176" s="4">
        <v>43144</v>
      </c>
      <c r="X176" s="4">
        <v>43151</v>
      </c>
      <c r="Y176" s="4">
        <v>43151</v>
      </c>
      <c r="Z176" s="113"/>
      <c r="AA176" s="113"/>
      <c r="AB176" s="113"/>
      <c r="AC176" s="114"/>
      <c r="AD176" s="115"/>
      <c r="AE176" s="115"/>
      <c r="AF176" s="115"/>
      <c r="AG176" s="116"/>
    </row>
    <row r="177" spans="1:33" x14ac:dyDescent="0.25">
      <c r="A177" s="27">
        <v>43153</v>
      </c>
      <c r="B177" s="14" t="str">
        <f>IF(ISERROR(VLOOKUP(E177,#REF!,2,FALSE)),"",VLOOKUP(E177,#REF!,2,FALSE))</f>
        <v/>
      </c>
      <c r="C177" s="43" t="s">
        <v>1</v>
      </c>
      <c r="D177" s="128"/>
      <c r="E177" s="99"/>
      <c r="F177" s="8" t="str">
        <f>IF(ISERROR(VLOOKUP(E177,#REF!,4,FALSE)),"",VLOOKUP(E177,#REF!,4,FALSE))</f>
        <v/>
      </c>
      <c r="G177" s="61" t="s">
        <v>214</v>
      </c>
      <c r="H177" s="2" t="str">
        <f>IF(ISERROR(VLOOKUP(E177,#REF!,3,FALSE)),"",VLOOKUP(E177,#REF!,3,FALSE))</f>
        <v/>
      </c>
      <c r="I177" s="67" t="str">
        <f>IF(ISERROR(VLOOKUP(E177,#REF!,5,FALSE)),"",VLOOKUP(E177,#REF!,5,FALSE))</f>
        <v/>
      </c>
      <c r="J177" s="67" t="str">
        <f>IF(ISERROR(VLOOKUP(E177,'[4]PLANNING COMMERCE'!$B$2:$T$298,19,FALSE)),"",VLOOKUP(E177,'[4]PLANNING COMMERCE'!$B$2:$T$298,19,FALSE))</f>
        <v/>
      </c>
      <c r="K177" s="67" t="str">
        <f>IF(ISERROR(VLOOKUP(E177,'[4]PLANNING COMMERCE'!$B$2:$U$307,20,FALSE)),"",VLOOKUP(E177,'[4]PLANNING COMMERCE'!$B$2:$U$307,20,FALSE))</f>
        <v/>
      </c>
      <c r="L177" s="23" t="s">
        <v>142</v>
      </c>
      <c r="M177" s="8">
        <v>1</v>
      </c>
      <c r="N177" s="19">
        <v>1</v>
      </c>
      <c r="O177" s="3" t="str">
        <f>IF(ISERROR(VLOOKUP(E177,#REF!,13,FALSE)),"",VLOOKUP(E177,#REF!,13,FALSE))</f>
        <v/>
      </c>
      <c r="P177" s="20"/>
      <c r="Q177" s="4">
        <v>43129</v>
      </c>
      <c r="R177" s="4">
        <v>43129</v>
      </c>
      <c r="S177" s="4">
        <v>43129</v>
      </c>
      <c r="T177" s="4" t="str">
        <f>IF(ISERROR(VLOOKUP(E177,#REF!,10,FALSE)),"",VLOOKUP(E177,#REF!,10,FALSE))</f>
        <v/>
      </c>
      <c r="U177" s="4" t="s">
        <v>143</v>
      </c>
      <c r="V177" s="4" t="s">
        <v>143</v>
      </c>
      <c r="W177" s="4">
        <v>43130</v>
      </c>
      <c r="X177" s="4">
        <v>43133</v>
      </c>
      <c r="Y177" s="4">
        <v>43133</v>
      </c>
      <c r="Z177" s="113"/>
      <c r="AA177" s="113"/>
      <c r="AB177" s="113"/>
      <c r="AC177" s="114"/>
      <c r="AD177" s="115"/>
      <c r="AE177" s="115"/>
      <c r="AF177" s="115"/>
      <c r="AG177" s="116"/>
    </row>
    <row r="178" spans="1:33" x14ac:dyDescent="0.25">
      <c r="A178" s="27">
        <v>43153</v>
      </c>
      <c r="B178" s="14" t="str">
        <f>IF(ISERROR(VLOOKUP(E178,#REF!,2,FALSE)),"",VLOOKUP(E178,#REF!,2,FALSE))</f>
        <v/>
      </c>
      <c r="C178" s="43" t="s">
        <v>1</v>
      </c>
      <c r="D178" s="137"/>
      <c r="E178" s="19"/>
      <c r="F178" s="8" t="str">
        <f>IF(ISERROR(VLOOKUP(E178,#REF!,4,FALSE)),"",VLOOKUP(E178,#REF!,4,FALSE))</f>
        <v/>
      </c>
      <c r="G178" s="61" t="s">
        <v>215</v>
      </c>
      <c r="H178" s="2" t="str">
        <f>IF(ISERROR(VLOOKUP(E178,#REF!,3,FALSE)),"",VLOOKUP(E178,#REF!,3,FALSE))</f>
        <v/>
      </c>
      <c r="I178" s="67" t="str">
        <f>IF(ISERROR(VLOOKUP(E178,#REF!,5,FALSE)),"",VLOOKUP(E178,#REF!,5,FALSE))</f>
        <v/>
      </c>
      <c r="J178" s="67" t="str">
        <f>IF(ISERROR(VLOOKUP(E178,'[4]PLANNING COMMERCE'!$B$2:$T$298,19,FALSE)),"",VLOOKUP(E178,'[4]PLANNING COMMERCE'!$B$2:$T$298,19,FALSE))</f>
        <v/>
      </c>
      <c r="K178" s="67" t="str">
        <f>IF(ISERROR(VLOOKUP(E178,'[4]PLANNING COMMERCE'!$B$2:$U$307,20,FALSE)),"",VLOOKUP(E178,'[4]PLANNING COMMERCE'!$B$2:$U$307,20,FALSE))</f>
        <v/>
      </c>
      <c r="L178" s="8" t="s">
        <v>142</v>
      </c>
      <c r="M178" s="8">
        <v>1</v>
      </c>
      <c r="N178" s="19" t="str">
        <f>IF(ISERROR(VLOOKUP(E178,#REF!,12,FALSE)),"",VLOOKUP(E178,#REF!,12,FALSE))</f>
        <v/>
      </c>
      <c r="O178" s="3" t="str">
        <f>IF(ISERROR(VLOOKUP(E178,#REF!,13,FALSE)),"",VLOOKUP(E178,#REF!,13,FALSE))</f>
        <v/>
      </c>
      <c r="P178" s="20">
        <v>43151</v>
      </c>
      <c r="Q178" s="4">
        <v>43129</v>
      </c>
      <c r="R178" s="4">
        <v>43129</v>
      </c>
      <c r="S178" s="4"/>
      <c r="T178" s="4" t="str">
        <f>IF(ISERROR(VLOOKUP(E178,#REF!,10,FALSE)),"",VLOOKUP(E178,#REF!,10,FALSE))</f>
        <v/>
      </c>
      <c r="U178" s="4"/>
      <c r="V178" s="4"/>
      <c r="W178" s="4"/>
      <c r="X178" s="4"/>
      <c r="Y178" s="4"/>
      <c r="Z178" s="113"/>
      <c r="AA178" s="113"/>
      <c r="AB178" s="113"/>
      <c r="AC178" s="114"/>
      <c r="AD178" s="115"/>
      <c r="AE178" s="115"/>
      <c r="AF178" s="115"/>
      <c r="AG178" s="116"/>
    </row>
    <row r="179" spans="1:33" x14ac:dyDescent="0.25">
      <c r="A179" s="27">
        <v>43153</v>
      </c>
      <c r="B179" s="14" t="str">
        <f>IF(ISERROR(VLOOKUP(E179,#REF!,2,FALSE)),"",VLOOKUP(E179,#REF!,2,FALSE))</f>
        <v/>
      </c>
      <c r="C179" s="43"/>
      <c r="D179" s="131"/>
      <c r="E179" s="9"/>
      <c r="F179" s="8" t="str">
        <f>IF(ISERROR(VLOOKUP(E179,#REF!,4,FALSE)),"",VLOOKUP(E179,#REF!,4,FALSE))</f>
        <v/>
      </c>
      <c r="G179" s="8"/>
      <c r="H179" s="2" t="str">
        <f>IF(ISERROR(VLOOKUP(E179,#REF!,3,FALSE)),"",VLOOKUP(E179,#REF!,3,FALSE))</f>
        <v/>
      </c>
      <c r="I179" s="67" t="str">
        <f>IF(ISERROR(VLOOKUP(E179,#REF!,5,FALSE)),"",VLOOKUP(E179,#REF!,5,FALSE))</f>
        <v/>
      </c>
      <c r="J179" s="67" t="str">
        <f>IF(ISERROR(VLOOKUP(E179,'[4]PLANNING COMMERCE'!$B$2:$T$298,19,FALSE)),"",VLOOKUP(E179,'[4]PLANNING COMMERCE'!$B$2:$T$298,19,FALSE))</f>
        <v/>
      </c>
      <c r="K179" s="67" t="str">
        <f>IF(ISERROR(VLOOKUP(E179,'[4]PLANNING COMMERCE'!$B$2:$U$307,20,FALSE)),"",VLOOKUP(E179,'[4]PLANNING COMMERCE'!$B$2:$U$307,20,FALSE))</f>
        <v/>
      </c>
      <c r="L179" s="3" t="s">
        <v>149</v>
      </c>
      <c r="M179" s="8">
        <v>0.6</v>
      </c>
      <c r="N179" s="19" t="str">
        <f>IF(ISERROR(VLOOKUP(E179,#REF!,12,FALSE)),"",VLOOKUP(E179,#REF!,12,FALSE))</f>
        <v/>
      </c>
      <c r="O179" s="3" t="str">
        <f>IF(ISERROR(VLOOKUP(E179,#REF!,13,FALSE)),"",VLOOKUP(E179,#REF!,13,FALSE))</f>
        <v/>
      </c>
      <c r="P179" s="4"/>
      <c r="Q179" s="4"/>
      <c r="R179" s="4"/>
      <c r="S179" s="4"/>
      <c r="T179" s="4" t="str">
        <f>IF(ISERROR(VLOOKUP(E179,#REF!,10,FALSE)),"",VLOOKUP(E179,#REF!,10,FALSE))</f>
        <v/>
      </c>
      <c r="U179" s="4"/>
      <c r="V179" s="4"/>
      <c r="W179" s="4"/>
      <c r="X179" s="4"/>
      <c r="Y179" s="4"/>
      <c r="Z179" s="113"/>
      <c r="AA179" s="113"/>
      <c r="AB179" s="113"/>
      <c r="AC179" s="114"/>
      <c r="AD179" s="115"/>
      <c r="AE179" s="115"/>
      <c r="AF179" s="115"/>
      <c r="AG179" s="116"/>
    </row>
    <row r="180" spans="1:33" x14ac:dyDescent="0.25">
      <c r="A180" s="27">
        <v>43154</v>
      </c>
      <c r="B180" s="14"/>
      <c r="C180" s="43" t="s">
        <v>1</v>
      </c>
      <c r="D180" s="7"/>
      <c r="E180" s="96"/>
      <c r="F180" s="8"/>
      <c r="G180" s="8"/>
      <c r="H180" s="2"/>
      <c r="I180" s="67"/>
      <c r="J180" s="67"/>
      <c r="K180" s="67"/>
      <c r="L180" s="3"/>
      <c r="M180" s="8"/>
      <c r="N180" s="19"/>
      <c r="O180" s="3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113"/>
      <c r="AA180" s="113"/>
      <c r="AB180" s="113"/>
      <c r="AC180" s="114"/>
      <c r="AD180" s="115"/>
      <c r="AE180" s="115"/>
      <c r="AF180" s="115"/>
      <c r="AG180" s="116"/>
    </row>
    <row r="181" spans="1:33" x14ac:dyDescent="0.25">
      <c r="A181" s="27">
        <v>43154</v>
      </c>
      <c r="B181" s="14" t="str">
        <f>IF(ISERROR(VLOOKUP(E181,#REF!,2,FALSE)),"",VLOOKUP(E181,#REF!,2,FALSE))</f>
        <v/>
      </c>
      <c r="C181" s="69"/>
      <c r="D181" s="7"/>
      <c r="E181" s="90"/>
      <c r="F181" s="8" t="str">
        <f>IF(ISERROR(VLOOKUP(E181,#REF!,4,FALSE)),"",VLOOKUP(E181,#REF!,4,FALSE))</f>
        <v/>
      </c>
      <c r="G181" s="61" t="s">
        <v>216</v>
      </c>
      <c r="H181" s="2" t="str">
        <f>IF(ISERROR(VLOOKUP(E181,#REF!,3,FALSE)),"",VLOOKUP(E181,#REF!,3,FALSE))</f>
        <v/>
      </c>
      <c r="I181" s="67" t="str">
        <f>IF(ISERROR(VLOOKUP(E181,#REF!,5,FALSE)),"",VLOOKUP(E181,#REF!,5,FALSE))</f>
        <v/>
      </c>
      <c r="J181" s="67" t="str">
        <f>IF(ISERROR(VLOOKUP(E181,'[4]PLANNING COMMERCE'!$B$2:$T$298,19,FALSE)),"",VLOOKUP(E181,'[4]PLANNING COMMERCE'!$B$2:$T$298,19,FALSE))</f>
        <v/>
      </c>
      <c r="K181" s="67" t="str">
        <f>IF(ISERROR(VLOOKUP(E181,'[4]PLANNING COMMERCE'!$B$2:$U$307,20,FALSE)),"",VLOOKUP(E181,'[4]PLANNING COMMERCE'!$B$2:$U$307,20,FALSE))</f>
        <v/>
      </c>
      <c r="L181" s="3" t="s">
        <v>146</v>
      </c>
      <c r="M181" s="8">
        <v>1</v>
      </c>
      <c r="N181" s="19">
        <v>8</v>
      </c>
      <c r="O181" s="3" t="str">
        <f>IF(ISERROR(VLOOKUP(E181,#REF!,13,FALSE)),"",VLOOKUP(E181,#REF!,13,FALSE))</f>
        <v/>
      </c>
      <c r="P181" s="4"/>
      <c r="Q181" s="4">
        <v>43129</v>
      </c>
      <c r="R181" s="4"/>
      <c r="S181" s="4"/>
      <c r="T181" s="4" t="str">
        <f>IF(ISERROR(VLOOKUP(E181,#REF!,10,FALSE)),"",VLOOKUP(E181,#REF!,10,FALSE))</f>
        <v/>
      </c>
      <c r="U181" s="4" t="s">
        <v>143</v>
      </c>
      <c r="V181" s="4" t="s">
        <v>143</v>
      </c>
      <c r="W181" s="4">
        <v>43136</v>
      </c>
      <c r="X181" s="4">
        <v>43143</v>
      </c>
      <c r="Y181" s="4"/>
      <c r="Z181" s="113"/>
      <c r="AA181" s="113"/>
      <c r="AB181" s="113"/>
      <c r="AC181" s="114"/>
      <c r="AD181" s="115"/>
      <c r="AE181" s="115"/>
      <c r="AF181" s="115"/>
      <c r="AG181" s="116"/>
    </row>
    <row r="182" spans="1:33" x14ac:dyDescent="0.25">
      <c r="A182" s="27">
        <v>43154</v>
      </c>
      <c r="B182" s="14" t="str">
        <f>IF(ISERROR(VLOOKUP(E182,#REF!,2,FALSE)),"",VLOOKUP(E182,#REF!,2,FALSE))</f>
        <v/>
      </c>
      <c r="C182" s="69"/>
      <c r="D182" s="130"/>
      <c r="E182" s="90"/>
      <c r="F182" s="8" t="str">
        <f>IF(ISERROR(VLOOKUP(E182,#REF!,4,FALSE)),"",VLOOKUP(E182,#REF!,4,FALSE))</f>
        <v/>
      </c>
      <c r="G182" s="61"/>
      <c r="H182" s="2" t="str">
        <f>IF(ISERROR(VLOOKUP(E182,#REF!,3,FALSE)),"",VLOOKUP(E182,#REF!,3,FALSE))</f>
        <v/>
      </c>
      <c r="I182" s="67" t="str">
        <f>IF(ISERROR(VLOOKUP(E182,#REF!,5,FALSE)),"",VLOOKUP(E182,#REF!,5,FALSE))</f>
        <v/>
      </c>
      <c r="J182" s="67" t="str">
        <f>IF(ISERROR(VLOOKUP(E182,'[4]PLANNING COMMERCE'!$B$2:$T$298,19,FALSE)),"",VLOOKUP(E182,'[4]PLANNING COMMERCE'!$B$2:$T$298,19,FALSE))</f>
        <v/>
      </c>
      <c r="K182" s="67" t="str">
        <f>IF(ISERROR(VLOOKUP(E182,'[4]PLANNING COMMERCE'!$B$2:$U$307,20,FALSE)),"",VLOOKUP(E182,'[4]PLANNING COMMERCE'!$B$2:$U$307,20,FALSE))</f>
        <v/>
      </c>
      <c r="L182" s="3"/>
      <c r="M182" s="8"/>
      <c r="N182" s="19"/>
      <c r="O182" s="3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113"/>
      <c r="AA182" s="113"/>
      <c r="AB182" s="113"/>
      <c r="AC182" s="114"/>
      <c r="AD182" s="115"/>
      <c r="AE182" s="115"/>
      <c r="AF182" s="115"/>
      <c r="AG182" s="116"/>
    </row>
    <row r="183" spans="1:33" x14ac:dyDescent="0.25">
      <c r="A183" s="27">
        <v>43154</v>
      </c>
      <c r="B183" s="14" t="str">
        <f>IF(ISERROR(VLOOKUP(E183,#REF!,2,FALSE)),"",VLOOKUP(E183,#REF!,2,FALSE))</f>
        <v/>
      </c>
      <c r="C183" s="43" t="s">
        <v>1</v>
      </c>
      <c r="D183" s="132"/>
      <c r="E183" s="96"/>
      <c r="F183" s="8" t="str">
        <f>IF(ISERROR(VLOOKUP(E183,#REF!,4,FALSE)),"",VLOOKUP(E183,#REF!,4,FALSE))</f>
        <v/>
      </c>
      <c r="G183" s="105" t="s">
        <v>193</v>
      </c>
      <c r="H183" s="2" t="str">
        <f>IF(ISERROR(VLOOKUP(E183,#REF!,3,FALSE)),"",VLOOKUP(E183,#REF!,3,FALSE))</f>
        <v/>
      </c>
      <c r="I183" s="67" t="str">
        <f>IF(ISERROR(VLOOKUP(E183,#REF!,5,FALSE)),"",VLOOKUP(E183,#REF!,5,FALSE))</f>
        <v/>
      </c>
      <c r="J183" s="67" t="str">
        <f>IF(ISERROR(VLOOKUP(E183,'[4]PLANNING COMMERCE'!$B$2:$T$298,19,FALSE)),"",VLOOKUP(E183,'[4]PLANNING COMMERCE'!$B$2:$T$298,19,FALSE))</f>
        <v/>
      </c>
      <c r="K183" s="67" t="str">
        <f>IF(ISERROR(VLOOKUP(E183,'[4]PLANNING COMMERCE'!$B$2:$U$307,20,FALSE)),"",VLOOKUP(E183,'[4]PLANNING COMMERCE'!$B$2:$U$307,20,FALSE))</f>
        <v/>
      </c>
      <c r="L183" s="10"/>
      <c r="M183" s="8"/>
      <c r="N183" s="19"/>
      <c r="O183" s="3"/>
      <c r="P183" s="20"/>
      <c r="Q183" s="4"/>
      <c r="R183" s="4"/>
      <c r="S183" s="4"/>
      <c r="T183" s="4"/>
      <c r="U183" s="4"/>
      <c r="V183" s="4"/>
      <c r="W183" s="4"/>
      <c r="X183" s="4"/>
      <c r="Y183" s="4"/>
      <c r="Z183" s="113"/>
      <c r="AA183" s="113"/>
      <c r="AB183" s="113"/>
      <c r="AC183" s="114"/>
      <c r="AD183" s="115"/>
      <c r="AE183" s="115"/>
      <c r="AF183" s="115"/>
      <c r="AG183" s="116"/>
    </row>
    <row r="184" spans="1:33" x14ac:dyDescent="0.25">
      <c r="A184" s="27">
        <v>43154</v>
      </c>
      <c r="B184" s="14" t="str">
        <f>IF(ISERROR(VLOOKUP(E184,#REF!,2,FALSE)),"",VLOOKUP(E184,#REF!,2,FALSE))</f>
        <v/>
      </c>
      <c r="C184" s="43" t="s">
        <v>1</v>
      </c>
      <c r="D184" s="130"/>
      <c r="E184" s="90"/>
      <c r="F184" s="8" t="str">
        <f>IF(ISERROR(VLOOKUP(E184,#REF!,4,FALSE)),"",VLOOKUP(E184,#REF!,4,FALSE))</f>
        <v/>
      </c>
      <c r="G184" s="61" t="s">
        <v>217</v>
      </c>
      <c r="H184" s="2" t="str">
        <f>IF(ISERROR(VLOOKUP(E184,#REF!,3,FALSE)),"",VLOOKUP(E184,#REF!,3,FALSE))</f>
        <v/>
      </c>
      <c r="I184" s="67" t="str">
        <f>IF(ISERROR(VLOOKUP(E184,#REF!,5,FALSE)),"",VLOOKUP(E184,#REF!,5,FALSE))</f>
        <v/>
      </c>
      <c r="J184" s="67" t="str">
        <f>IF(ISERROR(VLOOKUP(E184,'[4]PLANNING COMMERCE'!$B$2:$T$298,19,FALSE)),"",VLOOKUP(E184,'[4]PLANNING COMMERCE'!$B$2:$T$298,19,FALSE))</f>
        <v/>
      </c>
      <c r="K184" s="67" t="str">
        <f>IF(ISERROR(VLOOKUP(E184,'[4]PLANNING COMMERCE'!$B$2:$U$307,20,FALSE)),"",VLOOKUP(E184,'[4]PLANNING COMMERCE'!$B$2:$U$307,20,FALSE))</f>
        <v/>
      </c>
      <c r="L184" s="3" t="s">
        <v>146</v>
      </c>
      <c r="M184" s="8">
        <v>1</v>
      </c>
      <c r="N184" s="19" t="str">
        <f>IF(ISERROR(VLOOKUP(E184,#REF!,12,FALSE)),"",VLOOKUP(E184,#REF!,12,FALSE))</f>
        <v/>
      </c>
      <c r="O184" s="3" t="str">
        <f>IF(ISERROR(VLOOKUP(E184,#REF!,13,FALSE)),"",VLOOKUP(E184,#REF!,13,FALSE))</f>
        <v/>
      </c>
      <c r="P184" s="4">
        <v>42790</v>
      </c>
      <c r="Q184" s="4"/>
      <c r="R184" s="4"/>
      <c r="S184" s="4"/>
      <c r="T184" s="4" t="str">
        <f>IF(ISERROR(VLOOKUP(E184,#REF!,10,FALSE)),"",VLOOKUP(E184,#REF!,10,FALSE))</f>
        <v/>
      </c>
      <c r="U184" s="4"/>
      <c r="V184" s="4"/>
      <c r="W184" s="4"/>
      <c r="X184" s="4"/>
      <c r="Y184" s="4"/>
      <c r="Z184" s="113"/>
      <c r="AA184" s="113"/>
      <c r="AB184" s="113"/>
      <c r="AC184" s="114"/>
      <c r="AD184" s="115"/>
      <c r="AE184" s="115"/>
      <c r="AF184" s="115"/>
      <c r="AG184" s="116"/>
    </row>
    <row r="185" spans="1:33" x14ac:dyDescent="0.25">
      <c r="A185" s="27">
        <v>43155</v>
      </c>
      <c r="B185" s="14" t="str">
        <f>IF(ISERROR(VLOOKUP(E185,#REF!,2,FALSE)),"",VLOOKUP(E185,#REF!,2,FALSE))</f>
        <v/>
      </c>
      <c r="C185" s="43" t="s">
        <v>87</v>
      </c>
      <c r="D185" s="7"/>
      <c r="E185" s="96"/>
      <c r="F185" s="8" t="str">
        <f>IF(ISERROR(VLOOKUP(E185,#REF!,4,FALSE)),"",VLOOKUP(E185,#REF!,4,FALSE))</f>
        <v/>
      </c>
      <c r="G185" s="105" t="s">
        <v>218</v>
      </c>
      <c r="H185" s="2" t="str">
        <f>IF(ISERROR(VLOOKUP(E185,#REF!,3,FALSE)),"",VLOOKUP(E185,#REF!,3,FALSE))</f>
        <v/>
      </c>
      <c r="I185" s="67" t="str">
        <f>IF(ISERROR(VLOOKUP(E185,#REF!,5,FALSE)),"",VLOOKUP(E185,#REF!,5,FALSE))</f>
        <v/>
      </c>
      <c r="J185" s="67" t="str">
        <f>IF(ISERROR(VLOOKUP(E185,'[4]PLANNING COMMERCE'!$B$2:$T$298,19,FALSE)),"",VLOOKUP(E185,'[4]PLANNING COMMERCE'!$B$2:$T$298,19,FALSE))</f>
        <v/>
      </c>
      <c r="K185" s="67" t="str">
        <f>IF(ISERROR(VLOOKUP(E185,'[4]PLANNING COMMERCE'!$B$2:$U$307,20,FALSE)),"",VLOOKUP(E185,'[4]PLANNING COMMERCE'!$B$2:$U$307,20,FALSE))</f>
        <v/>
      </c>
      <c r="L185" s="23" t="s">
        <v>146</v>
      </c>
      <c r="M185" s="64">
        <v>1</v>
      </c>
      <c r="N185" s="19" t="str">
        <f>IF(ISERROR(VLOOKUP(E185,#REF!,12,FALSE)),"",VLOOKUP(E185,#REF!,12,FALSE))</f>
        <v/>
      </c>
      <c r="O185" s="3" t="str">
        <f>IF(ISERROR(VLOOKUP(E185,#REF!,13,FALSE)),"",VLOOKUP(E185,#REF!,13,FALSE))</f>
        <v/>
      </c>
      <c r="P185" s="56"/>
      <c r="Q185" s="11">
        <v>43104</v>
      </c>
      <c r="R185" s="11"/>
      <c r="S185" s="11"/>
      <c r="T185" s="4" t="str">
        <f>IF(ISERROR(VLOOKUP(E185,#REF!,10,FALSE)),"",VLOOKUP(E185,#REF!,10,FALSE))</f>
        <v/>
      </c>
      <c r="U185" s="11" t="s">
        <v>143</v>
      </c>
      <c r="V185" s="11" t="s">
        <v>143</v>
      </c>
      <c r="W185" s="11">
        <v>43137</v>
      </c>
      <c r="X185" s="11"/>
      <c r="Y185" s="11"/>
      <c r="Z185" s="113"/>
      <c r="AA185" s="113"/>
      <c r="AB185" s="113"/>
      <c r="AC185" s="114"/>
      <c r="AD185" s="115"/>
      <c r="AE185" s="115"/>
      <c r="AF185" s="115"/>
      <c r="AG185" s="116"/>
    </row>
    <row r="186" spans="1:33" x14ac:dyDescent="0.25">
      <c r="A186" s="27">
        <v>43155</v>
      </c>
      <c r="B186" s="14" t="str">
        <f>IF(ISERROR(VLOOKUP(E186,#REF!,2,FALSE)),"",VLOOKUP(E186,#REF!,2,FALSE))</f>
        <v/>
      </c>
      <c r="C186" s="43"/>
      <c r="D186" s="7"/>
      <c r="E186" s="90"/>
      <c r="F186" s="8" t="str">
        <f>IF(ISERROR(VLOOKUP(E186,#REF!,4,FALSE)),"",VLOOKUP(E186,#REF!,4,FALSE))</f>
        <v/>
      </c>
      <c r="G186" s="55" t="s">
        <v>219</v>
      </c>
      <c r="H186" s="2" t="str">
        <f>IF(ISERROR(VLOOKUP(E186,#REF!,3,FALSE)),"",VLOOKUP(E186,#REF!,3,FALSE))</f>
        <v/>
      </c>
      <c r="I186" s="67" t="str">
        <f>IF(ISERROR(VLOOKUP(E186,#REF!,5,FALSE)),"",VLOOKUP(E186,#REF!,5,FALSE))</f>
        <v/>
      </c>
      <c r="J186" s="67" t="str">
        <f>IF(ISERROR(VLOOKUP(E186,'[4]PLANNING COMMERCE'!$B$2:$T$298,19,FALSE)),"",VLOOKUP(E186,'[4]PLANNING COMMERCE'!$B$2:$T$298,19,FALSE))</f>
        <v/>
      </c>
      <c r="K186" s="67" t="str">
        <f>IF(ISERROR(VLOOKUP(E186,'[4]PLANNING COMMERCE'!$B$2:$U$307,20,FALSE)),"",VLOOKUP(E186,'[4]PLANNING COMMERCE'!$B$2:$U$307,20,FALSE))</f>
        <v/>
      </c>
      <c r="L186" s="3" t="s">
        <v>146</v>
      </c>
      <c r="M186" s="54">
        <v>1</v>
      </c>
      <c r="N186" s="19"/>
      <c r="O186" s="3" t="str">
        <f>IF(ISERROR(VLOOKUP(E186,#REF!,13,FALSE)),"",VLOOKUP(E186,#REF!,13,FALSE))</f>
        <v/>
      </c>
      <c r="P186" s="20">
        <v>43111</v>
      </c>
      <c r="Q186" s="4">
        <v>43129</v>
      </c>
      <c r="R186" s="4">
        <v>43129</v>
      </c>
      <c r="S186" s="4">
        <v>43130</v>
      </c>
      <c r="T186" s="4" t="str">
        <f>IF(ISERROR(VLOOKUP(E186,#REF!,10,FALSE)),"",VLOOKUP(E186,#REF!,10,FALSE))</f>
        <v/>
      </c>
      <c r="U186" s="4" t="s">
        <v>143</v>
      </c>
      <c r="V186" s="4" t="s">
        <v>143</v>
      </c>
      <c r="W186" s="4">
        <v>43132</v>
      </c>
      <c r="X186" s="4">
        <v>43136</v>
      </c>
      <c r="Y186" s="4"/>
      <c r="Z186" s="113"/>
      <c r="AA186" s="113"/>
      <c r="AB186" s="113"/>
      <c r="AC186" s="114"/>
      <c r="AD186" s="115"/>
      <c r="AE186" s="115"/>
      <c r="AF186" s="115"/>
      <c r="AG186" s="116"/>
    </row>
    <row r="187" spans="1:33" x14ac:dyDescent="0.25">
      <c r="A187" s="27">
        <v>43155</v>
      </c>
      <c r="B187" s="14" t="str">
        <f>IF(ISERROR(VLOOKUP(E187,#REF!,2,FALSE)),"",VLOOKUP(E187,#REF!,2,FALSE))</f>
        <v/>
      </c>
      <c r="C187" s="43" t="s">
        <v>1</v>
      </c>
      <c r="D187" s="132"/>
      <c r="E187" s="96"/>
      <c r="F187" s="8" t="str">
        <f>IF(ISERROR(VLOOKUP(E187,#REF!,4,FALSE)),"",VLOOKUP(E187,#REF!,4,FALSE))</f>
        <v/>
      </c>
      <c r="G187" s="105" t="s">
        <v>220</v>
      </c>
      <c r="H187" s="2" t="str">
        <f>IF(ISERROR(VLOOKUP(E187,#REF!,3,FALSE)),"",VLOOKUP(E187,#REF!,3,FALSE))</f>
        <v/>
      </c>
      <c r="I187" s="67" t="str">
        <f>IF(ISERROR(VLOOKUP(E187,#REF!,5,FALSE)),"",VLOOKUP(E187,#REF!,5,FALSE))</f>
        <v/>
      </c>
      <c r="J187" s="67" t="str">
        <f>IF(ISERROR(VLOOKUP(E187,'[4]PLANNING COMMERCE'!$B$2:$T$298,19,FALSE)),"",VLOOKUP(E187,'[4]PLANNING COMMERCE'!$B$2:$T$298,19,FALSE))</f>
        <v/>
      </c>
      <c r="K187" s="67" t="str">
        <f>IF(ISERROR(VLOOKUP(E187,'[4]PLANNING COMMERCE'!$B$2:$U$307,20,FALSE)),"",VLOOKUP(E187,'[4]PLANNING COMMERCE'!$B$2:$U$307,20,FALSE))</f>
        <v/>
      </c>
      <c r="L187" s="23" t="s">
        <v>146</v>
      </c>
      <c r="M187" s="64">
        <v>1</v>
      </c>
      <c r="N187" s="19"/>
      <c r="O187" s="3"/>
      <c r="P187" s="56"/>
      <c r="Q187" s="11"/>
      <c r="R187" s="11"/>
      <c r="S187" s="11"/>
      <c r="T187" s="4"/>
      <c r="U187" s="11"/>
      <c r="V187" s="11"/>
      <c r="W187" s="11"/>
      <c r="X187" s="11"/>
      <c r="Y187" s="11"/>
      <c r="Z187" s="113"/>
      <c r="AA187" s="113"/>
      <c r="AB187" s="113"/>
      <c r="AC187" s="114"/>
      <c r="AD187" s="115"/>
      <c r="AE187" s="115"/>
      <c r="AF187" s="115"/>
      <c r="AG187" s="116"/>
    </row>
    <row r="188" spans="1:33" x14ac:dyDescent="0.25">
      <c r="A188" s="27">
        <v>43155</v>
      </c>
      <c r="B188" s="12"/>
      <c r="C188" s="12"/>
      <c r="D188" s="143"/>
      <c r="E188" s="96"/>
      <c r="F188" s="8"/>
      <c r="G188" s="105"/>
      <c r="H188" s="2"/>
      <c r="I188" s="67"/>
      <c r="J188" s="67"/>
      <c r="K188" s="67"/>
      <c r="L188" s="23"/>
      <c r="M188" s="64"/>
      <c r="N188" s="19"/>
      <c r="O188" s="3"/>
      <c r="P188" s="56"/>
      <c r="Q188" s="11"/>
      <c r="R188" s="11"/>
      <c r="S188" s="11"/>
      <c r="T188" s="4"/>
      <c r="U188" s="11"/>
      <c r="V188" s="11"/>
      <c r="W188" s="11"/>
      <c r="X188" s="11"/>
      <c r="Y188" s="11"/>
      <c r="Z188" s="113"/>
      <c r="AA188" s="113"/>
      <c r="AB188" s="113"/>
      <c r="AC188" s="114"/>
      <c r="AD188" s="115"/>
      <c r="AE188" s="115"/>
      <c r="AF188" s="115"/>
      <c r="AG188" s="116"/>
    </row>
    <row r="189" spans="1:33" x14ac:dyDescent="0.25">
      <c r="A189" s="27">
        <v>43155</v>
      </c>
      <c r="B189" s="14" t="str">
        <f>IF(ISERROR(VLOOKUP(E189,#REF!,2,FALSE)),"",VLOOKUP(E189,#REF!,2,FALSE))</f>
        <v/>
      </c>
      <c r="C189" s="43" t="s">
        <v>1</v>
      </c>
      <c r="D189" s="128"/>
      <c r="E189" s="9"/>
      <c r="F189" s="8" t="str">
        <f>IF(ISERROR(VLOOKUP(E189,#REF!,4,FALSE)),"",VLOOKUP(E189,#REF!,4,FALSE))</f>
        <v/>
      </c>
      <c r="G189" s="105" t="s">
        <v>221</v>
      </c>
      <c r="H189" s="2" t="str">
        <f>IF(ISERROR(VLOOKUP(E189,#REF!,3,FALSE)),"",VLOOKUP(E189,#REF!,3,FALSE))</f>
        <v/>
      </c>
      <c r="I189" s="67" t="str">
        <f>IF(ISERROR(VLOOKUP(E189,#REF!,5,FALSE)),"",VLOOKUP(E189,#REF!,5,FALSE))</f>
        <v/>
      </c>
      <c r="J189" s="67" t="str">
        <f>IF(ISERROR(VLOOKUP(E189,'[4]PLANNING COMMERCE'!$B$2:$T$298,19,FALSE)),"",VLOOKUP(E189,'[4]PLANNING COMMERCE'!$B$2:$T$298,19,FALSE))</f>
        <v/>
      </c>
      <c r="K189" s="67" t="str">
        <f>IF(ISERROR(VLOOKUP(E189,'[4]PLANNING COMMERCE'!$B$2:$U$307,20,FALSE)),"",VLOOKUP(E189,'[4]PLANNING COMMERCE'!$B$2:$U$307,20,FALSE))</f>
        <v/>
      </c>
      <c r="L189" s="3" t="s">
        <v>190</v>
      </c>
      <c r="M189" s="8">
        <v>0.5</v>
      </c>
      <c r="N189" s="19" t="str">
        <f>IF(ISERROR(VLOOKUP(E189,#REF!,12,FALSE)),"",VLOOKUP(E189,#REF!,12,FALSE))</f>
        <v/>
      </c>
      <c r="O189" s="3" t="str">
        <f>IF(ISERROR(VLOOKUP(E189,#REF!,13,FALSE)),"",VLOOKUP(E189,#REF!,13,FALSE))</f>
        <v/>
      </c>
      <c r="P189" s="20"/>
      <c r="Q189" s="4">
        <v>43116</v>
      </c>
      <c r="R189" s="4"/>
      <c r="S189" s="4">
        <v>43116</v>
      </c>
      <c r="T189" s="4" t="str">
        <f>IF(ISERROR(VLOOKUP(E189,#REF!,10,FALSE)),"",VLOOKUP(E189,#REF!,10,FALSE))</f>
        <v/>
      </c>
      <c r="U189" s="4" t="s">
        <v>143</v>
      </c>
      <c r="V189" s="4" t="s">
        <v>143</v>
      </c>
      <c r="W189" s="4">
        <v>43123</v>
      </c>
      <c r="X189" s="4">
        <v>43125</v>
      </c>
      <c r="Y189" s="4">
        <v>43126</v>
      </c>
      <c r="Z189" s="113"/>
      <c r="AA189" s="113"/>
      <c r="AB189" s="113"/>
      <c r="AC189" s="114"/>
      <c r="AD189" s="115"/>
      <c r="AE189" s="115"/>
      <c r="AF189" s="115"/>
      <c r="AG189" s="116"/>
    </row>
    <row r="190" spans="1:33" x14ac:dyDescent="0.25">
      <c r="A190" s="27">
        <v>43156</v>
      </c>
      <c r="B190" s="14" t="str">
        <f>IF(ISERROR(VLOOKUP(E190,#REF!,2,FALSE)),"",VLOOKUP(E190,#REF!,2,FALSE))</f>
        <v/>
      </c>
      <c r="C190" s="91"/>
      <c r="D190" s="128"/>
      <c r="E190" s="90"/>
      <c r="F190" s="8" t="str">
        <f>IF(ISERROR(VLOOKUP(E190,#REF!,4,FALSE)),"",VLOOKUP(E190,#REF!,4,FALSE))</f>
        <v/>
      </c>
      <c r="G190" s="61" t="s">
        <v>222</v>
      </c>
      <c r="H190" s="2" t="str">
        <f>IF(ISERROR(VLOOKUP(E190,#REF!,3,FALSE)),"",VLOOKUP(E190,#REF!,3,FALSE))</f>
        <v/>
      </c>
      <c r="I190" s="67" t="str">
        <f>IF(ISERROR(VLOOKUP(E190,#REF!,5,FALSE)),"",VLOOKUP(E190,#REF!,5,FALSE))</f>
        <v/>
      </c>
      <c r="J190" s="67" t="str">
        <f>IF(ISERROR(VLOOKUP(E190,'[4]PLANNING COMMERCE'!$B$2:$T$298,19,FALSE)),"",VLOOKUP(E190,'[4]PLANNING COMMERCE'!$B$2:$T$298,19,FALSE))</f>
        <v/>
      </c>
      <c r="K190" s="67" t="str">
        <f>IF(ISERROR(VLOOKUP(E190,'[4]PLANNING COMMERCE'!$B$2:$U$307,20,FALSE)),"",VLOOKUP(E190,'[4]PLANNING COMMERCE'!$B$2:$U$307,20,FALSE))</f>
        <v/>
      </c>
      <c r="L190" s="23" t="s">
        <v>142</v>
      </c>
      <c r="M190" s="8">
        <v>1</v>
      </c>
      <c r="N190" s="19">
        <v>4</v>
      </c>
      <c r="O190" s="3" t="str">
        <f>IF(ISERROR(VLOOKUP(E190,#REF!,13,FALSE)),"",VLOOKUP(E190,#REF!,13,FALSE))</f>
        <v/>
      </c>
      <c r="P190" s="20"/>
      <c r="Q190" s="4">
        <v>43130</v>
      </c>
      <c r="R190" s="4">
        <v>43130</v>
      </c>
      <c r="S190" s="4">
        <v>43130</v>
      </c>
      <c r="T190" s="4" t="str">
        <f>IF(ISERROR(VLOOKUP(E190,#REF!,10,FALSE)),"",VLOOKUP(E190,#REF!,10,FALSE))</f>
        <v/>
      </c>
      <c r="U190" s="4" t="s">
        <v>143</v>
      </c>
      <c r="V190" s="4" t="s">
        <v>143</v>
      </c>
      <c r="W190" s="4">
        <v>43133</v>
      </c>
      <c r="X190" s="4">
        <v>43140</v>
      </c>
      <c r="Y190" s="4">
        <v>43140</v>
      </c>
      <c r="Z190" s="113"/>
      <c r="AA190" s="113"/>
      <c r="AB190" s="113"/>
      <c r="AC190" s="114"/>
      <c r="AD190" s="115"/>
      <c r="AE190" s="115"/>
      <c r="AF190" s="115"/>
      <c r="AG190" s="116"/>
    </row>
    <row r="191" spans="1:33" x14ac:dyDescent="0.25">
      <c r="A191" s="27">
        <v>43156</v>
      </c>
      <c r="B191" s="14" t="str">
        <f>IF(ISERROR(VLOOKUP(E191,#REF!,2,FALSE)),"",VLOOKUP(E191,#REF!,2,FALSE))</f>
        <v/>
      </c>
      <c r="C191" s="43" t="s">
        <v>1</v>
      </c>
      <c r="D191" s="128"/>
      <c r="E191" s="9"/>
      <c r="F191" s="8" t="str">
        <f>IF(ISERROR(VLOOKUP(E191,#REF!,4,FALSE)),"",VLOOKUP(E191,#REF!,4,FALSE))</f>
        <v/>
      </c>
      <c r="G191" s="9"/>
      <c r="H191" s="2" t="str">
        <f>IF(ISERROR(VLOOKUP(E191,#REF!,3,FALSE)),"",VLOOKUP(E191,#REF!,3,FALSE))</f>
        <v/>
      </c>
      <c r="I191" s="67" t="str">
        <f>IF(ISERROR(VLOOKUP(E191,#REF!,5,FALSE)),"",VLOOKUP(E191,#REF!,5,FALSE))</f>
        <v/>
      </c>
      <c r="J191" s="67" t="str">
        <f>IF(ISERROR(VLOOKUP(E191,'[4]PLANNING COMMERCE'!$B$2:$T$298,19,FALSE)),"",VLOOKUP(E191,'[4]PLANNING COMMERCE'!$B$2:$T$298,19,FALSE))</f>
        <v/>
      </c>
      <c r="K191" s="67" t="str">
        <f>IF(ISERROR(VLOOKUP(E191,'[4]PLANNING COMMERCE'!$B$2:$U$307,20,FALSE)),"",VLOOKUP(E191,'[4]PLANNING COMMERCE'!$B$2:$U$307,20,FALSE))</f>
        <v/>
      </c>
      <c r="L191" s="9" t="s">
        <v>223</v>
      </c>
      <c r="M191" s="9">
        <v>1</v>
      </c>
      <c r="N191" s="9">
        <v>2</v>
      </c>
      <c r="O191" s="3"/>
      <c r="P191" s="17">
        <v>43156</v>
      </c>
      <c r="Q191" s="17">
        <v>43136</v>
      </c>
      <c r="R191" s="17">
        <v>43140</v>
      </c>
      <c r="S191" s="17">
        <v>43140</v>
      </c>
      <c r="T191" s="4"/>
      <c r="U191" s="9"/>
      <c r="V191" s="9"/>
      <c r="W191" s="17">
        <v>43144</v>
      </c>
      <c r="X191" s="17">
        <v>43147</v>
      </c>
      <c r="Y191" s="17">
        <v>43147</v>
      </c>
      <c r="Z191" s="113"/>
      <c r="AA191" s="113"/>
      <c r="AB191" s="113"/>
      <c r="AC191" s="115"/>
      <c r="AD191" s="115"/>
      <c r="AE191" s="115"/>
      <c r="AF191" s="115"/>
      <c r="AG191" s="116"/>
    </row>
    <row r="192" spans="1:33" x14ac:dyDescent="0.25">
      <c r="A192" s="50">
        <v>43156</v>
      </c>
      <c r="B192" s="14" t="str">
        <f>IF(ISERROR(VLOOKUP(E192,#REF!,2,FALSE)),"",VLOOKUP(E192,#REF!,2,FALSE))</f>
        <v/>
      </c>
      <c r="C192" s="43" t="s">
        <v>1</v>
      </c>
      <c r="D192" s="134"/>
      <c r="E192" s="90"/>
      <c r="F192" s="8" t="str">
        <f>IF(ISERROR(VLOOKUP(E192,#REF!,4,FALSE)),"",VLOOKUP(E192,#REF!,4,FALSE))</f>
        <v/>
      </c>
      <c r="G192" s="24"/>
      <c r="H192" s="2" t="str">
        <f>IF(ISERROR(VLOOKUP(E192,#REF!,3,FALSE)),"",VLOOKUP(E192,#REF!,3,FALSE))</f>
        <v/>
      </c>
      <c r="I192" s="67" t="str">
        <f>IF(ISERROR(VLOOKUP(E192,#REF!,5,FALSE)),"",VLOOKUP(E192,#REF!,5,FALSE))</f>
        <v/>
      </c>
      <c r="J192" s="67" t="str">
        <f>IF(ISERROR(VLOOKUP(E192,'[4]PLANNING COMMERCE'!$B$2:$T$298,19,FALSE)),"",VLOOKUP(E192,'[4]PLANNING COMMERCE'!$B$2:$T$298,19,FALSE))</f>
        <v/>
      </c>
      <c r="K192" s="67" t="str">
        <f>IF(ISERROR(VLOOKUP(E192,'[4]PLANNING COMMERCE'!$B$2:$U$307,20,FALSE)),"",VLOOKUP(E192,'[4]PLANNING COMMERCE'!$B$2:$U$307,20,FALSE))</f>
        <v/>
      </c>
      <c r="L192" s="3" t="s">
        <v>145</v>
      </c>
      <c r="M192" s="8">
        <v>1</v>
      </c>
      <c r="N192" s="19"/>
      <c r="O192" s="3"/>
      <c r="P192" s="63">
        <v>43139</v>
      </c>
      <c r="Q192" s="4">
        <v>43139</v>
      </c>
      <c r="R192" s="4">
        <v>43139</v>
      </c>
      <c r="S192" s="4">
        <v>43139</v>
      </c>
      <c r="T192" s="4"/>
      <c r="U192" s="11"/>
      <c r="V192" s="63"/>
      <c r="W192" s="11"/>
      <c r="X192" s="11"/>
      <c r="Y192" s="4"/>
      <c r="Z192" s="113"/>
      <c r="AA192" s="113"/>
      <c r="AB192" s="113"/>
      <c r="AC192" s="114"/>
      <c r="AD192" s="115"/>
      <c r="AE192" s="115"/>
      <c r="AF192" s="115"/>
      <c r="AG192" s="116"/>
    </row>
    <row r="193" spans="1:33" x14ac:dyDescent="0.25">
      <c r="A193" s="27">
        <v>43156</v>
      </c>
      <c r="B193" s="14" t="str">
        <f>IF(ISERROR(VLOOKUP(E193,#REF!,2,FALSE)),"",VLOOKUP(E193,#REF!,2,FALSE))</f>
        <v/>
      </c>
      <c r="C193" s="69"/>
      <c r="D193" s="7"/>
      <c r="E193" s="90"/>
      <c r="F193" s="8" t="str">
        <f>IF(ISERROR(VLOOKUP(E193,#REF!,4,FALSE)),"",VLOOKUP(E193,#REF!,4,FALSE))</f>
        <v/>
      </c>
      <c r="G193" s="61" t="s">
        <v>224</v>
      </c>
      <c r="H193" s="2" t="str">
        <f>IF(ISERROR(VLOOKUP(E193,#REF!,3,FALSE)),"",VLOOKUP(E193,#REF!,3,FALSE))</f>
        <v/>
      </c>
      <c r="I193" s="67" t="str">
        <f>IF(ISERROR(VLOOKUP(E193,#REF!,5,FALSE)),"",VLOOKUP(E193,#REF!,5,FALSE))</f>
        <v/>
      </c>
      <c r="J193" s="67" t="str">
        <f>IF(ISERROR(VLOOKUP(E193,'[4]PLANNING COMMERCE'!$B$2:$T$298,19,FALSE)),"",VLOOKUP(E193,'[4]PLANNING COMMERCE'!$B$2:$T$298,19,FALSE))</f>
        <v/>
      </c>
      <c r="K193" s="67" t="str">
        <f>IF(ISERROR(VLOOKUP(E193,'[4]PLANNING COMMERCE'!$B$2:$U$307,20,FALSE)),"",VLOOKUP(E193,'[4]PLANNING COMMERCE'!$B$2:$U$307,20,FALSE))</f>
        <v/>
      </c>
      <c r="L193" s="9"/>
      <c r="M193" s="9">
        <v>1</v>
      </c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113"/>
      <c r="AA193" s="113"/>
      <c r="AB193" s="113"/>
      <c r="AC193" s="115"/>
      <c r="AD193" s="115"/>
      <c r="AE193" s="115"/>
      <c r="AF193" s="115"/>
      <c r="AG193" s="116"/>
    </row>
    <row r="194" spans="1:33" x14ac:dyDescent="0.25">
      <c r="A194" s="27">
        <v>43156</v>
      </c>
      <c r="B194" s="14" t="str">
        <f>IF(ISERROR(VLOOKUP(E194,#REF!,2,FALSE)),"",VLOOKUP(E194,#REF!,2,FALSE))</f>
        <v/>
      </c>
      <c r="C194" s="91"/>
      <c r="D194" s="128"/>
      <c r="E194" s="96"/>
      <c r="F194" s="8" t="str">
        <f>IF(ISERROR(VLOOKUP(E194,#REF!,4,FALSE)),"",VLOOKUP(E194,#REF!,4,FALSE))</f>
        <v/>
      </c>
      <c r="G194" s="61" t="s">
        <v>186</v>
      </c>
      <c r="H194" s="2" t="str">
        <f>IF(ISERROR(VLOOKUP(E194,#REF!,3,FALSE)),"",VLOOKUP(E194,#REF!,3,FALSE))</f>
        <v/>
      </c>
      <c r="I194" s="67" t="str">
        <f>IF(ISERROR(VLOOKUP(E194,#REF!,5,FALSE)),"",VLOOKUP(E194,#REF!,5,FALSE))</f>
        <v/>
      </c>
      <c r="J194" s="67" t="str">
        <f>IF(ISERROR(VLOOKUP(E194,'[4]PLANNING COMMERCE'!$B$2:$T$298,19,FALSE)),"",VLOOKUP(E194,'[4]PLANNING COMMERCE'!$B$2:$T$298,19,FALSE))</f>
        <v/>
      </c>
      <c r="K194" s="67" t="str">
        <f>IF(ISERROR(VLOOKUP(E194,'[4]PLANNING COMMERCE'!$B$2:$U$307,20,FALSE)),"",VLOOKUP(E194,'[4]PLANNING COMMERCE'!$B$2:$U$307,20,FALSE))</f>
        <v/>
      </c>
      <c r="L194" s="8"/>
      <c r="M194" s="8"/>
      <c r="N194" s="19"/>
      <c r="O194" s="3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113"/>
      <c r="AA194" s="113"/>
      <c r="AB194" s="113"/>
      <c r="AC194" s="114"/>
      <c r="AD194" s="115"/>
      <c r="AE194" s="115"/>
      <c r="AF194" s="115"/>
      <c r="AG194" s="116"/>
    </row>
    <row r="195" spans="1:33" x14ac:dyDescent="0.25">
      <c r="A195" s="27">
        <v>43157</v>
      </c>
      <c r="B195" s="14"/>
      <c r="C195" s="43" t="s">
        <v>1</v>
      </c>
      <c r="D195" s="141"/>
      <c r="E195" s="96"/>
      <c r="F195" s="8"/>
      <c r="G195" s="105" t="s">
        <v>225</v>
      </c>
      <c r="H195" s="2"/>
      <c r="I195" s="67"/>
      <c r="J195" s="67"/>
      <c r="K195" s="67"/>
      <c r="L195" s="23" t="s">
        <v>146</v>
      </c>
      <c r="M195" s="8"/>
      <c r="N195" s="19">
        <v>1</v>
      </c>
      <c r="O195" s="3"/>
      <c r="P195" s="63"/>
      <c r="Q195" s="11">
        <v>43130</v>
      </c>
      <c r="R195" s="11">
        <v>43131</v>
      </c>
      <c r="S195" s="11">
        <v>43130</v>
      </c>
      <c r="T195" s="4"/>
      <c r="U195" s="11" t="s">
        <v>143</v>
      </c>
      <c r="V195" s="11" t="s">
        <v>143</v>
      </c>
      <c r="W195" s="11">
        <v>43146</v>
      </c>
      <c r="X195" s="11">
        <v>43150</v>
      </c>
      <c r="Y195" s="4"/>
      <c r="Z195" s="113"/>
      <c r="AA195" s="113"/>
      <c r="AB195" s="113"/>
      <c r="AC195" s="114"/>
      <c r="AD195" s="115"/>
      <c r="AE195" s="115"/>
      <c r="AF195" s="115"/>
      <c r="AG195" s="116"/>
    </row>
    <row r="196" spans="1:33" x14ac:dyDescent="0.25">
      <c r="A196" s="27">
        <v>43157</v>
      </c>
      <c r="B196" s="14" t="str">
        <f>IF(ISERROR(VLOOKUP(E196,#REF!,2,FALSE)),"",VLOOKUP(E196,#REF!,2,FALSE))</f>
        <v/>
      </c>
      <c r="C196" s="43" t="s">
        <v>1</v>
      </c>
      <c r="D196" s="140"/>
      <c r="E196" s="100"/>
      <c r="F196" s="8" t="str">
        <f>IF(ISERROR(VLOOKUP(E196,#REF!,4,FALSE)),"",VLOOKUP(E196,#REF!,4,FALSE))</f>
        <v/>
      </c>
      <c r="G196" s="67" t="s">
        <v>226</v>
      </c>
      <c r="H196" s="2" t="str">
        <f>IF(ISERROR(VLOOKUP(E196,#REF!,3,FALSE)),"",VLOOKUP(E196,#REF!,3,FALSE))</f>
        <v/>
      </c>
      <c r="I196" s="67" t="str">
        <f>IF(ISERROR(VLOOKUP(E196,#REF!,5,FALSE)),"",VLOOKUP(E196,#REF!,5,FALSE))</f>
        <v/>
      </c>
      <c r="J196" s="67" t="str">
        <f>IF(ISERROR(VLOOKUP(E196,'[4]PLANNING COMMERCE'!$B$2:$T$298,19,FALSE)),"",VLOOKUP(E196,'[4]PLANNING COMMERCE'!$B$2:$T$298,19,FALSE))</f>
        <v/>
      </c>
      <c r="K196" s="67" t="str">
        <f>IF(ISERROR(VLOOKUP(E196,'[4]PLANNING COMMERCE'!$B$2:$U$307,20,FALSE)),"",VLOOKUP(E196,'[4]PLANNING COMMERCE'!$B$2:$U$307,20,FALSE))</f>
        <v/>
      </c>
      <c r="L196" s="70" t="s">
        <v>146</v>
      </c>
      <c r="M196" s="67">
        <v>1</v>
      </c>
      <c r="N196" s="19"/>
      <c r="O196" s="3"/>
      <c r="P196" s="11"/>
      <c r="Q196" s="11"/>
      <c r="R196" s="11"/>
      <c r="S196" s="11"/>
      <c r="T196" s="4"/>
      <c r="U196" s="11"/>
      <c r="V196" s="11"/>
      <c r="W196" s="11"/>
      <c r="X196" s="11"/>
      <c r="Y196" s="4"/>
      <c r="Z196" s="113"/>
      <c r="AA196" s="113"/>
      <c r="AB196" s="113"/>
      <c r="AC196" s="114"/>
      <c r="AD196" s="115"/>
      <c r="AE196" s="115"/>
      <c r="AF196" s="115"/>
      <c r="AG196" s="116"/>
    </row>
    <row r="197" spans="1:33" x14ac:dyDescent="0.25">
      <c r="A197" s="27">
        <v>43157</v>
      </c>
      <c r="B197" s="14" t="str">
        <f>IF(ISERROR(VLOOKUP(E197,#REF!,2,FALSE)),"",VLOOKUP(E197,#REF!,2,FALSE))</f>
        <v/>
      </c>
      <c r="C197" s="43" t="s">
        <v>1</v>
      </c>
      <c r="D197" s="140"/>
      <c r="E197" s="100"/>
      <c r="F197" s="8"/>
      <c r="G197" s="67" t="s">
        <v>227</v>
      </c>
      <c r="H197" s="2"/>
      <c r="I197" s="67"/>
      <c r="J197" s="67"/>
      <c r="K197" s="67"/>
      <c r="L197" s="70" t="s">
        <v>146</v>
      </c>
      <c r="M197" s="67"/>
      <c r="N197" s="19"/>
      <c r="O197" s="3"/>
      <c r="P197" s="11"/>
      <c r="Q197" s="11"/>
      <c r="R197" s="11"/>
      <c r="S197" s="11"/>
      <c r="T197" s="4"/>
      <c r="U197" s="11"/>
      <c r="V197" s="11"/>
      <c r="W197" s="11"/>
      <c r="X197" s="11"/>
      <c r="Y197" s="4"/>
      <c r="Z197" s="113"/>
      <c r="AA197" s="113"/>
      <c r="AB197" s="113"/>
      <c r="AC197" s="114"/>
      <c r="AD197" s="115"/>
      <c r="AE197" s="115"/>
      <c r="AF197" s="115"/>
      <c r="AG197" s="116"/>
    </row>
    <row r="198" spans="1:33" x14ac:dyDescent="0.25">
      <c r="A198" s="27">
        <v>43157</v>
      </c>
      <c r="B198" s="14" t="str">
        <f>IF(ISERROR(VLOOKUP(E198,#REF!,2,FALSE)),"",VLOOKUP(E198,#REF!,2,FALSE))</f>
        <v/>
      </c>
      <c r="C198" s="49"/>
      <c r="D198" s="135"/>
      <c r="E198" s="90"/>
      <c r="F198" s="8" t="str">
        <f>IF(ISERROR(VLOOKUP(E198,#REF!,4,FALSE)),"",VLOOKUP(E198,#REF!,4,FALSE))</f>
        <v/>
      </c>
      <c r="G198" s="67"/>
      <c r="H198" s="2" t="str">
        <f>IF(ISERROR(VLOOKUP(E198,#REF!,3,FALSE)),"",VLOOKUP(E198,#REF!,3,FALSE))</f>
        <v/>
      </c>
      <c r="I198" s="67" t="str">
        <f>IF(ISERROR(VLOOKUP(E198,#REF!,5,FALSE)),"",VLOOKUP(E198,#REF!,5,FALSE))</f>
        <v/>
      </c>
      <c r="J198" s="67" t="str">
        <f>IF(ISERROR(VLOOKUP(E198,'[4]PLANNING COMMERCE'!$B$2:$T$298,19,FALSE)),"",VLOOKUP(E198,'[4]PLANNING COMMERCE'!$B$2:$T$298,19,FALSE))</f>
        <v/>
      </c>
      <c r="K198" s="67" t="str">
        <f>IF(ISERROR(VLOOKUP(E198,'[4]PLANNING COMMERCE'!$B$2:$U$307,20,FALSE)),"",VLOOKUP(E198,'[4]PLANNING COMMERCE'!$B$2:$U$307,20,FALSE))</f>
        <v/>
      </c>
      <c r="L198" s="10" t="s">
        <v>146</v>
      </c>
      <c r="M198" s="67">
        <v>1</v>
      </c>
      <c r="N198" s="19"/>
      <c r="O198" s="3" t="str">
        <f>IF(ISERROR(VLOOKUP(E198,#REF!,13,FALSE)),"",VLOOKUP(E198,#REF!,13,FALSE))</f>
        <v/>
      </c>
      <c r="P198" s="11"/>
      <c r="Q198" s="11"/>
      <c r="R198" s="11"/>
      <c r="S198" s="11"/>
      <c r="T198" s="4" t="str">
        <f>IF(ISERROR(VLOOKUP(E198,#REF!,10,FALSE)),"",VLOOKUP(E198,#REF!,10,FALSE))</f>
        <v/>
      </c>
      <c r="U198" s="11"/>
      <c r="V198" s="11"/>
      <c r="W198" s="11"/>
      <c r="X198" s="11"/>
      <c r="Y198" s="4"/>
      <c r="Z198" s="113"/>
      <c r="AA198" s="113"/>
      <c r="AB198" s="113"/>
      <c r="AC198" s="114"/>
      <c r="AD198" s="115"/>
      <c r="AE198" s="115"/>
      <c r="AF198" s="115"/>
      <c r="AG198" s="116"/>
    </row>
    <row r="199" spans="1:33" x14ac:dyDescent="0.25">
      <c r="A199" s="27">
        <v>43157</v>
      </c>
      <c r="B199" s="14" t="str">
        <f>IF(ISERROR(VLOOKUP(E199,#REF!,2,FALSE)),"",VLOOKUP(E199,#REF!,2,FALSE))</f>
        <v/>
      </c>
      <c r="C199" s="49"/>
      <c r="D199" s="130"/>
      <c r="E199" s="90"/>
      <c r="F199" s="8" t="str">
        <f>IF(ISERROR(VLOOKUP(E199,#REF!,4,FALSE)),"",VLOOKUP(E199,#REF!,4,FALSE))</f>
        <v/>
      </c>
      <c r="G199" s="67"/>
      <c r="H199" s="2" t="str">
        <f>IF(ISERROR(VLOOKUP(E199,#REF!,3,FALSE)),"",VLOOKUP(E199,#REF!,3,FALSE))</f>
        <v/>
      </c>
      <c r="I199" s="67" t="str">
        <f>IF(ISERROR(VLOOKUP(E199,#REF!,5,FALSE)),"",VLOOKUP(E199,#REF!,5,FALSE))</f>
        <v/>
      </c>
      <c r="J199" s="67" t="str">
        <f>IF(ISERROR(VLOOKUP(E199,'[4]PLANNING COMMERCE'!$B$2:$T$298,19,FALSE)),"",VLOOKUP(E199,'[4]PLANNING COMMERCE'!$B$2:$T$298,19,FALSE))</f>
        <v/>
      </c>
      <c r="K199" s="67" t="str">
        <f>IF(ISERROR(VLOOKUP(E199,'[4]PLANNING COMMERCE'!$B$2:$U$307,20,FALSE)),"",VLOOKUP(E199,'[4]PLANNING COMMERCE'!$B$2:$U$307,20,FALSE))</f>
        <v/>
      </c>
      <c r="L199" s="10"/>
      <c r="M199" s="67"/>
      <c r="N199" s="19"/>
      <c r="O199" s="3"/>
      <c r="P199" s="11"/>
      <c r="Q199" s="11"/>
      <c r="R199" s="11"/>
      <c r="S199" s="11"/>
      <c r="T199" s="4"/>
      <c r="U199" s="11"/>
      <c r="V199" s="11"/>
      <c r="W199" s="11"/>
      <c r="X199" s="11"/>
      <c r="Y199" s="4"/>
      <c r="Z199" s="113"/>
      <c r="AA199" s="113"/>
      <c r="AB199" s="113"/>
      <c r="AC199" s="114"/>
      <c r="AD199" s="115"/>
      <c r="AE199" s="115"/>
      <c r="AF199" s="115"/>
      <c r="AG199" s="116"/>
    </row>
    <row r="200" spans="1:33" x14ac:dyDescent="0.25">
      <c r="A200" s="27">
        <v>43159</v>
      </c>
      <c r="B200" s="14" t="str">
        <f>IF(ISERROR(VLOOKUP(E200,#REF!,2,FALSE)),"",VLOOKUP(E200,#REF!,2,FALSE))</f>
        <v/>
      </c>
      <c r="C200" s="43" t="s">
        <v>1</v>
      </c>
      <c r="D200" s="128"/>
      <c r="E200" s="90"/>
      <c r="F200" s="8" t="str">
        <f>IF(ISERROR(VLOOKUP(E200,#REF!,4,FALSE)),"",VLOOKUP(E200,#REF!,4,FALSE))</f>
        <v/>
      </c>
      <c r="G200" s="55" t="s">
        <v>228</v>
      </c>
      <c r="H200" s="2" t="str">
        <f>IF(ISERROR(VLOOKUP(E200,#REF!,3,FALSE)),"",VLOOKUP(E200,#REF!,3,FALSE))</f>
        <v/>
      </c>
      <c r="I200" s="67" t="str">
        <f>IF(ISERROR(VLOOKUP(E200,#REF!,5,FALSE)),"",VLOOKUP(E200,#REF!,5,FALSE))</f>
        <v/>
      </c>
      <c r="J200" s="67" t="str">
        <f>IF(ISERROR(VLOOKUP(E200,'[4]PLANNING COMMERCE'!$B$2:$T$298,19,FALSE)),"",VLOOKUP(E200,'[4]PLANNING COMMERCE'!$B$2:$T$298,19,FALSE))</f>
        <v/>
      </c>
      <c r="K200" s="67" t="str">
        <f>IF(ISERROR(VLOOKUP(E200,'[4]PLANNING COMMERCE'!$B$2:$U$307,20,FALSE)),"",VLOOKUP(E200,'[4]PLANNING COMMERCE'!$B$2:$U$307,20,FALSE))</f>
        <v/>
      </c>
      <c r="L200" s="3" t="s">
        <v>146</v>
      </c>
      <c r="M200" s="8">
        <v>1</v>
      </c>
      <c r="N200" s="19" t="str">
        <f>IF(ISERROR(VLOOKUP(E200,#REF!,12,FALSE)),"",VLOOKUP(E200,#REF!,12,FALSE))</f>
        <v/>
      </c>
      <c r="O200" s="3" t="str">
        <f>IF(ISERROR(VLOOKUP(E200,#REF!,13,FALSE)),"",VLOOKUP(E200,#REF!,13,FALSE))</f>
        <v/>
      </c>
      <c r="P200" s="63">
        <v>43141</v>
      </c>
      <c r="Q200" s="11">
        <v>43124</v>
      </c>
      <c r="R200" s="11">
        <v>43147</v>
      </c>
      <c r="S200" s="11">
        <v>43126</v>
      </c>
      <c r="T200" s="4" t="str">
        <f>IF(ISERROR(VLOOKUP(E200,#REF!,10,FALSE)),"",VLOOKUP(E200,#REF!,10,FALSE))</f>
        <v/>
      </c>
      <c r="U200" s="11"/>
      <c r="V200" s="11"/>
      <c r="W200" s="11">
        <v>43147</v>
      </c>
      <c r="X200" s="11">
        <v>43152</v>
      </c>
      <c r="Y200" s="4">
        <v>43153</v>
      </c>
      <c r="Z200" s="113"/>
      <c r="AA200" s="113"/>
      <c r="AB200" s="113"/>
      <c r="AC200" s="114"/>
      <c r="AD200" s="115"/>
      <c r="AE200" s="115"/>
      <c r="AF200" s="115"/>
      <c r="AG200" s="116"/>
    </row>
    <row r="201" spans="1:33" x14ac:dyDescent="0.25">
      <c r="A201" s="27">
        <v>43158</v>
      </c>
      <c r="B201" s="14" t="str">
        <f>IF(ISERROR(VLOOKUP(E201,#REF!,2,FALSE)),"",VLOOKUP(E201,#REF!,2,FALSE))</f>
        <v/>
      </c>
      <c r="C201" s="43" t="s">
        <v>1</v>
      </c>
      <c r="D201" s="7"/>
      <c r="E201" s="8"/>
      <c r="F201" s="8" t="str">
        <f>IF(ISERROR(VLOOKUP(E201,#REF!,4,FALSE)),"",VLOOKUP(E201,#REF!,4,FALSE))</f>
        <v/>
      </c>
      <c r="G201" s="58" t="s">
        <v>229</v>
      </c>
      <c r="H201" s="2" t="str">
        <f>IF(ISERROR(VLOOKUP(E201,#REF!,3,FALSE)),"",VLOOKUP(E201,#REF!,3,FALSE))</f>
        <v/>
      </c>
      <c r="I201" s="67" t="str">
        <f>IF(ISERROR(VLOOKUP(E201,#REF!,5,FALSE)),"",VLOOKUP(E201,#REF!,5,FALSE))</f>
        <v/>
      </c>
      <c r="J201" s="67" t="str">
        <f>IF(ISERROR(VLOOKUP(E201,'[4]PLANNING COMMERCE'!$B$2:$T$298,19,FALSE)),"",VLOOKUP(E201,'[4]PLANNING COMMERCE'!$B$2:$T$298,19,FALSE))</f>
        <v/>
      </c>
      <c r="K201" s="67" t="str">
        <f>IF(ISERROR(VLOOKUP(E201,'[4]PLANNING COMMERCE'!$B$2:$U$307,20,FALSE)),"",VLOOKUP(E201,'[4]PLANNING COMMERCE'!$B$2:$U$307,20,FALSE))</f>
        <v/>
      </c>
      <c r="L201" s="10" t="s">
        <v>190</v>
      </c>
      <c r="M201" s="8">
        <v>1</v>
      </c>
      <c r="N201" s="3">
        <v>5</v>
      </c>
      <c r="O201" s="3"/>
      <c r="P201" s="4">
        <v>43159</v>
      </c>
      <c r="Q201" s="4">
        <v>43146</v>
      </c>
      <c r="R201" s="4">
        <v>43146</v>
      </c>
      <c r="S201" s="4"/>
      <c r="T201" s="4"/>
      <c r="U201" s="11" t="s">
        <v>143</v>
      </c>
      <c r="V201" s="4" t="s">
        <v>143</v>
      </c>
      <c r="W201" s="4"/>
      <c r="X201" s="4"/>
      <c r="Y201" s="4"/>
      <c r="Z201" s="113"/>
      <c r="AA201" s="113"/>
      <c r="AB201" s="113"/>
      <c r="AC201" s="118"/>
      <c r="AD201" s="115"/>
      <c r="AE201" s="115"/>
      <c r="AF201" s="115"/>
      <c r="AG201" s="116"/>
    </row>
    <row r="202" spans="1:33" x14ac:dyDescent="0.25">
      <c r="A202" s="27">
        <v>43158</v>
      </c>
      <c r="B202" s="14" t="str">
        <f>IF(ISERROR(VLOOKUP(E202,#REF!,2,FALSE)),"",VLOOKUP(E202,#REF!,2,FALSE))</f>
        <v/>
      </c>
      <c r="C202" s="9"/>
      <c r="D202" s="7"/>
      <c r="E202" s="9"/>
      <c r="F202" s="8" t="str">
        <f>IF(ISERROR(VLOOKUP(E202,#REF!,4,FALSE)),"",VLOOKUP(E202,#REF!,4,FALSE))</f>
        <v/>
      </c>
      <c r="G202" s="97" t="s">
        <v>230</v>
      </c>
      <c r="H202" s="2" t="str">
        <f>IF(ISERROR(VLOOKUP(E202,#REF!,3,FALSE)),"",VLOOKUP(E202,#REF!,3,FALSE))</f>
        <v/>
      </c>
      <c r="I202" s="67" t="str">
        <f>IF(ISERROR(VLOOKUP(E202,#REF!,5,FALSE)),"",VLOOKUP(E202,#REF!,5,FALSE))</f>
        <v/>
      </c>
      <c r="J202" s="67" t="str">
        <f>IF(ISERROR(VLOOKUP(E202,'[4]PLANNING COMMERCE'!$B$2:$T$298,19,FALSE)),"",VLOOKUP(E202,'[4]PLANNING COMMERCE'!$B$2:$T$298,19,FALSE))</f>
        <v/>
      </c>
      <c r="K202" s="67" t="str">
        <f>IF(ISERROR(VLOOKUP(E202,'[4]PLANNING COMMERCE'!$B$2:$U$307,20,FALSE)),"",VLOOKUP(E202,'[4]PLANNING COMMERCE'!$B$2:$U$307,20,FALSE))</f>
        <v/>
      </c>
      <c r="L202" s="9" t="s">
        <v>223</v>
      </c>
      <c r="M202" s="9"/>
      <c r="N202" s="9"/>
      <c r="O202" s="3" t="str">
        <f>IF(ISERROR(VLOOKUP(E202,#REF!,13,FALSE)),"",VLOOKUP(E202,#REF!,13,FALSE))</f>
        <v/>
      </c>
      <c r="P202" s="9"/>
      <c r="Q202" s="9"/>
      <c r="R202" s="9"/>
      <c r="S202" s="9"/>
      <c r="T202" s="4" t="str">
        <f>IF(ISERROR(VLOOKUP(E202,#REF!,10,FALSE)),"",VLOOKUP(E202,#REF!,10,FALSE))</f>
        <v/>
      </c>
      <c r="U202" s="9"/>
      <c r="V202" s="9"/>
      <c r="W202" s="9"/>
      <c r="X202" s="9"/>
      <c r="Y202" s="9"/>
      <c r="Z202" s="113"/>
      <c r="AA202" s="113"/>
      <c r="AB202" s="113"/>
      <c r="AC202" s="115"/>
      <c r="AD202" s="115"/>
      <c r="AE202" s="115"/>
      <c r="AF202" s="115"/>
      <c r="AG202" s="116"/>
    </row>
    <row r="203" spans="1:33" x14ac:dyDescent="0.25">
      <c r="A203" s="27">
        <v>43158</v>
      </c>
      <c r="B203" s="14" t="str">
        <f>IF(ISERROR(VLOOKUP(E203,#REF!,2,FALSE)),"",VLOOKUP(E203,#REF!,2,FALSE))</f>
        <v/>
      </c>
      <c r="C203" s="69"/>
      <c r="D203" s="141"/>
      <c r="E203" s="96"/>
      <c r="F203" s="8" t="str">
        <f>IF(ISERROR(VLOOKUP(E203,#REF!,4,FALSE)),"",VLOOKUP(E203,#REF!,4,FALSE))</f>
        <v/>
      </c>
      <c r="G203" s="61" t="s">
        <v>186</v>
      </c>
      <c r="H203" s="2" t="str">
        <f>IF(ISERROR(VLOOKUP(E203,#REF!,3,FALSE)),"",VLOOKUP(E203,#REF!,3,FALSE))</f>
        <v/>
      </c>
      <c r="I203" s="67" t="str">
        <f>IF(ISERROR(VLOOKUP(E203,#REF!,5,FALSE)),"",VLOOKUP(E203,#REF!,5,FALSE))</f>
        <v/>
      </c>
      <c r="J203" s="67" t="str">
        <f>IF(ISERROR(VLOOKUP(E203,'[4]PLANNING COMMERCE'!$B$2:$T$298,19,FALSE)),"",VLOOKUP(E203,'[4]PLANNING COMMERCE'!$B$2:$T$298,19,FALSE))</f>
        <v/>
      </c>
      <c r="K203" s="67" t="str">
        <f>IF(ISERROR(VLOOKUP(E203,'[4]PLANNING COMMERCE'!$B$2:$U$307,20,FALSE)),"",VLOOKUP(E203,'[4]PLANNING COMMERCE'!$B$2:$U$307,20,FALSE))</f>
        <v/>
      </c>
      <c r="L203" s="8"/>
      <c r="M203" s="8"/>
      <c r="N203" s="19" t="str">
        <f>IF(ISERROR(VLOOKUP(E203,#REF!,12,FALSE)),"",VLOOKUP(E203,#REF!,12,FALSE))</f>
        <v/>
      </c>
      <c r="O203" s="3" t="str">
        <f>IF(ISERROR(VLOOKUP(E203,#REF!,13,FALSE)),"",VLOOKUP(E203,#REF!,13,FALSE))</f>
        <v/>
      </c>
      <c r="P203" s="63"/>
      <c r="Q203" s="11"/>
      <c r="R203" s="11"/>
      <c r="S203" s="11"/>
      <c r="T203" s="4" t="str">
        <f>IF(ISERROR(VLOOKUP(E203,#REF!,10,FALSE)),"",VLOOKUP(E203,#REF!,10,FALSE))</f>
        <v/>
      </c>
      <c r="U203" s="11"/>
      <c r="V203" s="11"/>
      <c r="W203" s="11"/>
      <c r="X203" s="11"/>
      <c r="Y203" s="4"/>
      <c r="Z203" s="113"/>
      <c r="AA203" s="113"/>
      <c r="AB203" s="113"/>
      <c r="AC203" s="114"/>
      <c r="AD203" s="115"/>
      <c r="AE203" s="115"/>
      <c r="AF203" s="115"/>
      <c r="AG203" s="116"/>
    </row>
    <row r="204" spans="1:33" x14ac:dyDescent="0.25">
      <c r="A204" s="27">
        <v>43158</v>
      </c>
      <c r="B204" s="14" t="str">
        <f>IF(ISERROR(VLOOKUP(E204,#REF!,2,FALSE)),"",VLOOKUP(E204,#REF!,2,FALSE))</f>
        <v/>
      </c>
      <c r="C204" s="39"/>
      <c r="D204" s="7"/>
      <c r="E204" s="8"/>
      <c r="F204" s="8" t="str">
        <f>IF(ISERROR(VLOOKUP(E204,#REF!,4,FALSE)),"",VLOOKUP(E204,#REF!,4,FALSE))</f>
        <v/>
      </c>
      <c r="G204" s="55" t="s">
        <v>229</v>
      </c>
      <c r="H204" s="2" t="str">
        <f>IF(ISERROR(VLOOKUP(E204,#REF!,3,FALSE)),"",VLOOKUP(E204,#REF!,3,FALSE))</f>
        <v/>
      </c>
      <c r="I204" s="67" t="str">
        <f>IF(ISERROR(VLOOKUP(E204,#REF!,5,FALSE)),"",VLOOKUP(E204,#REF!,5,FALSE))</f>
        <v/>
      </c>
      <c r="J204" s="67" t="str">
        <f>IF(ISERROR(VLOOKUP(E204,'[4]PLANNING COMMERCE'!$B$2:$T$298,19,FALSE)),"",VLOOKUP(E204,'[4]PLANNING COMMERCE'!$B$2:$T$298,19,FALSE))</f>
        <v/>
      </c>
      <c r="K204" s="67" t="str">
        <f>IF(ISERROR(VLOOKUP(E204,'[4]PLANNING COMMERCE'!$B$2:$U$307,20,FALSE)),"",VLOOKUP(E204,'[4]PLANNING COMMERCE'!$B$2:$U$307,20,FALSE))</f>
        <v/>
      </c>
      <c r="L204" s="3" t="s">
        <v>146</v>
      </c>
      <c r="M204" s="8">
        <v>1</v>
      </c>
      <c r="N204" s="19"/>
      <c r="O204" s="3"/>
      <c r="P204" s="20"/>
      <c r="Q204" s="4"/>
      <c r="R204" s="4"/>
      <c r="S204" s="4"/>
      <c r="T204" s="4"/>
      <c r="U204" s="4"/>
      <c r="V204" s="4"/>
      <c r="W204" s="4"/>
      <c r="X204" s="4"/>
      <c r="Y204" s="4"/>
      <c r="Z204" s="113"/>
      <c r="AA204" s="113"/>
      <c r="AB204" s="113"/>
      <c r="AC204" s="114"/>
      <c r="AD204" s="115"/>
      <c r="AE204" s="115"/>
      <c r="AF204" s="115"/>
      <c r="AG204" s="116"/>
    </row>
    <row r="205" spans="1:33" x14ac:dyDescent="0.25">
      <c r="A205" s="27">
        <v>43159</v>
      </c>
      <c r="B205" s="14" t="str">
        <f>IF(ISERROR(VLOOKUP(E205,#REF!,2,FALSE)),"",VLOOKUP(E205,#REF!,2,FALSE))</f>
        <v/>
      </c>
      <c r="C205" s="106"/>
      <c r="D205" s="135"/>
      <c r="E205" s="8"/>
      <c r="F205" s="8" t="str">
        <f>IF(ISERROR(VLOOKUP(E205,#REF!,4,FALSE)),"",VLOOKUP(E205,#REF!,4,FALSE))</f>
        <v/>
      </c>
      <c r="G205" s="8" t="s">
        <v>231</v>
      </c>
      <c r="H205" s="2" t="str">
        <f>IF(ISERROR(VLOOKUP(E205,#REF!,3,FALSE)),"",VLOOKUP(E205,#REF!,3,FALSE))</f>
        <v/>
      </c>
      <c r="I205" s="67" t="str">
        <f>IF(ISERROR(VLOOKUP(E205,#REF!,5,FALSE)),"",VLOOKUP(E205,#REF!,5,FALSE))</f>
        <v/>
      </c>
      <c r="J205" s="67" t="str">
        <f>IF(ISERROR(VLOOKUP(E205,'[4]PLANNING COMMERCE'!$B$2:$T$298,19,FALSE)),"",VLOOKUP(E205,'[4]PLANNING COMMERCE'!$B$2:$T$298,19,FALSE))</f>
        <v/>
      </c>
      <c r="K205" s="67" t="str">
        <f>IF(ISERROR(VLOOKUP(E205,'[4]PLANNING COMMERCE'!$B$2:$U$307,20,FALSE)),"",VLOOKUP(E205,'[4]PLANNING COMMERCE'!$B$2:$U$307,20,FALSE))</f>
        <v/>
      </c>
      <c r="L205" s="3" t="s">
        <v>145</v>
      </c>
      <c r="M205" s="8">
        <v>1</v>
      </c>
      <c r="N205" s="3" t="str">
        <f>IF(ISERROR(VLOOKUP(E205,#REF!,12,FALSE)),"",VLOOKUP(E205,#REF!,12,FALSE))</f>
        <v/>
      </c>
      <c r="O205" s="3" t="str">
        <f>IF(ISERROR(VLOOKUP(E205,#REF!,13,FALSE)),"",VLOOKUP(E205,#REF!,13,FALSE))</f>
        <v/>
      </c>
      <c r="P205" s="4">
        <v>43159</v>
      </c>
      <c r="Q205" s="4">
        <v>43123</v>
      </c>
      <c r="R205" s="4"/>
      <c r="S205" s="4"/>
      <c r="T205" s="4" t="str">
        <f>IF(ISERROR(VLOOKUP(E205,#REF!,10,FALSE)),"",VLOOKUP(E205,#REF!,10,FALSE))</f>
        <v/>
      </c>
      <c r="U205" s="4"/>
      <c r="V205" s="4"/>
      <c r="W205" s="4"/>
      <c r="X205" s="4"/>
      <c r="Y205" s="4"/>
      <c r="Z205" s="113"/>
      <c r="AA205" s="113"/>
      <c r="AB205" s="113"/>
      <c r="AC205" s="118"/>
      <c r="AD205" s="115"/>
      <c r="AE205" s="115"/>
      <c r="AF205" s="115"/>
      <c r="AG205" s="116"/>
    </row>
    <row r="206" spans="1:33" x14ac:dyDescent="0.25">
      <c r="A206" s="27">
        <v>43159</v>
      </c>
      <c r="B206" s="14" t="str">
        <f>IF(ISERROR(VLOOKUP(E206,#REF!,2,FALSE)),"",VLOOKUP(E206,#REF!,2,FALSE))</f>
        <v/>
      </c>
      <c r="C206" s="43" t="s">
        <v>1</v>
      </c>
      <c r="D206" s="128"/>
      <c r="E206" s="90"/>
      <c r="F206" s="8" t="str">
        <f>IF(ISERROR(VLOOKUP(E206,#REF!,4,FALSE)),"",VLOOKUP(E206,#REF!,4,FALSE))</f>
        <v/>
      </c>
      <c r="G206" s="58" t="s">
        <v>232</v>
      </c>
      <c r="H206" s="2" t="str">
        <f>IF(ISERROR(VLOOKUP(E206,#REF!,3,FALSE)),"",VLOOKUP(E206,#REF!,3,FALSE))</f>
        <v/>
      </c>
      <c r="I206" s="67" t="str">
        <f>IF(ISERROR(VLOOKUP(E206,#REF!,5,FALSE)),"",VLOOKUP(E206,#REF!,5,FALSE))</f>
        <v/>
      </c>
      <c r="J206" s="67" t="str">
        <f>IF(ISERROR(VLOOKUP(E206,'[4]PLANNING COMMERCE'!$B$2:$T$298,19,FALSE)),"",VLOOKUP(E206,'[4]PLANNING COMMERCE'!$B$2:$T$298,19,FALSE))</f>
        <v/>
      </c>
      <c r="K206" s="67" t="str">
        <f>IF(ISERROR(VLOOKUP(E206,'[4]PLANNING COMMERCE'!$B$2:$U$307,20,FALSE)),"",VLOOKUP(E206,'[4]PLANNING COMMERCE'!$B$2:$U$307,20,FALSE))</f>
        <v/>
      </c>
      <c r="L206" s="23" t="s">
        <v>150</v>
      </c>
      <c r="M206" s="8">
        <v>0.5</v>
      </c>
      <c r="N206" s="19"/>
      <c r="O206" s="3"/>
      <c r="P206" s="63"/>
      <c r="Q206" s="11">
        <v>43133</v>
      </c>
      <c r="R206" s="11">
        <v>43133</v>
      </c>
      <c r="S206" s="11">
        <v>43135</v>
      </c>
      <c r="T206" s="4"/>
      <c r="U206" s="11"/>
      <c r="V206" s="11"/>
      <c r="W206" s="11">
        <v>43136</v>
      </c>
      <c r="X206" s="11">
        <v>43139</v>
      </c>
      <c r="Y206" s="4">
        <v>43139</v>
      </c>
      <c r="Z206" s="113"/>
      <c r="AA206" s="113"/>
      <c r="AB206" s="113"/>
      <c r="AC206" s="114"/>
      <c r="AD206" s="115"/>
      <c r="AE206" s="115"/>
      <c r="AF206" s="115"/>
      <c r="AG206" s="116"/>
    </row>
    <row r="207" spans="1:33" x14ac:dyDescent="0.25">
      <c r="A207" s="28">
        <v>43159</v>
      </c>
      <c r="B207" s="14" t="str">
        <f>IF(ISERROR(VLOOKUP(E207,#REF!,2,FALSE)),"",VLOOKUP(E207,#REF!,2,FALSE))</f>
        <v/>
      </c>
      <c r="C207" s="39"/>
      <c r="D207" s="128"/>
      <c r="E207" s="9"/>
      <c r="F207" s="8" t="str">
        <f>IF(ISERROR(VLOOKUP(E207,#REF!,4,FALSE)),"",VLOOKUP(E207,#REF!,4,FALSE))</f>
        <v/>
      </c>
      <c r="G207" s="55"/>
      <c r="H207" s="2" t="str">
        <f>IF(ISERROR(VLOOKUP(E207,#REF!,3,FALSE)),"",VLOOKUP(E207,#REF!,3,FALSE))</f>
        <v/>
      </c>
      <c r="I207" s="67" t="str">
        <f>IF(ISERROR(VLOOKUP(E207,#REF!,5,FALSE)),"",VLOOKUP(E207,#REF!,5,FALSE))</f>
        <v/>
      </c>
      <c r="J207" s="67" t="str">
        <f>IF(ISERROR(VLOOKUP(E207,'[4]PLANNING COMMERCE'!$B$2:$T$298,19,FALSE)),"",VLOOKUP(E207,'[4]PLANNING COMMERCE'!$B$2:$T$298,19,FALSE))</f>
        <v/>
      </c>
      <c r="K207" s="67" t="str">
        <f>IF(ISERROR(VLOOKUP(E207,'[4]PLANNING COMMERCE'!$B$2:$U$307,20,FALSE)),"",VLOOKUP(E207,'[4]PLANNING COMMERCE'!$B$2:$U$307,20,FALSE))</f>
        <v/>
      </c>
      <c r="L207" s="10" t="s">
        <v>145</v>
      </c>
      <c r="M207" s="8">
        <v>1</v>
      </c>
      <c r="N207" s="19"/>
      <c r="O207" s="3" t="str">
        <f>IF(ISERROR(VLOOKUP(E207,#REF!,13,FALSE)),"",VLOOKUP(E207,#REF!,13,FALSE))</f>
        <v/>
      </c>
      <c r="P207" s="20"/>
      <c r="Q207" s="4"/>
      <c r="R207" s="4"/>
      <c r="S207" s="4"/>
      <c r="T207" s="4" t="str">
        <f>IF(ISERROR(VLOOKUP(E207,#REF!,10,FALSE)),"",VLOOKUP(E207,#REF!,10,FALSE))</f>
        <v/>
      </c>
      <c r="U207" s="4"/>
      <c r="V207" s="4"/>
      <c r="W207" s="4"/>
      <c r="X207" s="4"/>
      <c r="Y207" s="4"/>
      <c r="Z207" s="113"/>
      <c r="AA207" s="113"/>
      <c r="AB207" s="113"/>
      <c r="AC207" s="114"/>
      <c r="AD207" s="115"/>
      <c r="AE207" s="115"/>
      <c r="AF207" s="115"/>
      <c r="AG207" s="116"/>
    </row>
    <row r="208" spans="1:33" x14ac:dyDescent="0.25">
      <c r="A208" s="27">
        <v>43159</v>
      </c>
      <c r="B208" s="14" t="str">
        <f>IF(ISERROR(VLOOKUP(E208,#REF!,2,FALSE)),"",VLOOKUP(E208,#REF!,2,FALSE))</f>
        <v/>
      </c>
      <c r="C208" s="69"/>
      <c r="D208" s="7"/>
      <c r="E208" s="90"/>
      <c r="F208" s="8" t="str">
        <f>IF(ISERROR(VLOOKUP(E208,#REF!,4,FALSE)),"",VLOOKUP(E208,#REF!,4,FALSE))</f>
        <v/>
      </c>
      <c r="G208" s="75" t="s">
        <v>233</v>
      </c>
      <c r="H208" s="2" t="str">
        <f>IF(ISERROR(VLOOKUP(E208,#REF!,3,FALSE)),"",VLOOKUP(E208,#REF!,3,FALSE))</f>
        <v/>
      </c>
      <c r="I208" s="67" t="str">
        <f>IF(ISERROR(VLOOKUP(E208,#REF!,5,FALSE)),"",VLOOKUP(E208,#REF!,5,FALSE))</f>
        <v/>
      </c>
      <c r="J208" s="67" t="str">
        <f>IF(ISERROR(VLOOKUP(E208,'[4]PLANNING COMMERCE'!$B$2:$T$298,19,FALSE)),"",VLOOKUP(E208,'[4]PLANNING COMMERCE'!$B$2:$T$298,19,FALSE))</f>
        <v/>
      </c>
      <c r="K208" s="67" t="str">
        <f>IF(ISERROR(VLOOKUP(E208,'[4]PLANNING COMMERCE'!$B$2:$U$307,20,FALSE)),"",VLOOKUP(E208,'[4]PLANNING COMMERCE'!$B$2:$U$307,20,FALSE))</f>
        <v/>
      </c>
      <c r="L208" s="3" t="s">
        <v>149</v>
      </c>
      <c r="M208" s="8">
        <v>0.6</v>
      </c>
      <c r="N208" s="19"/>
      <c r="O208" s="3"/>
      <c r="P208" s="63"/>
      <c r="Q208" s="4"/>
      <c r="R208" s="4"/>
      <c r="S208" s="4"/>
      <c r="T208" s="4"/>
      <c r="U208" s="4"/>
      <c r="V208" s="4"/>
      <c r="W208" s="4"/>
      <c r="X208" s="4"/>
      <c r="Y208" s="4"/>
      <c r="Z208" s="113"/>
      <c r="AA208" s="113"/>
      <c r="AB208" s="113"/>
      <c r="AC208" s="114"/>
      <c r="AD208" s="115"/>
      <c r="AE208" s="115"/>
      <c r="AF208" s="115"/>
      <c r="AG208" s="116"/>
    </row>
    <row r="209" spans="1:33" x14ac:dyDescent="0.25">
      <c r="A209" s="26"/>
      <c r="B209" s="26" t="str">
        <f>IF(ISERROR(VLOOKUP(E209,#REF!,2,FALSE)),"",VLOOKUP(E209,#REF!,2,FALSE))</f>
        <v/>
      </c>
      <c r="C209" s="26"/>
      <c r="D209" s="144"/>
      <c r="E209" s="26"/>
      <c r="F209" s="26" t="str">
        <f>IF(ISERROR(VLOOKUP(E209,#REF!,4,FALSE)),"",VLOOKUP(E209,#REF!,4,FALSE))</f>
        <v/>
      </c>
      <c r="G209" s="26" t="s">
        <v>234</v>
      </c>
      <c r="H209" s="26" t="str">
        <f>IF(ISERROR(VLOOKUP(E209,#REF!,3,FALSE)),"",VLOOKUP(E209,#REF!,3,FALSE))</f>
        <v/>
      </c>
      <c r="I209" s="26" t="str">
        <f>IF(ISERROR(VLOOKUP(E209,#REF!,5,FALSE)),"",VLOOKUP(E209,#REF!,5,FALSE))</f>
        <v/>
      </c>
      <c r="J209" s="26" t="str">
        <f>IF(ISERROR(VLOOKUP(E209,'[1]PLANNING COMMERCE'!$B$2:$T$290,19,FALSE)),"",(VLOOKUP(E209,'[1]PLANNING COMMERCE'!$B$2:$T$290,19,FALSE)))</f>
        <v/>
      </c>
      <c r="K209" s="26" t="str">
        <f>IF(ISERROR(VLOOKUP(E209,'[1]PLANNING COMMERCE'!$B$2:$U$290,20,FALSE)),"",VLOOKUP(E209,'[1]PLANNING COMMERCE'!$B$2:$U$290,20,FALSE))</f>
        <v/>
      </c>
      <c r="L209" s="26" t="s">
        <v>146</v>
      </c>
      <c r="M209" s="26">
        <v>1</v>
      </c>
      <c r="N209" s="26" t="str">
        <f>IF(ISERROR(VLOOKUP(E209,#REF!,12,FALSE)),"",VLOOKUP(E209,#REF!,12,FALSE))</f>
        <v/>
      </c>
      <c r="O209" s="26" t="str">
        <f>IF(ISERROR(VLOOKUP(E209,#REF!,13,FALSE)),"",VLOOKUP(E209,#REF!,13,FALSE))</f>
        <v/>
      </c>
      <c r="P209" s="26"/>
      <c r="Q209" s="26">
        <v>43116</v>
      </c>
      <c r="R209" s="26">
        <v>43117</v>
      </c>
      <c r="S209" s="26">
        <v>43117</v>
      </c>
      <c r="T209" s="26" t="str">
        <f>IF(ISERROR(VLOOKUP(E209,#REF!,10,FALSE)),"",VLOOKUP(E209,#REF!,10,FALSE))</f>
        <v/>
      </c>
      <c r="U209" s="26" t="s">
        <v>143</v>
      </c>
      <c r="V209" s="26" t="s">
        <v>143</v>
      </c>
      <c r="W209" s="26">
        <v>43117</v>
      </c>
      <c r="X209" s="26"/>
      <c r="Y209" s="26"/>
      <c r="Z209" s="26"/>
      <c r="AA209" s="26"/>
      <c r="AB209" s="26"/>
      <c r="AC209" s="26"/>
      <c r="AD209" s="26"/>
      <c r="AE209" s="26"/>
      <c r="AF209" s="26"/>
      <c r="AG209" s="26"/>
    </row>
    <row r="210" spans="1:33" x14ac:dyDescent="0.25">
      <c r="A210" s="26"/>
      <c r="B210" s="26" t="str">
        <f>IF(ISERROR(VLOOKUP(E210,#REF!,2,FALSE)),"",VLOOKUP(E210,#REF!,2,FALSE))</f>
        <v/>
      </c>
      <c r="C210" s="26"/>
      <c r="D210" s="144"/>
      <c r="E210" s="26"/>
      <c r="F210" s="26" t="str">
        <f>IF(ISERROR(VLOOKUP(E210,#REF!,4,FALSE)),"",VLOOKUP(E210,#REF!,4,FALSE))</f>
        <v/>
      </c>
      <c r="G210" s="26" t="s">
        <v>235</v>
      </c>
      <c r="H210" s="26" t="str">
        <f>IF(ISERROR(VLOOKUP(E210,#REF!,3,FALSE)),"",VLOOKUP(E210,#REF!,3,FALSE))</f>
        <v/>
      </c>
      <c r="I210" s="26" t="str">
        <f>IF(ISERROR(VLOOKUP(E210,#REF!,5,FALSE)),"",VLOOKUP(E210,#REF!,5,FALSE))</f>
        <v/>
      </c>
      <c r="J210" s="26" t="str">
        <f>IF(ISERROR(VLOOKUP(E210,'[1]PLANNING COMMERCE'!$B$2:$T$290,19,FALSE)),"",(VLOOKUP(E210,'[1]PLANNING COMMERCE'!$B$2:$T$290,19,FALSE)))</f>
        <v/>
      </c>
      <c r="K210" s="26" t="str">
        <f>IF(ISERROR(VLOOKUP(E210,'[1]PLANNING COMMERCE'!$B$2:$U$290,20,FALSE)),"",VLOOKUP(E210,'[1]PLANNING COMMERCE'!$B$2:$U$290,20,FALSE))</f>
        <v/>
      </c>
      <c r="L210" s="26" t="s">
        <v>146</v>
      </c>
      <c r="M210" s="26">
        <v>1</v>
      </c>
      <c r="N210" s="26" t="str">
        <f>IF(ISERROR(VLOOKUP(E210,#REF!,12,FALSE)),"",VLOOKUP(E210,#REF!,12,FALSE))</f>
        <v/>
      </c>
      <c r="O210" s="26" t="str">
        <f>IF(ISERROR(VLOOKUP(E210,#REF!,13,FALSE)),"",VLOOKUP(E210,#REF!,13,FALSE))</f>
        <v/>
      </c>
      <c r="P210" s="26">
        <v>42751</v>
      </c>
      <c r="Q210" s="26">
        <v>43084</v>
      </c>
      <c r="R210" s="26">
        <v>43084</v>
      </c>
      <c r="S210" s="26">
        <v>43087</v>
      </c>
      <c r="T210" s="26" t="str">
        <f>IF(ISERROR(VLOOKUP(E210,#REF!,10,FALSE)),"",VLOOKUP(E210,#REF!,10,FALSE))</f>
        <v/>
      </c>
      <c r="U210" s="26"/>
      <c r="V210" s="26"/>
      <c r="W210" s="26">
        <v>43104</v>
      </c>
      <c r="X210" s="26">
        <v>43108</v>
      </c>
      <c r="Y210" s="26">
        <v>43110</v>
      </c>
      <c r="Z210" s="26"/>
      <c r="AA210" s="26"/>
      <c r="AB210" s="26"/>
      <c r="AC210" s="26"/>
      <c r="AD210" s="26"/>
      <c r="AE210" s="26"/>
      <c r="AF210" s="26"/>
      <c r="AG210" s="26"/>
    </row>
    <row r="211" spans="1:33" x14ac:dyDescent="0.25">
      <c r="A211" s="27">
        <v>43165</v>
      </c>
      <c r="B211" s="45" t="s">
        <v>41</v>
      </c>
      <c r="C211" s="9" t="s">
        <v>236</v>
      </c>
      <c r="D211" s="128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107"/>
      <c r="Q211" s="107"/>
      <c r="R211" s="107"/>
      <c r="S211" s="107">
        <v>43143</v>
      </c>
      <c r="T211" s="9"/>
      <c r="U211" s="9" t="s">
        <v>143</v>
      </c>
      <c r="V211" s="9" t="s">
        <v>143</v>
      </c>
      <c r="W211" s="107"/>
      <c r="X211" s="107"/>
      <c r="Y211" s="107"/>
      <c r="Z211" s="113"/>
      <c r="AA211" s="113"/>
      <c r="AB211" s="116"/>
      <c r="AC211" s="115"/>
      <c r="AD211" s="115"/>
      <c r="AE211" s="115"/>
      <c r="AF211" s="115"/>
      <c r="AG211" s="116"/>
    </row>
    <row r="212" spans="1:33" x14ac:dyDescent="0.25">
      <c r="A212" s="27">
        <v>43160</v>
      </c>
      <c r="B212" s="37" t="s">
        <v>23</v>
      </c>
      <c r="C212" s="9" t="s">
        <v>237</v>
      </c>
      <c r="D212" s="128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107"/>
      <c r="Q212" s="107"/>
      <c r="R212" s="107"/>
      <c r="S212" s="107"/>
      <c r="T212" s="9"/>
      <c r="U212" s="9"/>
      <c r="V212" s="9"/>
      <c r="W212" s="107"/>
      <c r="X212" s="107"/>
      <c r="Y212" s="107"/>
      <c r="Z212" s="113"/>
      <c r="AA212" s="113"/>
      <c r="AB212" s="116"/>
      <c r="AC212" s="115"/>
      <c r="AD212" s="115"/>
      <c r="AE212" s="115"/>
      <c r="AF212" s="115"/>
      <c r="AG212" s="116"/>
    </row>
    <row r="213" spans="1:33" x14ac:dyDescent="0.25">
      <c r="A213" s="27">
        <v>43161</v>
      </c>
      <c r="B213" s="39" t="s">
        <v>238</v>
      </c>
      <c r="C213" s="9" t="s">
        <v>239</v>
      </c>
      <c r="D213" s="7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107"/>
      <c r="Q213" s="107">
        <v>43139</v>
      </c>
      <c r="R213" s="107">
        <v>43143</v>
      </c>
      <c r="S213" s="107">
        <v>43140</v>
      </c>
      <c r="T213" s="9"/>
      <c r="U213" s="9" t="s">
        <v>143</v>
      </c>
      <c r="V213" s="9" t="s">
        <v>143</v>
      </c>
      <c r="W213" s="107">
        <v>43146</v>
      </c>
      <c r="X213" s="107"/>
      <c r="Y213" s="107"/>
      <c r="Z213" s="113"/>
      <c r="AA213" s="113"/>
      <c r="AB213" s="116"/>
      <c r="AC213" s="115"/>
      <c r="AD213" s="115"/>
      <c r="AE213" s="115"/>
      <c r="AF213" s="115"/>
      <c r="AG213" s="116"/>
    </row>
    <row r="214" spans="1:33" x14ac:dyDescent="0.25">
      <c r="A214" s="27">
        <v>43160</v>
      </c>
      <c r="B214" s="25" t="s">
        <v>26</v>
      </c>
      <c r="C214" s="9" t="s">
        <v>240</v>
      </c>
      <c r="D214" s="141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107"/>
      <c r="Q214" s="107">
        <v>43116</v>
      </c>
      <c r="R214" s="107">
        <v>43116</v>
      </c>
      <c r="S214" s="107">
        <v>43117</v>
      </c>
      <c r="T214" s="9"/>
      <c r="U214" s="9" t="s">
        <v>143</v>
      </c>
      <c r="V214" s="9" t="s">
        <v>143</v>
      </c>
      <c r="W214" s="107">
        <v>43119</v>
      </c>
      <c r="X214" s="107">
        <v>43123</v>
      </c>
      <c r="Y214" s="107">
        <v>43123</v>
      </c>
      <c r="Z214" s="113"/>
      <c r="AA214" s="113"/>
      <c r="AB214" s="116"/>
      <c r="AC214" s="115"/>
      <c r="AD214" s="115"/>
      <c r="AE214" s="115"/>
      <c r="AF214" s="115"/>
      <c r="AG214" s="116"/>
    </row>
    <row r="215" spans="1:33" x14ac:dyDescent="0.25">
      <c r="A215" s="27">
        <v>43160</v>
      </c>
      <c r="B215" s="37" t="s">
        <v>13</v>
      </c>
      <c r="C215" s="9" t="s">
        <v>241</v>
      </c>
      <c r="D215" s="128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107"/>
      <c r="Q215" s="107">
        <v>43130</v>
      </c>
      <c r="R215" s="107">
        <v>43132</v>
      </c>
      <c r="S215" s="107">
        <v>43130</v>
      </c>
      <c r="T215" s="9"/>
      <c r="U215" s="9" t="s">
        <v>143</v>
      </c>
      <c r="V215" s="9" t="s">
        <v>143</v>
      </c>
      <c r="W215" s="107">
        <v>43144</v>
      </c>
      <c r="X215" s="107">
        <v>43147</v>
      </c>
      <c r="Y215" s="107"/>
      <c r="Z215" s="113"/>
      <c r="AA215" s="113"/>
      <c r="AB215" s="116"/>
      <c r="AC215" s="115"/>
      <c r="AD215" s="115"/>
      <c r="AE215" s="115"/>
      <c r="AF215" s="115"/>
      <c r="AG215" s="116"/>
    </row>
    <row r="216" spans="1:33" x14ac:dyDescent="0.25">
      <c r="A216" s="27">
        <v>43161</v>
      </c>
      <c r="B216" s="34" t="s">
        <v>4</v>
      </c>
      <c r="C216" s="9" t="s">
        <v>242</v>
      </c>
      <c r="D216" s="137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107"/>
      <c r="Q216" s="107"/>
      <c r="R216" s="107" t="s">
        <v>301</v>
      </c>
      <c r="S216" s="107"/>
      <c r="T216" s="9"/>
      <c r="U216" s="9"/>
      <c r="V216" s="9"/>
      <c r="W216" s="107"/>
      <c r="X216" s="107"/>
      <c r="Y216" s="107"/>
      <c r="Z216" s="113"/>
      <c r="AA216" s="113"/>
      <c r="AB216" s="116"/>
      <c r="AC216" s="115"/>
      <c r="AD216" s="115"/>
      <c r="AE216" s="115"/>
      <c r="AF216" s="115"/>
      <c r="AG216" s="116"/>
    </row>
    <row r="217" spans="1:33" x14ac:dyDescent="0.25">
      <c r="A217" s="27">
        <v>43161</v>
      </c>
      <c r="B217" s="40" t="s">
        <v>4</v>
      </c>
      <c r="C217" s="9" t="s">
        <v>243</v>
      </c>
      <c r="D217" s="131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107"/>
      <c r="Q217" s="107"/>
      <c r="R217" s="107"/>
      <c r="S217" s="107"/>
      <c r="T217" s="9"/>
      <c r="U217" s="9"/>
      <c r="V217" s="9"/>
      <c r="W217" s="107"/>
      <c r="X217" s="107"/>
      <c r="Y217" s="107"/>
      <c r="Z217" s="113"/>
      <c r="AA217" s="113"/>
      <c r="AB217" s="116"/>
      <c r="AC217" s="115"/>
      <c r="AD217" s="115"/>
      <c r="AE217" s="115"/>
      <c r="AF217" s="115"/>
      <c r="AG217" s="116"/>
    </row>
    <row r="218" spans="1:33" x14ac:dyDescent="0.25">
      <c r="A218" s="27">
        <v>43161</v>
      </c>
      <c r="B218" s="39" t="s">
        <v>244</v>
      </c>
      <c r="C218" s="9" t="s">
        <v>245</v>
      </c>
      <c r="D218" s="7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107"/>
      <c r="Q218" s="107"/>
      <c r="R218" s="107"/>
      <c r="S218" s="107"/>
      <c r="T218" s="9"/>
      <c r="U218" s="9"/>
      <c r="V218" s="9"/>
      <c r="W218" s="107"/>
      <c r="X218" s="107"/>
      <c r="Y218" s="107"/>
      <c r="Z218" s="113"/>
      <c r="AA218" s="113"/>
      <c r="AB218" s="116"/>
      <c r="AC218" s="115"/>
      <c r="AD218" s="115"/>
      <c r="AE218" s="115"/>
      <c r="AF218" s="115"/>
      <c r="AG218" s="116"/>
    </row>
    <row r="219" spans="1:33" x14ac:dyDescent="0.25">
      <c r="A219" s="27">
        <v>43162</v>
      </c>
      <c r="B219" s="47" t="s">
        <v>121</v>
      </c>
      <c r="C219" s="9" t="s">
        <v>246</v>
      </c>
      <c r="D219" s="130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107">
        <v>43144</v>
      </c>
      <c r="Q219" s="107">
        <v>43116</v>
      </c>
      <c r="R219" s="107"/>
      <c r="S219" s="107">
        <v>43118</v>
      </c>
      <c r="T219" s="9"/>
      <c r="U219" s="9" t="s">
        <v>143</v>
      </c>
      <c r="V219" s="9" t="s">
        <v>143</v>
      </c>
      <c r="W219" s="107">
        <v>43124</v>
      </c>
      <c r="X219" s="107">
        <v>43131</v>
      </c>
      <c r="Y219" s="107">
        <v>43131</v>
      </c>
      <c r="Z219" s="113"/>
      <c r="AA219" s="113"/>
      <c r="AB219" s="116"/>
      <c r="AC219" s="115"/>
      <c r="AD219" s="115"/>
      <c r="AE219" s="115"/>
      <c r="AF219" s="115"/>
      <c r="AG219" s="116"/>
    </row>
    <row r="220" spans="1:33" x14ac:dyDescent="0.25">
      <c r="A220" s="27">
        <v>43162</v>
      </c>
      <c r="B220" s="49" t="s">
        <v>41</v>
      </c>
      <c r="C220" s="9" t="s">
        <v>247</v>
      </c>
      <c r="D220" s="132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107"/>
      <c r="Q220" s="107">
        <v>43111</v>
      </c>
      <c r="R220" s="107"/>
      <c r="S220" s="107">
        <v>43111</v>
      </c>
      <c r="T220" s="9"/>
      <c r="U220" s="9" t="s">
        <v>143</v>
      </c>
      <c r="V220" s="9" t="s">
        <v>143</v>
      </c>
      <c r="W220" s="107">
        <v>43116</v>
      </c>
      <c r="X220" s="107">
        <v>43117</v>
      </c>
      <c r="Y220" s="107">
        <v>43123</v>
      </c>
      <c r="Z220" s="113"/>
      <c r="AA220" s="113"/>
      <c r="AB220" s="116"/>
      <c r="AC220" s="115"/>
      <c r="AD220" s="115"/>
      <c r="AE220" s="115"/>
      <c r="AF220" s="115"/>
      <c r="AG220" s="116"/>
    </row>
    <row r="221" spans="1:33" x14ac:dyDescent="0.25">
      <c r="A221" s="27">
        <v>43162</v>
      </c>
      <c r="B221" s="39" t="s">
        <v>19</v>
      </c>
      <c r="C221" s="9" t="s">
        <v>248</v>
      </c>
      <c r="D221" s="7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107">
        <v>43148</v>
      </c>
      <c r="Q221" s="107">
        <v>43140</v>
      </c>
      <c r="R221" s="107" t="s">
        <v>249</v>
      </c>
      <c r="S221" s="107"/>
      <c r="T221" s="9"/>
      <c r="U221" s="9" t="s">
        <v>143</v>
      </c>
      <c r="V221" s="9" t="s">
        <v>143</v>
      </c>
      <c r="W221" s="107"/>
      <c r="X221" s="107"/>
      <c r="Y221" s="107"/>
      <c r="Z221" s="113"/>
      <c r="AA221" s="113"/>
      <c r="AB221" s="116"/>
      <c r="AC221" s="115"/>
      <c r="AD221" s="115"/>
      <c r="AE221" s="115"/>
      <c r="AF221" s="115"/>
      <c r="AG221" s="116"/>
    </row>
    <row r="222" spans="1:33" x14ac:dyDescent="0.25">
      <c r="A222" s="27">
        <v>43162</v>
      </c>
      <c r="B222" s="32" t="s">
        <v>19</v>
      </c>
      <c r="C222" s="9" t="s">
        <v>120</v>
      </c>
      <c r="D222" s="7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107"/>
      <c r="Q222" s="107"/>
      <c r="R222" s="107"/>
      <c r="S222" s="107"/>
      <c r="T222" s="9"/>
      <c r="U222" s="9"/>
      <c r="V222" s="9"/>
      <c r="W222" s="107"/>
      <c r="X222" s="107"/>
      <c r="Y222" s="107"/>
      <c r="Z222" s="113"/>
      <c r="AA222" s="113"/>
      <c r="AB222" s="116"/>
      <c r="AC222" s="115"/>
      <c r="AD222" s="115"/>
      <c r="AE222" s="115"/>
      <c r="AF222" s="115"/>
      <c r="AG222" s="116"/>
    </row>
    <row r="223" spans="1:33" x14ac:dyDescent="0.25">
      <c r="A223" s="27">
        <v>43163</v>
      </c>
      <c r="B223" s="49" t="s">
        <v>39</v>
      </c>
      <c r="C223" s="9" t="s">
        <v>250</v>
      </c>
      <c r="D223" s="132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107"/>
      <c r="Q223" s="107"/>
      <c r="R223" s="107"/>
      <c r="S223" s="107"/>
      <c r="T223" s="9"/>
      <c r="U223" s="9"/>
      <c r="V223" s="9"/>
      <c r="W223" s="107"/>
      <c r="X223" s="107"/>
      <c r="Y223" s="107"/>
      <c r="Z223" s="113"/>
      <c r="AA223" s="113"/>
      <c r="AB223" s="116"/>
      <c r="AC223" s="115"/>
      <c r="AD223" s="115"/>
      <c r="AE223" s="115"/>
      <c r="AF223" s="115"/>
      <c r="AG223" s="116"/>
    </row>
    <row r="224" spans="1:33" x14ac:dyDescent="0.25">
      <c r="A224" s="27">
        <v>43163</v>
      </c>
      <c r="B224" s="47" t="s">
        <v>55</v>
      </c>
      <c r="C224" s="9" t="s">
        <v>251</v>
      </c>
      <c r="D224" s="130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107">
        <v>43135</v>
      </c>
      <c r="Q224" s="107">
        <v>43111</v>
      </c>
      <c r="R224" s="107">
        <v>43112</v>
      </c>
      <c r="S224" s="107">
        <v>43112</v>
      </c>
      <c r="T224" s="9"/>
      <c r="U224" s="9" t="s">
        <v>143</v>
      </c>
      <c r="V224" s="9" t="s">
        <v>143</v>
      </c>
      <c r="W224" s="107">
        <v>43123</v>
      </c>
      <c r="X224" s="107">
        <v>43131</v>
      </c>
      <c r="Y224" s="107">
        <v>43131</v>
      </c>
      <c r="Z224" s="113"/>
      <c r="AA224" s="113"/>
      <c r="AB224" s="116"/>
      <c r="AC224" s="115"/>
      <c r="AD224" s="115"/>
      <c r="AE224" s="115"/>
      <c r="AF224" s="115"/>
      <c r="AG224" s="116"/>
    </row>
    <row r="225" spans="1:33" x14ac:dyDescent="0.25">
      <c r="A225" s="27">
        <v>43163</v>
      </c>
      <c r="B225" s="37" t="s">
        <v>41</v>
      </c>
      <c r="C225" s="9" t="s">
        <v>252</v>
      </c>
      <c r="D225" s="128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107"/>
      <c r="Q225" s="107">
        <v>43124</v>
      </c>
      <c r="R225" s="107"/>
      <c r="S225" s="107"/>
      <c r="T225" s="9"/>
      <c r="U225" s="9" t="s">
        <v>167</v>
      </c>
      <c r="V225" s="9" t="s">
        <v>167</v>
      </c>
      <c r="W225" s="107">
        <v>43145</v>
      </c>
      <c r="X225" s="107"/>
      <c r="Y225" s="107"/>
      <c r="Z225" s="113"/>
      <c r="AA225" s="113"/>
      <c r="AB225" s="116"/>
      <c r="AC225" s="115"/>
      <c r="AD225" s="115"/>
      <c r="AE225" s="115"/>
      <c r="AF225" s="115"/>
      <c r="AG225" s="116"/>
    </row>
    <row r="226" spans="1:33" x14ac:dyDescent="0.25">
      <c r="A226" s="27">
        <v>43163</v>
      </c>
      <c r="B226" s="45" t="s">
        <v>45</v>
      </c>
      <c r="C226" s="9" t="s">
        <v>253</v>
      </c>
      <c r="D226" s="128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107">
        <v>43074</v>
      </c>
      <c r="Q226" s="107">
        <v>43025</v>
      </c>
      <c r="R226" s="107">
        <v>43032</v>
      </c>
      <c r="S226" s="107">
        <v>43033</v>
      </c>
      <c r="T226" s="9"/>
      <c r="U226" s="9" t="s">
        <v>254</v>
      </c>
      <c r="V226" s="9" t="s">
        <v>254</v>
      </c>
      <c r="W226" s="107">
        <v>43109</v>
      </c>
      <c r="X226" s="107">
        <v>43115</v>
      </c>
      <c r="Y226" s="107">
        <v>43115</v>
      </c>
      <c r="Z226" s="113"/>
      <c r="AA226" s="113"/>
      <c r="AB226" s="116"/>
      <c r="AC226" s="115"/>
      <c r="AD226" s="115"/>
      <c r="AE226" s="115"/>
      <c r="AF226" s="115"/>
      <c r="AG226" s="116"/>
    </row>
    <row r="227" spans="1:33" x14ac:dyDescent="0.25">
      <c r="A227" s="50">
        <v>43164</v>
      </c>
      <c r="B227" s="46" t="s">
        <v>244</v>
      </c>
      <c r="C227" s="9" t="s">
        <v>250</v>
      </c>
      <c r="D227" s="134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107"/>
      <c r="Q227" s="107"/>
      <c r="R227" s="107"/>
      <c r="S227" s="107"/>
      <c r="T227" s="9"/>
      <c r="U227" s="9"/>
      <c r="V227" s="9"/>
      <c r="W227" s="107"/>
      <c r="X227" s="107"/>
      <c r="Y227" s="107"/>
      <c r="Z227" s="113"/>
      <c r="AA227" s="113"/>
      <c r="AB227" s="116"/>
      <c r="AC227" s="115"/>
      <c r="AD227" s="115"/>
      <c r="AE227" s="115"/>
      <c r="AF227" s="115"/>
      <c r="AG227" s="116"/>
    </row>
    <row r="228" spans="1:33" x14ac:dyDescent="0.25">
      <c r="A228" s="50">
        <v>43163</v>
      </c>
      <c r="B228" s="47" t="s">
        <v>26</v>
      </c>
      <c r="C228" s="9" t="s">
        <v>255</v>
      </c>
      <c r="D228" s="130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107"/>
      <c r="Q228" s="107"/>
      <c r="R228" s="107"/>
      <c r="S228" s="107"/>
      <c r="T228" s="9"/>
      <c r="U228" s="9"/>
      <c r="V228" s="9"/>
      <c r="W228" s="107"/>
      <c r="X228" s="107"/>
      <c r="Y228" s="107"/>
      <c r="Z228" s="113"/>
      <c r="AA228" s="113"/>
      <c r="AB228" s="116"/>
      <c r="AC228" s="115"/>
      <c r="AD228" s="115"/>
      <c r="AE228" s="115"/>
      <c r="AF228" s="115"/>
      <c r="AG228" s="116"/>
    </row>
    <row r="229" spans="1:33" x14ac:dyDescent="0.25">
      <c r="A229" s="27">
        <v>43163</v>
      </c>
      <c r="B229" s="39" t="s">
        <v>41</v>
      </c>
      <c r="C229" s="9" t="s">
        <v>256</v>
      </c>
      <c r="D229" s="7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107"/>
      <c r="Q229" s="107">
        <v>43115</v>
      </c>
      <c r="R229" s="107"/>
      <c r="S229" s="107">
        <v>43117</v>
      </c>
      <c r="T229" s="9"/>
      <c r="U229" s="9" t="s">
        <v>143</v>
      </c>
      <c r="V229" s="9" t="s">
        <v>143</v>
      </c>
      <c r="W229" s="107">
        <v>43137</v>
      </c>
      <c r="X229" s="107">
        <v>43143</v>
      </c>
      <c r="Y229" s="107">
        <v>43143</v>
      </c>
      <c r="Z229" s="113"/>
      <c r="AA229" s="113"/>
      <c r="AB229" s="116"/>
      <c r="AC229" s="115"/>
      <c r="AD229" s="115"/>
      <c r="AE229" s="115"/>
      <c r="AF229" s="115"/>
      <c r="AG229" s="116"/>
    </row>
    <row r="230" spans="1:33" x14ac:dyDescent="0.25">
      <c r="A230" s="27">
        <v>43163</v>
      </c>
      <c r="B230" s="45" t="s">
        <v>19</v>
      </c>
      <c r="C230" s="9" t="s">
        <v>257</v>
      </c>
      <c r="D230" s="128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107"/>
      <c r="Q230" s="107"/>
      <c r="R230" s="107"/>
      <c r="S230" s="107"/>
      <c r="T230" s="9"/>
      <c r="U230" s="9" t="s">
        <v>143</v>
      </c>
      <c r="V230" s="9" t="s">
        <v>143</v>
      </c>
      <c r="W230" s="107"/>
      <c r="X230" s="107"/>
      <c r="Y230" s="107"/>
      <c r="Z230" s="113"/>
      <c r="AA230" s="113"/>
      <c r="AB230" s="116"/>
      <c r="AC230" s="115"/>
      <c r="AD230" s="115"/>
      <c r="AE230" s="115"/>
      <c r="AF230" s="115"/>
      <c r="AG230" s="116"/>
    </row>
    <row r="231" spans="1:33" x14ac:dyDescent="0.25">
      <c r="A231" s="27">
        <v>43164</v>
      </c>
      <c r="B231" s="25" t="s">
        <v>23</v>
      </c>
      <c r="C231" s="9" t="s">
        <v>258</v>
      </c>
      <c r="D231" s="141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107">
        <v>43148</v>
      </c>
      <c r="Q231" s="107">
        <v>43123</v>
      </c>
      <c r="R231" s="107"/>
      <c r="S231" s="107"/>
      <c r="T231" s="9"/>
      <c r="U231" s="9" t="s">
        <v>143</v>
      </c>
      <c r="V231" s="9" t="s">
        <v>143</v>
      </c>
      <c r="W231" s="107">
        <v>43136</v>
      </c>
      <c r="X231" s="107">
        <v>43138</v>
      </c>
      <c r="Y231" s="107">
        <v>43139</v>
      </c>
      <c r="Z231" s="113"/>
      <c r="AA231" s="113"/>
      <c r="AB231" s="116"/>
      <c r="AC231" s="115"/>
      <c r="AD231" s="115"/>
      <c r="AE231" s="115"/>
      <c r="AF231" s="115"/>
      <c r="AG231" s="116"/>
    </row>
    <row r="232" spans="1:33" x14ac:dyDescent="0.25">
      <c r="A232" s="27">
        <v>43164</v>
      </c>
      <c r="B232" s="48" t="s">
        <v>4</v>
      </c>
      <c r="C232" s="9" t="s">
        <v>259</v>
      </c>
      <c r="D232" s="140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107"/>
      <c r="Q232" s="107"/>
      <c r="R232" s="107"/>
      <c r="S232" s="107"/>
      <c r="T232" s="9"/>
      <c r="U232" s="9"/>
      <c r="V232" s="9"/>
      <c r="W232" s="107"/>
      <c r="X232" s="107"/>
      <c r="Y232" s="107"/>
      <c r="Z232" s="113"/>
      <c r="AA232" s="113"/>
      <c r="AB232" s="116"/>
      <c r="AC232" s="115"/>
      <c r="AD232" s="115"/>
      <c r="AE232" s="115"/>
      <c r="AF232" s="115"/>
      <c r="AG232" s="116"/>
    </row>
    <row r="233" spans="1:33" x14ac:dyDescent="0.25">
      <c r="A233" s="27">
        <v>43164</v>
      </c>
      <c r="B233" s="48" t="s">
        <v>13</v>
      </c>
      <c r="C233" s="9" t="s">
        <v>260</v>
      </c>
      <c r="D233" s="140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107"/>
      <c r="Q233" s="107"/>
      <c r="R233" s="107"/>
      <c r="S233" s="107"/>
      <c r="T233" s="9"/>
      <c r="U233" s="9"/>
      <c r="V233" s="9"/>
      <c r="W233" s="107"/>
      <c r="X233" s="107"/>
      <c r="Y233" s="107"/>
      <c r="Z233" s="113"/>
      <c r="AA233" s="113"/>
      <c r="AB233" s="116"/>
      <c r="AC233" s="115"/>
      <c r="AD233" s="115"/>
      <c r="AE233" s="115"/>
      <c r="AF233" s="115"/>
      <c r="AG233" s="116"/>
    </row>
    <row r="234" spans="1:33" x14ac:dyDescent="0.25">
      <c r="A234" s="27">
        <v>43164</v>
      </c>
      <c r="B234" s="31" t="s">
        <v>41</v>
      </c>
      <c r="C234" s="9" t="s">
        <v>261</v>
      </c>
      <c r="D234" s="135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107"/>
      <c r="Q234" s="107">
        <v>43108</v>
      </c>
      <c r="R234" s="107">
        <v>43108</v>
      </c>
      <c r="S234" s="107">
        <v>43109</v>
      </c>
      <c r="T234" s="9"/>
      <c r="U234" s="9" t="s">
        <v>143</v>
      </c>
      <c r="V234" s="9" t="s">
        <v>143</v>
      </c>
      <c r="W234" s="107">
        <v>43110</v>
      </c>
      <c r="X234" s="107">
        <v>43112</v>
      </c>
      <c r="Y234" s="107"/>
      <c r="Z234" s="113"/>
      <c r="AA234" s="113"/>
      <c r="AB234" s="116"/>
      <c r="AC234" s="115"/>
      <c r="AD234" s="115"/>
      <c r="AE234" s="115"/>
      <c r="AF234" s="115"/>
      <c r="AG234" s="116"/>
    </row>
    <row r="235" spans="1:33" x14ac:dyDescent="0.25">
      <c r="A235" s="27">
        <v>43164</v>
      </c>
      <c r="B235" s="47" t="s">
        <v>26</v>
      </c>
      <c r="C235" s="9" t="s">
        <v>255</v>
      </c>
      <c r="D235" s="130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107"/>
      <c r="Q235" s="107">
        <v>43145</v>
      </c>
      <c r="R235" s="107">
        <v>43147</v>
      </c>
      <c r="S235" s="107">
        <v>43147</v>
      </c>
      <c r="T235" s="9"/>
      <c r="U235" s="9" t="s">
        <v>143</v>
      </c>
      <c r="V235" s="9" t="s">
        <v>143</v>
      </c>
      <c r="W235" s="107">
        <v>43152</v>
      </c>
      <c r="X235" s="107"/>
      <c r="Y235" s="107"/>
      <c r="Z235" s="113"/>
      <c r="AA235" s="113"/>
      <c r="AB235" s="116"/>
      <c r="AC235" s="115"/>
      <c r="AD235" s="115"/>
      <c r="AE235" s="115"/>
      <c r="AF235" s="115"/>
      <c r="AG235" s="116"/>
    </row>
    <row r="236" spans="1:33" x14ac:dyDescent="0.25">
      <c r="A236" s="27">
        <v>43164</v>
      </c>
      <c r="B236" s="37" t="s">
        <v>122</v>
      </c>
      <c r="C236" s="9" t="s">
        <v>262</v>
      </c>
      <c r="D236" s="128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107">
        <v>43158</v>
      </c>
      <c r="Q236" s="107">
        <v>43139</v>
      </c>
      <c r="R236" s="107">
        <v>43139</v>
      </c>
      <c r="S236" s="107"/>
      <c r="T236" s="9"/>
      <c r="U236" s="9"/>
      <c r="V236" s="9"/>
      <c r="W236" s="107"/>
      <c r="X236" s="107"/>
      <c r="Y236" s="107"/>
      <c r="Z236" s="113"/>
      <c r="AA236" s="113"/>
      <c r="AB236" s="116"/>
      <c r="AC236" s="115"/>
      <c r="AD236" s="115"/>
      <c r="AE236" s="115"/>
      <c r="AF236" s="115"/>
      <c r="AG236" s="116"/>
    </row>
    <row r="237" spans="1:33" x14ac:dyDescent="0.25">
      <c r="A237" s="27">
        <v>43164</v>
      </c>
      <c r="B237" s="32" t="s">
        <v>4</v>
      </c>
      <c r="C237" s="9" t="s">
        <v>259</v>
      </c>
      <c r="D237" s="7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107"/>
      <c r="Q237" s="107"/>
      <c r="R237" s="107"/>
      <c r="S237" s="107"/>
      <c r="T237" s="9"/>
      <c r="U237" s="9"/>
      <c r="V237" s="9"/>
      <c r="W237" s="107"/>
      <c r="X237" s="107"/>
      <c r="Y237" s="107"/>
      <c r="Z237" s="113"/>
      <c r="AA237" s="113"/>
      <c r="AB237" s="116"/>
      <c r="AC237" s="115"/>
      <c r="AD237" s="115"/>
      <c r="AE237" s="115"/>
      <c r="AF237" s="115"/>
      <c r="AG237" s="116"/>
    </row>
    <row r="238" spans="1:33" x14ac:dyDescent="0.25">
      <c r="A238" s="27">
        <v>43165</v>
      </c>
      <c r="B238" s="39" t="s">
        <v>122</v>
      </c>
      <c r="C238" s="9" t="s">
        <v>263</v>
      </c>
      <c r="D238" s="7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107">
        <v>43165</v>
      </c>
      <c r="Q238" s="107"/>
      <c r="R238" s="107"/>
      <c r="S238" s="107"/>
      <c r="T238" s="9"/>
      <c r="U238" s="9"/>
      <c r="V238" s="9"/>
      <c r="W238" s="107"/>
      <c r="X238" s="107"/>
      <c r="Y238" s="107"/>
      <c r="Z238" s="113"/>
      <c r="AA238" s="113"/>
      <c r="AB238" s="116"/>
      <c r="AC238" s="115"/>
      <c r="AD238" s="115"/>
      <c r="AE238" s="115"/>
      <c r="AF238" s="115"/>
      <c r="AG238" s="116"/>
    </row>
    <row r="239" spans="1:33" x14ac:dyDescent="0.25">
      <c r="A239" s="27">
        <v>43165</v>
      </c>
      <c r="B239" s="25" t="s">
        <v>244</v>
      </c>
      <c r="C239" s="9" t="s">
        <v>264</v>
      </c>
      <c r="D239" s="141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107"/>
      <c r="Q239" s="107"/>
      <c r="R239" s="107"/>
      <c r="S239" s="107"/>
      <c r="T239" s="9"/>
      <c r="U239" s="9"/>
      <c r="V239" s="9"/>
      <c r="W239" s="107"/>
      <c r="X239" s="107"/>
      <c r="Y239" s="107"/>
      <c r="Z239" s="113"/>
      <c r="AA239" s="113"/>
      <c r="AB239" s="116"/>
      <c r="AC239" s="115"/>
      <c r="AD239" s="115"/>
      <c r="AE239" s="115"/>
      <c r="AF239" s="115"/>
      <c r="AG239" s="116"/>
    </row>
    <row r="240" spans="1:33" x14ac:dyDescent="0.25">
      <c r="A240" s="27">
        <v>43165</v>
      </c>
      <c r="B240" s="39" t="s">
        <v>4</v>
      </c>
      <c r="C240" s="9" t="s">
        <v>265</v>
      </c>
      <c r="D240" s="7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107"/>
      <c r="Q240" s="107"/>
      <c r="R240" s="107"/>
      <c r="S240" s="107"/>
      <c r="T240" s="9"/>
      <c r="U240" s="9"/>
      <c r="V240" s="9"/>
      <c r="W240" s="107"/>
      <c r="X240" s="107"/>
      <c r="Y240" s="107"/>
      <c r="Z240" s="113"/>
      <c r="AA240" s="113"/>
      <c r="AB240" s="116"/>
      <c r="AC240" s="115"/>
      <c r="AD240" s="115"/>
      <c r="AE240" s="115"/>
      <c r="AF240" s="115"/>
      <c r="AG240" s="116"/>
    </row>
    <row r="241" spans="1:33" x14ac:dyDescent="0.25">
      <c r="A241" s="27">
        <v>43166</v>
      </c>
      <c r="B241" s="31" t="s">
        <v>15</v>
      </c>
      <c r="C241" s="9" t="s">
        <v>79</v>
      </c>
      <c r="D241" s="135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107"/>
      <c r="Q241" s="107">
        <v>43124</v>
      </c>
      <c r="R241" s="107">
        <v>43124</v>
      </c>
      <c r="S241" s="107">
        <v>43124</v>
      </c>
      <c r="T241" s="9"/>
      <c r="U241" s="9" t="s">
        <v>143</v>
      </c>
      <c r="V241" s="9" t="s">
        <v>143</v>
      </c>
      <c r="W241" s="107">
        <v>43132</v>
      </c>
      <c r="X241" s="107">
        <v>43138</v>
      </c>
      <c r="Y241" s="107">
        <v>43145</v>
      </c>
      <c r="Z241" s="113"/>
      <c r="AA241" s="113"/>
      <c r="AB241" s="116"/>
      <c r="AC241" s="115"/>
      <c r="AD241" s="115"/>
      <c r="AE241" s="115"/>
      <c r="AF241" s="115"/>
      <c r="AG241" s="116"/>
    </row>
    <row r="242" spans="1:33" x14ac:dyDescent="0.25">
      <c r="A242" s="27">
        <v>43164</v>
      </c>
      <c r="B242" s="37" t="s">
        <v>41</v>
      </c>
      <c r="C242" s="9" t="s">
        <v>266</v>
      </c>
      <c r="D242" s="128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107"/>
      <c r="Q242" s="107"/>
      <c r="R242" s="107"/>
      <c r="S242" s="107">
        <v>43143</v>
      </c>
      <c r="T242" s="9"/>
      <c r="U242" s="9" t="s">
        <v>143</v>
      </c>
      <c r="V242" s="9" t="s">
        <v>143</v>
      </c>
      <c r="W242" s="107"/>
      <c r="X242" s="107"/>
      <c r="Y242" s="107"/>
      <c r="Z242" s="113"/>
      <c r="AA242" s="113"/>
      <c r="AB242" s="116"/>
      <c r="AC242" s="115"/>
      <c r="AD242" s="115"/>
      <c r="AE242" s="115"/>
      <c r="AF242" s="115"/>
      <c r="AG242" s="116"/>
    </row>
    <row r="243" spans="1:33" x14ac:dyDescent="0.25">
      <c r="A243" s="28">
        <v>43164</v>
      </c>
      <c r="B243" s="37" t="s">
        <v>19</v>
      </c>
      <c r="C243" s="9" t="s">
        <v>267</v>
      </c>
      <c r="D243" s="128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107">
        <v>43149</v>
      </c>
      <c r="Q243" s="107">
        <v>43105</v>
      </c>
      <c r="R243" s="107">
        <v>43146</v>
      </c>
      <c r="S243" s="107">
        <v>43106</v>
      </c>
      <c r="T243" s="9"/>
      <c r="U243" s="9" t="s">
        <v>143</v>
      </c>
      <c r="V243" s="9" t="s">
        <v>143</v>
      </c>
      <c r="W243" s="107">
        <v>43146</v>
      </c>
      <c r="X243" s="107"/>
      <c r="Y243" s="107"/>
      <c r="Z243" s="113"/>
      <c r="AA243" s="113"/>
      <c r="AB243" s="116"/>
      <c r="AC243" s="115"/>
      <c r="AD243" s="115"/>
      <c r="AE243" s="115"/>
      <c r="AF243" s="115"/>
      <c r="AG243" s="116"/>
    </row>
    <row r="244" spans="1:33" x14ac:dyDescent="0.25">
      <c r="A244" s="27">
        <v>43167</v>
      </c>
      <c r="B244" s="37" t="s">
        <v>21</v>
      </c>
      <c r="C244" s="9" t="s">
        <v>268</v>
      </c>
      <c r="D244" s="128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107">
        <v>43167</v>
      </c>
      <c r="Q244" s="107">
        <v>43140</v>
      </c>
      <c r="R244" s="107">
        <v>43140</v>
      </c>
      <c r="S244" s="107">
        <v>43143</v>
      </c>
      <c r="T244" s="9"/>
      <c r="U244" s="9"/>
      <c r="V244" s="9"/>
      <c r="W244" s="107"/>
      <c r="X244" s="107"/>
      <c r="Y244" s="107"/>
      <c r="Z244" s="113"/>
      <c r="AA244" s="113"/>
      <c r="AB244" s="116"/>
      <c r="AC244" s="115"/>
      <c r="AD244" s="115"/>
      <c r="AE244" s="115"/>
      <c r="AF244" s="115"/>
      <c r="AG244" s="116"/>
    </row>
    <row r="245" spans="1:33" x14ac:dyDescent="0.25">
      <c r="A245" s="108">
        <v>43167</v>
      </c>
      <c r="B245" s="9" t="s">
        <v>26</v>
      </c>
      <c r="C245" s="9" t="s">
        <v>269</v>
      </c>
      <c r="D245" s="13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107"/>
      <c r="Q245" s="107"/>
      <c r="R245" s="107"/>
      <c r="S245" s="107"/>
      <c r="T245" s="9"/>
      <c r="U245" s="9" t="s">
        <v>143</v>
      </c>
      <c r="V245" s="9" t="s">
        <v>143</v>
      </c>
      <c r="W245" s="107"/>
      <c r="X245" s="107"/>
      <c r="Y245" s="107"/>
      <c r="Z245" s="113"/>
      <c r="AA245" s="113"/>
      <c r="AB245" s="116"/>
      <c r="AC245" s="115"/>
      <c r="AD245" s="115"/>
      <c r="AE245" s="115"/>
      <c r="AF245" s="115"/>
      <c r="AG245" s="116"/>
    </row>
    <row r="246" spans="1:33" x14ac:dyDescent="0.25">
      <c r="A246" s="108">
        <v>43167</v>
      </c>
      <c r="B246" s="9" t="s">
        <v>122</v>
      </c>
      <c r="C246" s="9" t="s">
        <v>270</v>
      </c>
      <c r="D246" s="13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107">
        <v>43167</v>
      </c>
      <c r="Q246" s="107">
        <v>43146</v>
      </c>
      <c r="R246" s="107">
        <v>43146</v>
      </c>
      <c r="S246" s="107"/>
      <c r="T246" s="9"/>
      <c r="U246" s="9" t="s">
        <v>143</v>
      </c>
      <c r="V246" s="9"/>
      <c r="W246" s="107"/>
      <c r="X246" s="107"/>
      <c r="Y246" s="107"/>
      <c r="Z246" s="113"/>
      <c r="AA246" s="113"/>
      <c r="AB246" s="116"/>
      <c r="AC246" s="115"/>
      <c r="AD246" s="115"/>
      <c r="AE246" s="115"/>
      <c r="AF246" s="115"/>
      <c r="AG246" s="116"/>
    </row>
    <row r="247" spans="1:33" x14ac:dyDescent="0.25">
      <c r="A247" s="108">
        <v>43169</v>
      </c>
      <c r="B247" s="9" t="s">
        <v>45</v>
      </c>
      <c r="C247" s="9" t="s">
        <v>271</v>
      </c>
      <c r="D247" s="13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107"/>
      <c r="Q247" s="107"/>
      <c r="R247" s="107"/>
      <c r="S247" s="107"/>
      <c r="T247" s="9"/>
      <c r="U247" s="9"/>
      <c r="V247" s="9"/>
      <c r="W247" s="107"/>
      <c r="X247" s="107"/>
      <c r="Y247" s="107"/>
      <c r="Z247" s="113"/>
      <c r="AA247" s="113"/>
      <c r="AB247" s="116"/>
      <c r="AC247" s="115"/>
      <c r="AD247" s="115"/>
      <c r="AE247" s="115"/>
      <c r="AF247" s="115"/>
      <c r="AG247" s="116"/>
    </row>
    <row r="248" spans="1:33" x14ac:dyDescent="0.25">
      <c r="A248" s="108">
        <v>43167</v>
      </c>
      <c r="B248" s="9" t="s">
        <v>10</v>
      </c>
      <c r="C248" s="9" t="s">
        <v>272</v>
      </c>
      <c r="D248" s="13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107"/>
      <c r="Q248" s="107"/>
      <c r="R248" s="107"/>
      <c r="S248" s="107"/>
      <c r="T248" s="9"/>
      <c r="U248" s="9"/>
      <c r="V248" s="9"/>
      <c r="W248" s="107"/>
      <c r="X248" s="107"/>
      <c r="Y248" s="107"/>
      <c r="Z248" s="113"/>
      <c r="AA248" s="113"/>
      <c r="AB248" s="116"/>
      <c r="AC248" s="115"/>
      <c r="AD248" s="115"/>
      <c r="AE248" s="115"/>
      <c r="AF248" s="115"/>
      <c r="AG248" s="116"/>
    </row>
    <row r="249" spans="1:33" x14ac:dyDescent="0.25">
      <c r="A249" s="108">
        <v>43169</v>
      </c>
      <c r="B249" s="9" t="s">
        <v>21</v>
      </c>
      <c r="C249" s="9" t="s">
        <v>273</v>
      </c>
      <c r="D249" s="13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107">
        <v>43169</v>
      </c>
      <c r="Q249" s="107">
        <v>43136</v>
      </c>
      <c r="R249" s="107"/>
      <c r="S249" s="107"/>
      <c r="T249" s="9"/>
      <c r="U249" s="9"/>
      <c r="V249" s="9"/>
      <c r="W249" s="107"/>
      <c r="X249" s="107"/>
      <c r="Y249" s="107"/>
      <c r="Z249" s="113"/>
      <c r="AA249" s="113"/>
      <c r="AB249" s="116"/>
      <c r="AC249" s="115"/>
      <c r="AD249" s="115"/>
      <c r="AE249" s="115"/>
      <c r="AF249" s="115"/>
      <c r="AG249" s="116"/>
    </row>
    <row r="250" spans="1:33" x14ac:dyDescent="0.25">
      <c r="A250" s="108">
        <v>43170</v>
      </c>
      <c r="B250" s="9" t="s">
        <v>10</v>
      </c>
      <c r="C250" s="9" t="s">
        <v>274</v>
      </c>
      <c r="D250" s="13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107"/>
      <c r="Q250" s="107"/>
      <c r="R250" s="107"/>
      <c r="S250" s="107"/>
      <c r="T250" s="9"/>
      <c r="U250" s="9"/>
      <c r="V250" s="9"/>
      <c r="W250" s="107"/>
      <c r="X250" s="107"/>
      <c r="Y250" s="107"/>
      <c r="Z250" s="113"/>
      <c r="AA250" s="113"/>
      <c r="AB250" s="116"/>
      <c r="AC250" s="115"/>
      <c r="AD250" s="115"/>
      <c r="AE250" s="115"/>
      <c r="AF250" s="115"/>
      <c r="AG250" s="116"/>
    </row>
    <row r="251" spans="1:33" x14ac:dyDescent="0.25">
      <c r="A251" s="108">
        <v>43171</v>
      </c>
      <c r="B251" s="9" t="s">
        <v>244</v>
      </c>
      <c r="C251" s="9" t="s">
        <v>275</v>
      </c>
      <c r="D251" s="13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107"/>
      <c r="Q251" s="107"/>
      <c r="R251" s="107"/>
      <c r="S251" s="107"/>
      <c r="T251" s="9"/>
      <c r="U251" s="9"/>
      <c r="V251" s="9"/>
      <c r="W251" s="107"/>
      <c r="X251" s="107"/>
      <c r="Y251" s="107"/>
      <c r="Z251" s="113"/>
      <c r="AA251" s="113"/>
      <c r="AB251" s="116"/>
      <c r="AC251" s="115"/>
      <c r="AD251" s="115"/>
      <c r="AE251" s="115"/>
      <c r="AF251" s="115"/>
      <c r="AG251" s="116"/>
    </row>
    <row r="252" spans="1:33" x14ac:dyDescent="0.25">
      <c r="A252" s="108">
        <v>43172</v>
      </c>
      <c r="B252" s="9" t="s">
        <v>45</v>
      </c>
      <c r="C252" s="9" t="s">
        <v>276</v>
      </c>
      <c r="D252" s="13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107">
        <v>43172</v>
      </c>
      <c r="Q252" s="107"/>
      <c r="R252" s="107"/>
      <c r="S252" s="107"/>
      <c r="T252" s="9"/>
      <c r="U252" s="9"/>
      <c r="V252" s="9"/>
      <c r="W252" s="107"/>
      <c r="X252" s="107"/>
      <c r="Y252" s="107"/>
      <c r="Z252" s="113"/>
      <c r="AA252" s="113"/>
      <c r="AB252" s="116"/>
      <c r="AC252" s="115"/>
      <c r="AD252" s="115"/>
      <c r="AE252" s="115"/>
      <c r="AF252" s="115"/>
      <c r="AG252" s="116"/>
    </row>
    <row r="253" spans="1:33" x14ac:dyDescent="0.25">
      <c r="A253" s="108">
        <v>43172</v>
      </c>
      <c r="B253" s="9" t="s">
        <v>41</v>
      </c>
      <c r="C253" s="9" t="s">
        <v>277</v>
      </c>
      <c r="D253" s="13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107"/>
      <c r="Q253" s="107">
        <v>43140</v>
      </c>
      <c r="R253" s="107"/>
      <c r="S253" s="107"/>
      <c r="T253" s="9"/>
      <c r="U253" s="9" t="s">
        <v>143</v>
      </c>
      <c r="V253" s="9" t="s">
        <v>143</v>
      </c>
      <c r="W253" s="107"/>
      <c r="X253" s="107"/>
      <c r="Y253" s="107"/>
      <c r="Z253" s="113"/>
      <c r="AA253" s="113"/>
      <c r="AB253" s="116"/>
      <c r="AC253" s="115"/>
      <c r="AD253" s="115"/>
      <c r="AE253" s="115"/>
      <c r="AF253" s="115"/>
      <c r="AG253" s="116"/>
    </row>
    <row r="254" spans="1:33" x14ac:dyDescent="0.25">
      <c r="A254" s="108">
        <v>43173</v>
      </c>
      <c r="B254" s="9" t="s">
        <v>244</v>
      </c>
      <c r="C254" s="9" t="s">
        <v>278</v>
      </c>
      <c r="D254" s="13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107"/>
      <c r="Q254" s="107"/>
      <c r="R254" s="107"/>
      <c r="S254" s="107"/>
      <c r="T254" s="9"/>
      <c r="U254" s="9"/>
      <c r="V254" s="9"/>
      <c r="W254" s="107"/>
      <c r="X254" s="107"/>
      <c r="Y254" s="107"/>
      <c r="Z254" s="113"/>
      <c r="AA254" s="113"/>
      <c r="AB254" s="116"/>
      <c r="AC254" s="115"/>
      <c r="AD254" s="115"/>
      <c r="AE254" s="115"/>
      <c r="AF254" s="115"/>
      <c r="AG254" s="116"/>
    </row>
    <row r="255" spans="1:33" x14ac:dyDescent="0.25">
      <c r="A255" s="108">
        <v>43174</v>
      </c>
      <c r="B255" s="9" t="s">
        <v>13</v>
      </c>
      <c r="C255" s="9" t="s">
        <v>279</v>
      </c>
      <c r="D255" s="13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107"/>
      <c r="Q255" s="107"/>
      <c r="R255" s="107"/>
      <c r="S255" s="107"/>
      <c r="T255" s="9"/>
      <c r="U255" s="9"/>
      <c r="V255" s="9"/>
      <c r="W255" s="107"/>
      <c r="X255" s="107"/>
      <c r="Y255" s="107"/>
      <c r="Z255" s="113"/>
      <c r="AA255" s="113"/>
      <c r="AB255" s="116"/>
      <c r="AC255" s="115"/>
      <c r="AD255" s="115"/>
      <c r="AE255" s="115"/>
      <c r="AF255" s="115"/>
      <c r="AG255" s="116"/>
    </row>
    <row r="256" spans="1:33" x14ac:dyDescent="0.25">
      <c r="A256" s="108">
        <v>43174</v>
      </c>
      <c r="B256" s="9" t="s">
        <v>26</v>
      </c>
      <c r="C256" s="9" t="s">
        <v>280</v>
      </c>
      <c r="D256" s="13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107"/>
      <c r="Q256" s="107"/>
      <c r="R256" s="107"/>
      <c r="S256" s="107"/>
      <c r="T256" s="9"/>
      <c r="U256" s="9" t="s">
        <v>143</v>
      </c>
      <c r="V256" s="9" t="s">
        <v>143</v>
      </c>
      <c r="W256" s="107"/>
      <c r="X256" s="107"/>
      <c r="Y256" s="107"/>
      <c r="Z256" s="113"/>
      <c r="AA256" s="113"/>
      <c r="AB256" s="116"/>
      <c r="AC256" s="115"/>
      <c r="AD256" s="115"/>
      <c r="AE256" s="115"/>
      <c r="AF256" s="115"/>
      <c r="AG256" s="116"/>
    </row>
    <row r="257" spans="1:33" x14ac:dyDescent="0.25">
      <c r="A257" s="108">
        <v>43174</v>
      </c>
      <c r="B257" s="9" t="s">
        <v>55</v>
      </c>
      <c r="C257" s="9" t="s">
        <v>281</v>
      </c>
      <c r="D257" s="13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107">
        <v>43128</v>
      </c>
      <c r="Q257" s="107">
        <v>43123</v>
      </c>
      <c r="R257" s="107"/>
      <c r="S257" s="107">
        <v>43124</v>
      </c>
      <c r="T257" s="9"/>
      <c r="U257" s="9" t="s">
        <v>282</v>
      </c>
      <c r="V257" s="9" t="s">
        <v>282</v>
      </c>
      <c r="W257" s="107"/>
      <c r="X257" s="107"/>
      <c r="Y257" s="107"/>
      <c r="Z257" s="113"/>
      <c r="AA257" s="113"/>
      <c r="AB257" s="116"/>
      <c r="AC257" s="115"/>
      <c r="AD257" s="115"/>
      <c r="AE257" s="115"/>
      <c r="AF257" s="115"/>
      <c r="AG257" s="116"/>
    </row>
    <row r="258" spans="1:33" x14ac:dyDescent="0.25">
      <c r="A258" s="108">
        <v>43175</v>
      </c>
      <c r="B258" s="9" t="s">
        <v>55</v>
      </c>
      <c r="C258" s="9" t="s">
        <v>283</v>
      </c>
      <c r="D258" s="13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107">
        <v>43175</v>
      </c>
      <c r="Q258" s="107">
        <v>43125</v>
      </c>
      <c r="R258" s="107"/>
      <c r="S258" s="107"/>
      <c r="T258" s="9"/>
      <c r="U258" s="9"/>
      <c r="V258" s="9"/>
      <c r="W258" s="107"/>
      <c r="X258" s="107"/>
      <c r="Y258" s="107"/>
      <c r="Z258" s="113"/>
      <c r="AA258" s="113"/>
      <c r="AB258" s="116"/>
      <c r="AC258" s="115"/>
      <c r="AD258" s="115"/>
      <c r="AE258" s="115"/>
      <c r="AF258" s="115"/>
      <c r="AG258" s="116"/>
    </row>
    <row r="259" spans="1:33" x14ac:dyDescent="0.25">
      <c r="A259" s="108">
        <v>43168</v>
      </c>
      <c r="B259" s="9" t="s">
        <v>10</v>
      </c>
      <c r="C259" s="9" t="s">
        <v>284</v>
      </c>
      <c r="D259" s="13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107"/>
      <c r="Q259" s="107"/>
      <c r="R259" s="107"/>
      <c r="S259" s="107"/>
      <c r="T259" s="9"/>
      <c r="U259" s="9"/>
      <c r="V259" s="9"/>
      <c r="W259" s="107"/>
      <c r="X259" s="107"/>
      <c r="Y259" s="107"/>
      <c r="Z259" s="113"/>
      <c r="AA259" s="113"/>
      <c r="AB259" s="116"/>
      <c r="AC259" s="115"/>
      <c r="AD259" s="115"/>
      <c r="AE259" s="115"/>
      <c r="AF259" s="115"/>
      <c r="AG259" s="116"/>
    </row>
    <row r="260" spans="1:33" x14ac:dyDescent="0.25">
      <c r="A260" s="108">
        <v>43177</v>
      </c>
      <c r="B260" s="9" t="s">
        <v>4</v>
      </c>
      <c r="C260" s="9" t="s">
        <v>285</v>
      </c>
      <c r="D260" s="13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107"/>
      <c r="Q260" s="107"/>
      <c r="R260" s="107"/>
      <c r="S260" s="107"/>
      <c r="T260" s="9"/>
      <c r="U260" s="9"/>
      <c r="V260" s="9"/>
      <c r="W260" s="107"/>
      <c r="X260" s="107"/>
      <c r="Y260" s="107"/>
      <c r="Z260" s="113"/>
      <c r="AA260" s="113"/>
      <c r="AB260" s="116"/>
      <c r="AC260" s="115"/>
      <c r="AD260" s="115"/>
      <c r="AE260" s="115"/>
      <c r="AF260" s="115"/>
      <c r="AG260" s="116"/>
    </row>
    <row r="261" spans="1:33" x14ac:dyDescent="0.25">
      <c r="A261" s="108">
        <v>43177</v>
      </c>
      <c r="B261" s="9" t="s">
        <v>21</v>
      </c>
      <c r="C261" s="9" t="s">
        <v>286</v>
      </c>
      <c r="D261" s="13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107"/>
      <c r="Q261" s="107"/>
      <c r="R261" s="107"/>
      <c r="S261" s="107"/>
      <c r="T261" s="9"/>
      <c r="U261" s="9"/>
      <c r="V261" s="9"/>
      <c r="W261" s="107"/>
      <c r="X261" s="107"/>
      <c r="Y261" s="107"/>
      <c r="Z261" s="113"/>
      <c r="AA261" s="113"/>
      <c r="AB261" s="116"/>
      <c r="AC261" s="115"/>
      <c r="AD261" s="115"/>
      <c r="AE261" s="115"/>
      <c r="AF261" s="115"/>
      <c r="AG261" s="116"/>
    </row>
    <row r="262" spans="1:33" x14ac:dyDescent="0.25">
      <c r="A262" s="108">
        <v>43177</v>
      </c>
      <c r="B262" s="9" t="s">
        <v>37</v>
      </c>
      <c r="C262" s="9" t="s">
        <v>287</v>
      </c>
      <c r="D262" s="13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107"/>
      <c r="Q262" s="107"/>
      <c r="R262" s="107"/>
      <c r="S262" s="107"/>
      <c r="T262" s="9"/>
      <c r="U262" s="9"/>
      <c r="V262" s="9"/>
      <c r="W262" s="107"/>
      <c r="X262" s="107"/>
      <c r="Y262" s="107"/>
      <c r="Z262" s="113"/>
      <c r="AA262" s="113"/>
      <c r="AB262" s="116"/>
      <c r="AC262" s="115"/>
      <c r="AD262" s="115"/>
      <c r="AE262" s="115"/>
      <c r="AF262" s="115"/>
      <c r="AG262" s="116"/>
    </row>
    <row r="263" spans="1:33" x14ac:dyDescent="0.25">
      <c r="A263" s="108">
        <v>43178</v>
      </c>
      <c r="B263" s="9" t="s">
        <v>122</v>
      </c>
      <c r="C263" s="9" t="s">
        <v>288</v>
      </c>
      <c r="D263" s="13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107"/>
      <c r="Q263" s="107"/>
      <c r="R263" s="107"/>
      <c r="S263" s="107"/>
      <c r="T263" s="9"/>
      <c r="U263" s="9"/>
      <c r="V263" s="9"/>
      <c r="W263" s="107"/>
      <c r="X263" s="107"/>
      <c r="Y263" s="107"/>
      <c r="Z263" s="113"/>
      <c r="AA263" s="113"/>
      <c r="AB263" s="116"/>
      <c r="AC263" s="115"/>
      <c r="AD263" s="115"/>
      <c r="AE263" s="115"/>
      <c r="AF263" s="115"/>
      <c r="AG263" s="116"/>
    </row>
    <row r="264" spans="1:33" x14ac:dyDescent="0.25">
      <c r="A264" s="108">
        <v>43179</v>
      </c>
      <c r="B264" s="9" t="s">
        <v>13</v>
      </c>
      <c r="C264" s="9" t="s">
        <v>289</v>
      </c>
      <c r="D264" s="13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107"/>
      <c r="Q264" s="107"/>
      <c r="R264" s="107"/>
      <c r="S264" s="107"/>
      <c r="T264" s="9"/>
      <c r="U264" s="9"/>
      <c r="V264" s="9"/>
      <c r="W264" s="107"/>
      <c r="X264" s="107"/>
      <c r="Y264" s="107"/>
      <c r="Z264" s="113"/>
      <c r="AA264" s="113"/>
      <c r="AB264" s="116"/>
      <c r="AC264" s="115"/>
      <c r="AD264" s="115"/>
      <c r="AE264" s="115"/>
      <c r="AF264" s="115"/>
      <c r="AG264" s="116"/>
    </row>
    <row r="265" spans="1:33" x14ac:dyDescent="0.25">
      <c r="A265" s="108">
        <v>43179</v>
      </c>
      <c r="B265" s="9" t="s">
        <v>8</v>
      </c>
      <c r="C265" s="9" t="s">
        <v>290</v>
      </c>
      <c r="D265" s="13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107"/>
      <c r="Q265" s="107"/>
      <c r="R265" s="107"/>
      <c r="S265" s="107"/>
      <c r="T265" s="9"/>
      <c r="U265" s="9"/>
      <c r="V265" s="9"/>
      <c r="W265" s="107"/>
      <c r="X265" s="107"/>
      <c r="Y265" s="107"/>
      <c r="Z265" s="113"/>
      <c r="AA265" s="113"/>
      <c r="AB265" s="116"/>
      <c r="AC265" s="115"/>
      <c r="AD265" s="115"/>
      <c r="AE265" s="115"/>
      <c r="AF265" s="115"/>
      <c r="AG265" s="116"/>
    </row>
    <row r="266" spans="1:33" x14ac:dyDescent="0.25">
      <c r="A266" s="108">
        <v>43179</v>
      </c>
      <c r="B266" s="9" t="s">
        <v>26</v>
      </c>
      <c r="C266" s="9" t="s">
        <v>291</v>
      </c>
      <c r="D266" s="13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107"/>
      <c r="Q266" s="107">
        <v>43112</v>
      </c>
      <c r="R266" s="107">
        <v>43126</v>
      </c>
      <c r="S266" s="107">
        <v>43112</v>
      </c>
      <c r="T266" s="9"/>
      <c r="U266" s="9" t="s">
        <v>143</v>
      </c>
      <c r="V266" s="9" t="s">
        <v>143</v>
      </c>
      <c r="W266" s="107">
        <v>43126</v>
      </c>
      <c r="X266" s="107">
        <v>43131</v>
      </c>
      <c r="Y266" s="107">
        <v>43132</v>
      </c>
      <c r="Z266" s="113"/>
      <c r="AA266" s="113"/>
      <c r="AB266" s="116"/>
      <c r="AC266" s="115"/>
      <c r="AD266" s="115"/>
      <c r="AE266" s="115"/>
      <c r="AF266" s="115"/>
      <c r="AG266" s="116"/>
    </row>
    <row r="267" spans="1:33" x14ac:dyDescent="0.25">
      <c r="A267" s="108">
        <v>43179</v>
      </c>
      <c r="B267" s="9" t="s">
        <v>13</v>
      </c>
      <c r="C267" s="9" t="s">
        <v>289</v>
      </c>
      <c r="D267" s="13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107"/>
      <c r="Q267" s="107">
        <v>43096</v>
      </c>
      <c r="R267" s="107"/>
      <c r="S267" s="107"/>
      <c r="T267" s="9"/>
      <c r="U267" s="9" t="s">
        <v>143</v>
      </c>
      <c r="V267" s="9" t="s">
        <v>143</v>
      </c>
      <c r="W267" s="107"/>
      <c r="X267" s="107"/>
      <c r="Y267" s="107"/>
      <c r="Z267" s="113"/>
      <c r="AA267" s="113"/>
      <c r="AB267" s="116"/>
      <c r="AC267" s="115"/>
      <c r="AD267" s="115"/>
      <c r="AE267" s="115"/>
      <c r="AF267" s="115"/>
      <c r="AG267" s="116"/>
    </row>
    <row r="268" spans="1:33" x14ac:dyDescent="0.25">
      <c r="A268" s="108">
        <v>43180</v>
      </c>
      <c r="B268" s="9" t="s">
        <v>41</v>
      </c>
      <c r="C268" s="9" t="s">
        <v>292</v>
      </c>
      <c r="D268" s="13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107">
        <v>43180</v>
      </c>
      <c r="Q268" s="107"/>
      <c r="R268" s="107"/>
      <c r="S268" s="107"/>
      <c r="T268" s="9"/>
      <c r="U268" s="9"/>
      <c r="V268" s="9"/>
      <c r="W268" s="107"/>
      <c r="X268" s="107"/>
      <c r="Y268" s="107"/>
      <c r="Z268" s="113"/>
      <c r="AA268" s="113"/>
      <c r="AB268" s="116"/>
      <c r="AC268" s="115"/>
      <c r="AD268" s="115"/>
      <c r="AE268" s="115"/>
      <c r="AF268" s="115"/>
      <c r="AG268" s="116"/>
    </row>
    <row r="269" spans="1:33" x14ac:dyDescent="0.25">
      <c r="A269" s="108">
        <v>43180</v>
      </c>
      <c r="B269" s="9" t="s">
        <v>41</v>
      </c>
      <c r="C269" s="9" t="s">
        <v>292</v>
      </c>
      <c r="D269" s="13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107"/>
      <c r="Q269" s="107">
        <v>43140</v>
      </c>
      <c r="R269" s="107"/>
      <c r="S269" s="107"/>
      <c r="T269" s="9"/>
      <c r="U269" s="9" t="s">
        <v>143</v>
      </c>
      <c r="V269" s="9" t="s">
        <v>143</v>
      </c>
      <c r="W269" s="107"/>
      <c r="X269" s="107"/>
      <c r="Y269" s="107"/>
      <c r="Z269" s="113"/>
      <c r="AA269" s="113"/>
      <c r="AB269" s="116"/>
      <c r="AC269" s="115"/>
      <c r="AD269" s="115"/>
      <c r="AE269" s="115"/>
      <c r="AF269" s="115"/>
      <c r="AG269" s="116"/>
    </row>
    <row r="270" spans="1:33" x14ac:dyDescent="0.25">
      <c r="A270" s="108">
        <v>43180</v>
      </c>
      <c r="B270" s="9" t="s">
        <v>19</v>
      </c>
      <c r="C270" s="9" t="s">
        <v>293</v>
      </c>
      <c r="D270" s="13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107">
        <v>43180</v>
      </c>
      <c r="Q270" s="107">
        <v>43146</v>
      </c>
      <c r="R270" s="107"/>
      <c r="S270" s="107"/>
      <c r="T270" s="9"/>
      <c r="U270" s="9" t="s">
        <v>143</v>
      </c>
      <c r="V270" s="9" t="s">
        <v>143</v>
      </c>
      <c r="W270" s="107"/>
      <c r="X270" s="107"/>
      <c r="Y270" s="107"/>
      <c r="Z270" s="113"/>
      <c r="AA270" s="113"/>
      <c r="AB270" s="116"/>
      <c r="AC270" s="115"/>
      <c r="AD270" s="115"/>
      <c r="AE270" s="115"/>
      <c r="AF270" s="115"/>
      <c r="AG270" s="116"/>
    </row>
    <row r="271" spans="1:33" x14ac:dyDescent="0.25">
      <c r="A271" s="108">
        <v>43181</v>
      </c>
      <c r="B271" s="9"/>
      <c r="C271" s="9"/>
      <c r="D271" s="13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107"/>
      <c r="Q271" s="107"/>
      <c r="R271" s="107"/>
      <c r="S271" s="107"/>
      <c r="T271" s="9"/>
      <c r="U271" s="9"/>
      <c r="V271" s="9"/>
      <c r="W271" s="107"/>
      <c r="X271" s="107"/>
      <c r="Y271" s="107"/>
      <c r="Z271" s="113"/>
      <c r="AA271" s="113"/>
      <c r="AB271" s="116"/>
      <c r="AC271" s="115"/>
      <c r="AD271" s="115"/>
      <c r="AE271" s="115"/>
      <c r="AF271" s="115"/>
      <c r="AG271" s="116"/>
    </row>
    <row r="272" spans="1:33" x14ac:dyDescent="0.25">
      <c r="A272" s="108">
        <v>43182</v>
      </c>
      <c r="B272" s="9" t="s">
        <v>21</v>
      </c>
      <c r="C272" s="9" t="s">
        <v>294</v>
      </c>
      <c r="D272" s="13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107"/>
      <c r="Q272" s="107"/>
      <c r="R272" s="107"/>
      <c r="S272" s="107"/>
      <c r="T272" s="9"/>
      <c r="U272" s="9"/>
      <c r="V272" s="9"/>
      <c r="W272" s="107"/>
      <c r="X272" s="107"/>
      <c r="Y272" s="107"/>
      <c r="Z272" s="113"/>
      <c r="AA272" s="113"/>
      <c r="AB272" s="116"/>
      <c r="AC272" s="115"/>
      <c r="AD272" s="115"/>
      <c r="AE272" s="115"/>
      <c r="AF272" s="115"/>
      <c r="AG272" s="116"/>
    </row>
    <row r="273" spans="1:33" x14ac:dyDescent="0.25">
      <c r="A273" s="108">
        <v>43183</v>
      </c>
      <c r="B273" s="9" t="s">
        <v>295</v>
      </c>
      <c r="C273" s="9" t="s">
        <v>296</v>
      </c>
      <c r="D273" s="13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107"/>
      <c r="Q273" s="107"/>
      <c r="R273" s="107"/>
      <c r="S273" s="107"/>
      <c r="T273" s="9"/>
      <c r="U273" s="9"/>
      <c r="V273" s="9"/>
      <c r="W273" s="107"/>
      <c r="X273" s="107"/>
      <c r="Y273" s="107"/>
      <c r="Z273" s="113"/>
      <c r="AA273" s="113"/>
      <c r="AB273" s="116"/>
      <c r="AC273" s="115"/>
      <c r="AD273" s="115"/>
      <c r="AE273" s="115"/>
      <c r="AF273" s="115"/>
      <c r="AG273" s="116"/>
    </row>
    <row r="274" spans="1:33" x14ac:dyDescent="0.25">
      <c r="A274" s="108">
        <v>43184</v>
      </c>
      <c r="B274" s="9" t="s">
        <v>13</v>
      </c>
      <c r="C274" s="9" t="s">
        <v>297</v>
      </c>
      <c r="D274" s="13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107"/>
      <c r="Q274" s="107"/>
      <c r="R274" s="107"/>
      <c r="S274" s="107"/>
      <c r="T274" s="9"/>
      <c r="U274" s="9"/>
      <c r="V274" s="9"/>
      <c r="W274" s="107"/>
      <c r="X274" s="107"/>
      <c r="Y274" s="107"/>
      <c r="Z274" s="113"/>
      <c r="AA274" s="113"/>
      <c r="AB274" s="116"/>
      <c r="AC274" s="115"/>
      <c r="AD274" s="115"/>
      <c r="AE274" s="115"/>
      <c r="AF274" s="115"/>
      <c r="AG274" s="116"/>
    </row>
    <row r="275" spans="1:33" x14ac:dyDescent="0.25">
      <c r="A275" s="108">
        <v>43187</v>
      </c>
      <c r="B275" s="9" t="s">
        <v>8</v>
      </c>
      <c r="C275" s="9" t="s">
        <v>298</v>
      </c>
      <c r="D275" s="13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107"/>
      <c r="Q275" s="107"/>
      <c r="R275" s="107"/>
      <c r="S275" s="107"/>
      <c r="T275" s="9"/>
      <c r="U275" s="9"/>
      <c r="V275" s="9"/>
      <c r="W275" s="107"/>
      <c r="X275" s="107"/>
      <c r="Y275" s="107"/>
      <c r="Z275" s="113"/>
      <c r="AA275" s="113"/>
      <c r="AB275" s="116"/>
      <c r="AC275" s="115"/>
      <c r="AD275" s="115"/>
      <c r="AE275" s="115"/>
      <c r="AF275" s="115"/>
      <c r="AG275" s="116"/>
    </row>
    <row r="276" spans="1:33" x14ac:dyDescent="0.25">
      <c r="A276" s="108">
        <v>43187</v>
      </c>
      <c r="B276" s="9"/>
      <c r="C276" s="9"/>
      <c r="D276" s="13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107"/>
      <c r="Q276" s="107"/>
      <c r="R276" s="107"/>
      <c r="S276" s="107"/>
      <c r="T276" s="9"/>
      <c r="U276" s="9"/>
      <c r="V276" s="9"/>
      <c r="W276" s="107"/>
      <c r="X276" s="107"/>
      <c r="Y276" s="107"/>
      <c r="Z276" s="113"/>
      <c r="AA276" s="113"/>
      <c r="AB276" s="116"/>
      <c r="AC276" s="115"/>
      <c r="AD276" s="115"/>
      <c r="AE276" s="115"/>
      <c r="AF276" s="115"/>
      <c r="AG276" s="116"/>
    </row>
    <row r="277" spans="1:33" x14ac:dyDescent="0.25">
      <c r="A277" s="108">
        <v>43188</v>
      </c>
      <c r="B277" s="9" t="s">
        <v>4</v>
      </c>
      <c r="C277" s="9" t="s">
        <v>299</v>
      </c>
      <c r="D277" s="13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107"/>
      <c r="Q277" s="107"/>
      <c r="R277" s="107"/>
      <c r="S277" s="107"/>
      <c r="T277" s="9"/>
      <c r="U277" s="9"/>
      <c r="V277" s="9"/>
      <c r="W277" s="107"/>
      <c r="X277" s="107"/>
      <c r="Y277" s="107"/>
      <c r="Z277" s="113"/>
      <c r="AA277" s="113"/>
      <c r="AB277" s="116"/>
      <c r="AC277" s="115"/>
      <c r="AD277" s="115"/>
      <c r="AE277" s="115"/>
      <c r="AF277" s="115"/>
      <c r="AG277" s="116"/>
    </row>
    <row r="278" spans="1:33" x14ac:dyDescent="0.25">
      <c r="A278" s="108">
        <v>43189</v>
      </c>
      <c r="B278" s="9"/>
      <c r="C278" s="9"/>
      <c r="D278" s="13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107"/>
      <c r="Q278" s="107"/>
      <c r="R278" s="107"/>
      <c r="S278" s="107"/>
      <c r="T278" s="9"/>
      <c r="U278" s="9"/>
      <c r="V278" s="9"/>
      <c r="W278" s="107"/>
      <c r="X278" s="107"/>
      <c r="Y278" s="107"/>
      <c r="Z278" s="113"/>
      <c r="AA278" s="113"/>
      <c r="AB278" s="116"/>
      <c r="AC278" s="115"/>
      <c r="AD278" s="115"/>
      <c r="AE278" s="115"/>
      <c r="AF278" s="115"/>
      <c r="AG278" s="116"/>
    </row>
    <row r="279" spans="1:33" x14ac:dyDescent="0.25">
      <c r="A279" s="108">
        <v>43190</v>
      </c>
      <c r="B279" s="9"/>
      <c r="C279" s="9"/>
      <c r="D279" s="13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107"/>
      <c r="Q279" s="107"/>
      <c r="R279" s="107"/>
      <c r="S279" s="107"/>
      <c r="T279" s="9"/>
      <c r="U279" s="9"/>
      <c r="V279" s="9"/>
      <c r="W279" s="107"/>
      <c r="X279" s="107"/>
      <c r="Y279" s="107"/>
      <c r="Z279" s="113"/>
      <c r="AA279" s="113"/>
      <c r="AB279" s="116"/>
      <c r="AC279" s="115"/>
      <c r="AD279" s="115"/>
      <c r="AE279" s="115"/>
      <c r="AF279" s="115"/>
      <c r="AG279" s="116"/>
    </row>
    <row r="280" spans="1:33" x14ac:dyDescent="0.25">
      <c r="A280" s="108">
        <v>43164</v>
      </c>
      <c r="B280" s="9" t="s">
        <v>39</v>
      </c>
      <c r="C280" s="9" t="s">
        <v>300</v>
      </c>
      <c r="D280" s="13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107"/>
      <c r="Q280" s="107"/>
      <c r="R280" s="107"/>
      <c r="S280" s="107"/>
      <c r="T280" s="9"/>
      <c r="U280" s="9"/>
      <c r="V280" s="9"/>
      <c r="W280" s="107"/>
      <c r="X280" s="107"/>
      <c r="Y280" s="107"/>
      <c r="Z280" s="113"/>
      <c r="AA280" s="116"/>
      <c r="AB280" s="116"/>
      <c r="AC280" s="115"/>
      <c r="AD280" s="115"/>
      <c r="AE280" s="115"/>
      <c r="AF280" s="115"/>
      <c r="AG280" s="116"/>
    </row>
    <row r="281" spans="1:33" x14ac:dyDescent="0.25">
      <c r="A281" s="16"/>
      <c r="B281" s="16"/>
      <c r="C281" s="16"/>
      <c r="D281" s="139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16"/>
      <c r="AA281" s="116"/>
      <c r="AB281" s="116"/>
      <c r="AC281" s="115"/>
      <c r="AD281" s="115"/>
      <c r="AE281" s="115"/>
      <c r="AF281" s="115"/>
      <c r="AG281" s="116"/>
    </row>
    <row r="282" spans="1:33" x14ac:dyDescent="0.25">
      <c r="A282" s="16"/>
      <c r="B282" s="16"/>
      <c r="C282" s="16"/>
      <c r="D282" s="145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16"/>
      <c r="AA282" s="116"/>
      <c r="AB282" s="116"/>
      <c r="AC282" s="115"/>
      <c r="AD282" s="115"/>
      <c r="AE282" s="115"/>
      <c r="AF282" s="115"/>
      <c r="AG282" s="116"/>
    </row>
    <row r="283" spans="1:33" x14ac:dyDescent="0.25">
      <c r="A283" s="16"/>
      <c r="B283" s="16"/>
      <c r="C283" s="16"/>
      <c r="D283" s="146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16"/>
      <c r="AA283" s="116"/>
      <c r="AB283" s="116"/>
      <c r="AC283" s="115"/>
      <c r="AD283" s="115"/>
      <c r="AE283" s="115"/>
      <c r="AF283" s="115"/>
      <c r="AG283" s="116"/>
    </row>
    <row r="284" spans="1:33" x14ac:dyDescent="0.25">
      <c r="A284" s="16"/>
      <c r="B284" s="16"/>
      <c r="C284" s="16"/>
      <c r="D284" s="146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16"/>
      <c r="AA284" s="116"/>
      <c r="AB284" s="116"/>
      <c r="AC284" s="115"/>
      <c r="AD284" s="115"/>
      <c r="AE284" s="115"/>
      <c r="AF284" s="115"/>
      <c r="AG284" s="116"/>
    </row>
    <row r="285" spans="1:33" x14ac:dyDescent="0.25">
      <c r="A285" s="16"/>
      <c r="B285" s="16"/>
      <c r="C285" s="16"/>
      <c r="D285" s="146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16"/>
      <c r="AA285" s="116"/>
      <c r="AB285" s="116"/>
      <c r="AC285" s="115"/>
      <c r="AD285" s="115"/>
      <c r="AE285" s="115"/>
      <c r="AF285" s="115"/>
      <c r="AG285" s="116"/>
    </row>
    <row r="286" spans="1:33" x14ac:dyDescent="0.25">
      <c r="A286" s="16"/>
      <c r="B286" s="16"/>
      <c r="C286" s="16"/>
      <c r="D286" s="146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16"/>
      <c r="AA286" s="116"/>
      <c r="AB286" s="116"/>
      <c r="AC286" s="115"/>
      <c r="AD286" s="115"/>
      <c r="AE286" s="115"/>
      <c r="AF286" s="115"/>
      <c r="AG286" s="116"/>
    </row>
    <row r="287" spans="1:33" x14ac:dyDescent="0.25">
      <c r="A287" s="16"/>
      <c r="B287" s="16"/>
      <c r="C287" s="16"/>
      <c r="D287" s="146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16"/>
      <c r="AA287" s="116"/>
      <c r="AB287" s="116"/>
      <c r="AC287" s="115"/>
      <c r="AD287" s="115"/>
      <c r="AE287" s="115"/>
      <c r="AF287" s="115"/>
      <c r="AG287" s="116"/>
    </row>
    <row r="288" spans="1:33" x14ac:dyDescent="0.25">
      <c r="A288" s="16"/>
      <c r="B288" s="16"/>
      <c r="C288" s="16"/>
      <c r="D288" s="146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16"/>
      <c r="AA288" s="116"/>
      <c r="AB288" s="116"/>
      <c r="AC288" s="115"/>
      <c r="AD288" s="115"/>
      <c r="AE288" s="115"/>
      <c r="AF288" s="115"/>
      <c r="AG288" s="116"/>
    </row>
    <row r="289" spans="1:33" x14ac:dyDescent="0.25">
      <c r="A289" s="16"/>
      <c r="B289" s="16"/>
      <c r="C289" s="16"/>
      <c r="D289" s="146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16"/>
      <c r="AA289" s="116"/>
      <c r="AB289" s="116"/>
      <c r="AC289" s="115"/>
      <c r="AD289" s="115"/>
      <c r="AE289" s="115"/>
      <c r="AF289" s="115"/>
      <c r="AG289" s="116"/>
    </row>
    <row r="290" spans="1:33" x14ac:dyDescent="0.25">
      <c r="A290" s="16"/>
      <c r="B290" s="16"/>
      <c r="C290" s="16"/>
      <c r="D290" s="146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16"/>
      <c r="AA290" s="116"/>
      <c r="AB290" s="116"/>
      <c r="AC290" s="115"/>
      <c r="AD290" s="115"/>
      <c r="AE290" s="115"/>
      <c r="AF290" s="115"/>
      <c r="AG290" s="116"/>
    </row>
    <row r="291" spans="1:33" x14ac:dyDescent="0.25">
      <c r="A291" s="16"/>
      <c r="B291" s="16"/>
      <c r="C291" s="16"/>
      <c r="D291" s="146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16"/>
      <c r="AA291" s="116"/>
      <c r="AB291" s="116"/>
      <c r="AC291" s="115"/>
      <c r="AD291" s="115"/>
      <c r="AE291" s="115"/>
      <c r="AF291" s="115"/>
      <c r="AG291" s="116"/>
    </row>
    <row r="292" spans="1:33" x14ac:dyDescent="0.25">
      <c r="A292" s="16"/>
      <c r="B292" s="16"/>
      <c r="C292" s="16"/>
      <c r="D292" s="146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16"/>
      <c r="AA292" s="116"/>
      <c r="AB292" s="116"/>
      <c r="AC292" s="115"/>
      <c r="AD292" s="115"/>
      <c r="AE292" s="115"/>
      <c r="AF292" s="115"/>
      <c r="AG292" s="116"/>
    </row>
    <row r="293" spans="1:33" x14ac:dyDescent="0.25">
      <c r="A293" s="16"/>
      <c r="B293" s="16"/>
      <c r="C293" s="16"/>
      <c r="D293" s="146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16"/>
      <c r="AA293" s="116"/>
      <c r="AB293" s="116"/>
      <c r="AC293" s="115"/>
      <c r="AD293" s="115"/>
      <c r="AE293" s="115"/>
      <c r="AF293" s="115"/>
      <c r="AG293" s="116"/>
    </row>
    <row r="294" spans="1:33" x14ac:dyDescent="0.25">
      <c r="A294" s="16"/>
      <c r="B294" s="16"/>
      <c r="C294" s="16"/>
      <c r="D294" s="146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16"/>
      <c r="AA294" s="116"/>
      <c r="AB294" s="116"/>
      <c r="AC294" s="115"/>
      <c r="AD294" s="115"/>
      <c r="AE294" s="115"/>
      <c r="AF294" s="115"/>
      <c r="AG294" s="116"/>
    </row>
    <row r="295" spans="1:33" x14ac:dyDescent="0.25">
      <c r="A295" s="16"/>
      <c r="B295" s="16"/>
      <c r="C295" s="16"/>
      <c r="D295" s="146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16"/>
      <c r="AA295" s="116"/>
      <c r="AB295" s="116"/>
      <c r="AC295" s="115"/>
      <c r="AD295" s="115"/>
      <c r="AE295" s="115"/>
      <c r="AF295" s="115"/>
      <c r="AG295" s="116"/>
    </row>
    <row r="296" spans="1:33" x14ac:dyDescent="0.25">
      <c r="A296" s="16"/>
      <c r="B296" s="16"/>
      <c r="C296" s="16"/>
      <c r="D296" s="146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16"/>
      <c r="AA296" s="116"/>
      <c r="AB296" s="116"/>
      <c r="AC296" s="115"/>
      <c r="AD296" s="115"/>
      <c r="AE296" s="115"/>
      <c r="AF296" s="115"/>
      <c r="AG296" s="116"/>
    </row>
    <row r="297" spans="1:33" x14ac:dyDescent="0.25">
      <c r="A297" s="16"/>
      <c r="B297" s="16"/>
      <c r="C297" s="16"/>
      <c r="D297" s="146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16"/>
      <c r="AA297" s="116"/>
      <c r="AB297" s="116"/>
      <c r="AC297" s="115"/>
      <c r="AD297" s="115"/>
      <c r="AE297" s="115"/>
      <c r="AF297" s="115"/>
      <c r="AG297" s="116"/>
    </row>
    <row r="298" spans="1:33" x14ac:dyDescent="0.25">
      <c r="A298" s="16"/>
      <c r="B298" s="16"/>
      <c r="C298" s="16"/>
      <c r="D298" s="146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16"/>
      <c r="AA298" s="116"/>
      <c r="AB298" s="116"/>
      <c r="AC298" s="115"/>
      <c r="AD298" s="115"/>
      <c r="AE298" s="115"/>
      <c r="AF298" s="115"/>
      <c r="AG298" s="116"/>
    </row>
    <row r="299" spans="1:33" x14ac:dyDescent="0.25">
      <c r="A299" s="16"/>
      <c r="B299" s="16"/>
      <c r="C299" s="16"/>
      <c r="D299" s="146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16"/>
      <c r="AA299" s="116"/>
      <c r="AB299" s="116"/>
      <c r="AC299" s="115"/>
      <c r="AD299" s="115"/>
      <c r="AE299" s="115"/>
      <c r="AF299" s="115"/>
      <c r="AG299" s="116"/>
    </row>
    <row r="300" spans="1:33" x14ac:dyDescent="0.25">
      <c r="A300" s="16"/>
      <c r="B300" s="16"/>
      <c r="C300" s="16"/>
      <c r="D300" s="146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16"/>
      <c r="AA300" s="116"/>
      <c r="AB300" s="116"/>
      <c r="AC300" s="115"/>
      <c r="AD300" s="115"/>
      <c r="AE300" s="115"/>
      <c r="AF300" s="115"/>
      <c r="AG300" s="116"/>
    </row>
    <row r="301" spans="1:33" x14ac:dyDescent="0.25">
      <c r="A301" s="16"/>
      <c r="B301" s="16"/>
      <c r="C301" s="16"/>
      <c r="D301" s="146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16"/>
      <c r="AA301" s="116"/>
      <c r="AB301" s="116"/>
      <c r="AC301" s="115"/>
      <c r="AD301" s="115"/>
      <c r="AE301" s="115"/>
      <c r="AF301" s="115"/>
      <c r="AG301" s="116"/>
    </row>
    <row r="302" spans="1:33" x14ac:dyDescent="0.25">
      <c r="A302" s="16"/>
      <c r="B302" s="16"/>
      <c r="C302" s="16"/>
      <c r="D302" s="146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16"/>
      <c r="AA302" s="116"/>
      <c r="AB302" s="116"/>
      <c r="AC302" s="115"/>
      <c r="AD302" s="115"/>
      <c r="AE302" s="115"/>
      <c r="AF302" s="115"/>
      <c r="AG302" s="116"/>
    </row>
    <row r="303" spans="1:33" x14ac:dyDescent="0.25">
      <c r="A303" s="16"/>
      <c r="B303" s="16"/>
      <c r="C303" s="16"/>
      <c r="D303" s="146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16"/>
      <c r="AA303" s="116"/>
      <c r="AB303" s="116"/>
      <c r="AC303" s="115"/>
      <c r="AD303" s="115"/>
      <c r="AE303" s="115"/>
      <c r="AF303" s="115"/>
      <c r="AG303" s="116"/>
    </row>
    <row r="304" spans="1:33" x14ac:dyDescent="0.25">
      <c r="A304" s="16"/>
      <c r="B304" s="16"/>
      <c r="C304" s="16"/>
      <c r="D304" s="146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16"/>
      <c r="AA304" s="116"/>
      <c r="AB304" s="116"/>
      <c r="AC304" s="115"/>
      <c r="AD304" s="115"/>
      <c r="AE304" s="115"/>
      <c r="AF304" s="115"/>
      <c r="AG304" s="116"/>
    </row>
    <row r="305" spans="1:33" x14ac:dyDescent="0.25">
      <c r="A305" s="16"/>
      <c r="B305" s="16"/>
      <c r="C305" s="16"/>
      <c r="D305" s="146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16"/>
      <c r="AA305" s="116"/>
      <c r="AB305" s="116"/>
      <c r="AC305" s="115"/>
      <c r="AD305" s="115"/>
      <c r="AE305" s="115"/>
      <c r="AF305" s="115"/>
      <c r="AG305" s="116"/>
    </row>
    <row r="306" spans="1:33" x14ac:dyDescent="0.25">
      <c r="A306" s="16"/>
      <c r="B306" s="16"/>
      <c r="C306" s="16"/>
      <c r="D306" s="146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16"/>
      <c r="AA306" s="116"/>
      <c r="AB306" s="116"/>
      <c r="AC306" s="115"/>
      <c r="AD306" s="115"/>
      <c r="AE306" s="115"/>
      <c r="AF306" s="115"/>
      <c r="AG306" s="116"/>
    </row>
    <row r="307" spans="1:33" x14ac:dyDescent="0.25">
      <c r="A307" s="16"/>
      <c r="B307" s="16"/>
      <c r="C307" s="16"/>
      <c r="D307" s="146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16"/>
      <c r="AA307" s="116"/>
      <c r="AB307" s="116"/>
      <c r="AC307" s="115"/>
      <c r="AD307" s="115"/>
      <c r="AE307" s="115"/>
      <c r="AF307" s="115"/>
      <c r="AG307" s="116"/>
    </row>
    <row r="308" spans="1:33" x14ac:dyDescent="0.25">
      <c r="A308" s="16"/>
      <c r="B308" s="16"/>
      <c r="C308" s="16"/>
      <c r="D308" s="146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16"/>
      <c r="AA308" s="116"/>
      <c r="AB308" s="116"/>
      <c r="AC308" s="115"/>
      <c r="AD308" s="115"/>
      <c r="AE308" s="115"/>
      <c r="AF308" s="115"/>
      <c r="AG308" s="116"/>
    </row>
    <row r="309" spans="1:33" x14ac:dyDescent="0.25">
      <c r="A309" s="16"/>
      <c r="B309" s="16"/>
      <c r="C309" s="16"/>
      <c r="D309" s="146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16"/>
      <c r="AA309" s="116"/>
      <c r="AB309" s="116"/>
      <c r="AC309" s="115"/>
      <c r="AD309" s="115"/>
      <c r="AE309" s="115"/>
      <c r="AF309" s="115"/>
      <c r="AG309" s="116"/>
    </row>
    <row r="310" spans="1:33" x14ac:dyDescent="0.25">
      <c r="A310" s="16"/>
      <c r="B310" s="16"/>
      <c r="C310" s="16"/>
      <c r="D310" s="146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16"/>
      <c r="AA310" s="116"/>
      <c r="AB310" s="116"/>
      <c r="AC310" s="115"/>
      <c r="AD310" s="115"/>
      <c r="AE310" s="115"/>
      <c r="AF310" s="115"/>
      <c r="AG310" s="116"/>
    </row>
    <row r="311" spans="1:33" x14ac:dyDescent="0.25">
      <c r="A311" s="16"/>
      <c r="B311" s="16"/>
      <c r="C311" s="16"/>
      <c r="D311" s="146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16"/>
      <c r="AA311" s="116"/>
      <c r="AB311" s="116"/>
      <c r="AC311" s="115"/>
      <c r="AD311" s="115"/>
      <c r="AE311" s="115"/>
      <c r="AF311" s="115"/>
      <c r="AG311" s="116"/>
    </row>
    <row r="312" spans="1:33" x14ac:dyDescent="0.25">
      <c r="A312" s="16"/>
      <c r="B312" s="16"/>
      <c r="C312" s="16"/>
      <c r="D312" s="14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16"/>
      <c r="AA312" s="116"/>
      <c r="AB312" s="116"/>
      <c r="AC312" s="115"/>
      <c r="AD312" s="115"/>
      <c r="AE312" s="115"/>
      <c r="AF312" s="115"/>
      <c r="AG312" s="116"/>
    </row>
    <row r="313" spans="1:33" x14ac:dyDescent="0.25">
      <c r="A313" s="16"/>
      <c r="B313" s="16"/>
      <c r="C313" s="16"/>
      <c r="D313" s="146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16"/>
      <c r="AA313" s="116"/>
      <c r="AB313" s="116"/>
      <c r="AC313" s="115"/>
      <c r="AD313" s="115"/>
      <c r="AE313" s="115"/>
      <c r="AF313" s="115"/>
      <c r="AG313" s="116"/>
    </row>
    <row r="314" spans="1:33" x14ac:dyDescent="0.25">
      <c r="A314" s="16"/>
      <c r="B314" s="16"/>
      <c r="C314" s="16"/>
      <c r="D314" s="146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16"/>
      <c r="AA314" s="116"/>
      <c r="AB314" s="116"/>
      <c r="AC314" s="115"/>
      <c r="AD314" s="115"/>
      <c r="AE314" s="115"/>
      <c r="AF314" s="115"/>
      <c r="AG314" s="116"/>
    </row>
    <row r="315" spans="1:33" x14ac:dyDescent="0.25">
      <c r="A315" s="16"/>
      <c r="B315" s="16"/>
      <c r="C315" s="16"/>
      <c r="D315" s="146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16"/>
      <c r="AA315" s="116"/>
      <c r="AB315" s="116"/>
      <c r="AC315" s="115"/>
      <c r="AD315" s="115"/>
      <c r="AE315" s="115"/>
      <c r="AF315" s="115"/>
      <c r="AG315" s="116"/>
    </row>
    <row r="316" spans="1:33" x14ac:dyDescent="0.25">
      <c r="A316" s="16"/>
      <c r="B316" s="16"/>
      <c r="C316" s="16"/>
      <c r="D316" s="146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16"/>
      <c r="AA316" s="116"/>
      <c r="AB316" s="116"/>
      <c r="AC316" s="115"/>
      <c r="AD316" s="115"/>
      <c r="AE316" s="115"/>
      <c r="AF316" s="115"/>
      <c r="AG316" s="116"/>
    </row>
    <row r="317" spans="1:33" x14ac:dyDescent="0.25">
      <c r="A317" s="16"/>
      <c r="B317" s="16"/>
      <c r="C317" s="16"/>
      <c r="D317" s="146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16"/>
      <c r="AA317" s="116"/>
      <c r="AB317" s="116"/>
      <c r="AC317" s="115"/>
      <c r="AD317" s="115"/>
      <c r="AE317" s="115"/>
      <c r="AF317" s="115"/>
      <c r="AG317" s="116"/>
    </row>
    <row r="318" spans="1:33" x14ac:dyDescent="0.25">
      <c r="A318" s="16"/>
      <c r="B318" s="16"/>
      <c r="C318" s="16"/>
      <c r="D318" s="146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16"/>
      <c r="AA318" s="116"/>
      <c r="AB318" s="116"/>
      <c r="AC318" s="115"/>
      <c r="AD318" s="115"/>
      <c r="AE318" s="115"/>
      <c r="AF318" s="115"/>
      <c r="AG318" s="116"/>
    </row>
    <row r="319" spans="1:33" x14ac:dyDescent="0.25">
      <c r="A319" s="16"/>
      <c r="B319" s="16"/>
      <c r="C319" s="16"/>
      <c r="D319" s="146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16"/>
      <c r="AA319" s="116"/>
      <c r="AB319" s="116"/>
      <c r="AC319" s="115"/>
      <c r="AD319" s="115"/>
      <c r="AE319" s="115"/>
      <c r="AF319" s="115"/>
      <c r="AG319" s="116"/>
    </row>
    <row r="320" spans="1:33" x14ac:dyDescent="0.25">
      <c r="A320" s="16"/>
      <c r="B320" s="16"/>
      <c r="C320" s="16"/>
      <c r="D320" s="146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16"/>
      <c r="AA320" s="116"/>
      <c r="AB320" s="116"/>
      <c r="AC320" s="115"/>
      <c r="AD320" s="115"/>
      <c r="AE320" s="115"/>
      <c r="AF320" s="115"/>
      <c r="AG320" s="116"/>
    </row>
    <row r="321" spans="1:33" x14ac:dyDescent="0.25">
      <c r="A321" s="16"/>
      <c r="B321" s="16"/>
      <c r="C321" s="16"/>
      <c r="D321" s="146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16"/>
      <c r="AA321" s="116"/>
      <c r="AB321" s="116"/>
      <c r="AC321" s="115"/>
      <c r="AD321" s="115"/>
      <c r="AE321" s="115"/>
      <c r="AF321" s="115"/>
      <c r="AG321" s="116"/>
    </row>
    <row r="322" spans="1:33" x14ac:dyDescent="0.25">
      <c r="A322" s="16"/>
      <c r="B322" s="16"/>
      <c r="C322" s="16"/>
      <c r="D322" s="146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16"/>
      <c r="AA322" s="116"/>
      <c r="AB322" s="116"/>
      <c r="AC322" s="115"/>
      <c r="AD322" s="115"/>
      <c r="AE322" s="115"/>
      <c r="AF322" s="115"/>
      <c r="AG322" s="116"/>
    </row>
    <row r="323" spans="1:33" x14ac:dyDescent="0.25">
      <c r="A323" s="16"/>
      <c r="B323" s="16"/>
      <c r="C323" s="16"/>
      <c r="D323" s="146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16"/>
      <c r="AA323" s="116"/>
      <c r="AB323" s="116"/>
      <c r="AC323" s="115"/>
      <c r="AD323" s="115"/>
      <c r="AE323" s="115"/>
      <c r="AF323" s="115"/>
      <c r="AG323" s="116"/>
    </row>
    <row r="324" spans="1:33" x14ac:dyDescent="0.25">
      <c r="A324" s="16"/>
      <c r="B324" s="16"/>
      <c r="C324" s="16"/>
      <c r="D324" s="146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16"/>
      <c r="AA324" s="116"/>
      <c r="AB324" s="116"/>
      <c r="AC324" s="115"/>
      <c r="AD324" s="115"/>
      <c r="AE324" s="115"/>
      <c r="AF324" s="115"/>
      <c r="AG324" s="116"/>
    </row>
    <row r="325" spans="1:33" x14ac:dyDescent="0.25">
      <c r="A325" s="16"/>
      <c r="B325" s="16"/>
      <c r="C325" s="16"/>
      <c r="D325" s="146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16"/>
      <c r="AA325" s="116"/>
      <c r="AB325" s="116"/>
      <c r="AC325" s="115"/>
      <c r="AD325" s="115"/>
      <c r="AE325" s="115"/>
      <c r="AF325" s="115"/>
      <c r="AG325" s="116"/>
    </row>
    <row r="326" spans="1:33" x14ac:dyDescent="0.25">
      <c r="A326" s="16"/>
      <c r="B326" s="16"/>
      <c r="C326" s="16"/>
      <c r="D326" s="146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16"/>
      <c r="AA326" s="116"/>
      <c r="AB326" s="116"/>
      <c r="AC326" s="115"/>
      <c r="AD326" s="115"/>
      <c r="AE326" s="115"/>
      <c r="AF326" s="115"/>
      <c r="AG326" s="116"/>
    </row>
    <row r="327" spans="1:33" x14ac:dyDescent="0.25">
      <c r="A327" s="16"/>
      <c r="B327" s="16"/>
      <c r="C327" s="16"/>
      <c r="D327" s="146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16"/>
      <c r="AA327" s="116"/>
      <c r="AB327" s="116"/>
      <c r="AC327" s="115"/>
      <c r="AD327" s="115"/>
      <c r="AE327" s="115"/>
      <c r="AF327" s="115"/>
      <c r="AG327" s="116"/>
    </row>
    <row r="328" spans="1:33" x14ac:dyDescent="0.25">
      <c r="A328" s="16"/>
      <c r="B328" s="16"/>
      <c r="C328" s="16"/>
      <c r="D328" s="146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16"/>
      <c r="AA328" s="116"/>
      <c r="AB328" s="116"/>
      <c r="AC328" s="115"/>
      <c r="AD328" s="115"/>
      <c r="AE328" s="115"/>
      <c r="AF328" s="115"/>
      <c r="AG328" s="116"/>
    </row>
    <row r="329" spans="1:33" x14ac:dyDescent="0.25">
      <c r="A329" s="16"/>
      <c r="B329" s="16"/>
      <c r="C329" s="16"/>
      <c r="D329" s="146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16"/>
      <c r="AA329" s="116"/>
      <c r="AB329" s="116"/>
      <c r="AC329" s="115"/>
      <c r="AD329" s="115"/>
      <c r="AE329" s="115"/>
      <c r="AF329" s="115"/>
      <c r="AG329" s="116"/>
    </row>
    <row r="330" spans="1:33" x14ac:dyDescent="0.25">
      <c r="A330" s="16"/>
      <c r="B330" s="16"/>
      <c r="C330" s="16"/>
      <c r="D330" s="146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16"/>
      <c r="AA330" s="116"/>
      <c r="AB330" s="116"/>
      <c r="AC330" s="115"/>
      <c r="AD330" s="115"/>
      <c r="AE330" s="115"/>
      <c r="AF330" s="115"/>
      <c r="AG330" s="116"/>
    </row>
    <row r="331" spans="1:33" x14ac:dyDescent="0.25">
      <c r="A331" s="16"/>
      <c r="B331" s="16"/>
      <c r="C331" s="16"/>
      <c r="D331" s="146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16"/>
      <c r="AA331" s="116"/>
      <c r="AB331" s="116"/>
      <c r="AC331" s="115"/>
      <c r="AD331" s="115"/>
      <c r="AE331" s="115"/>
      <c r="AF331" s="115"/>
      <c r="AG331" s="116"/>
    </row>
    <row r="332" spans="1:33" x14ac:dyDescent="0.25">
      <c r="A332" s="16"/>
      <c r="B332" s="16"/>
      <c r="C332" s="16"/>
      <c r="D332" s="146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16"/>
      <c r="AA332" s="116"/>
      <c r="AB332" s="116"/>
      <c r="AC332" s="115"/>
      <c r="AD332" s="115"/>
      <c r="AE332" s="115"/>
      <c r="AF332" s="115"/>
      <c r="AG332" s="116"/>
    </row>
    <row r="333" spans="1:33" x14ac:dyDescent="0.25">
      <c r="A333" s="16"/>
      <c r="B333" s="16"/>
      <c r="C333" s="16"/>
      <c r="D333" s="146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16"/>
      <c r="AA333" s="116"/>
      <c r="AB333" s="116"/>
      <c r="AC333" s="115"/>
      <c r="AD333" s="115"/>
      <c r="AE333" s="115"/>
      <c r="AF333" s="115"/>
      <c r="AG333" s="116"/>
    </row>
    <row r="334" spans="1:33" x14ac:dyDescent="0.25">
      <c r="A334" s="16"/>
      <c r="B334" s="16"/>
      <c r="C334" s="16"/>
      <c r="D334" s="146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16"/>
      <c r="AA334" s="116"/>
      <c r="AB334" s="116"/>
      <c r="AC334" s="115"/>
      <c r="AD334" s="115"/>
      <c r="AE334" s="115"/>
      <c r="AF334" s="115"/>
      <c r="AG334" s="116"/>
    </row>
    <row r="335" spans="1:33" x14ac:dyDescent="0.25">
      <c r="A335" s="16"/>
      <c r="B335" s="16"/>
      <c r="C335" s="16"/>
      <c r="D335" s="146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16"/>
      <c r="AA335" s="116"/>
      <c r="AB335" s="116"/>
      <c r="AC335" s="115"/>
      <c r="AD335" s="115"/>
      <c r="AE335" s="115"/>
      <c r="AF335" s="115"/>
      <c r="AG335" s="116"/>
    </row>
    <row r="336" spans="1:33" x14ac:dyDescent="0.25">
      <c r="A336" s="16"/>
      <c r="B336" s="16"/>
      <c r="C336" s="16"/>
      <c r="D336" s="146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16"/>
      <c r="AA336" s="116"/>
      <c r="AB336" s="116"/>
      <c r="AC336" s="115"/>
      <c r="AD336" s="115"/>
      <c r="AE336" s="115"/>
      <c r="AF336" s="115"/>
      <c r="AG336" s="116"/>
    </row>
    <row r="337" spans="1:33" x14ac:dyDescent="0.25">
      <c r="A337" s="16"/>
      <c r="B337" s="16"/>
      <c r="C337" s="16"/>
      <c r="D337" s="146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16"/>
      <c r="AA337" s="116"/>
      <c r="AB337" s="116"/>
      <c r="AC337" s="115"/>
      <c r="AD337" s="115"/>
      <c r="AE337" s="115"/>
      <c r="AF337" s="115"/>
      <c r="AG337" s="116"/>
    </row>
    <row r="338" spans="1:33" x14ac:dyDescent="0.25">
      <c r="A338" s="16"/>
      <c r="B338" s="16"/>
      <c r="C338" s="16"/>
      <c r="D338" s="146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16"/>
      <c r="AA338" s="116"/>
      <c r="AB338" s="116"/>
      <c r="AC338" s="115"/>
      <c r="AD338" s="115"/>
      <c r="AE338" s="115"/>
      <c r="AF338" s="115"/>
      <c r="AG338" s="116"/>
    </row>
    <row r="339" spans="1:33" x14ac:dyDescent="0.25">
      <c r="A339" s="16"/>
      <c r="B339" s="16"/>
      <c r="C339" s="16"/>
      <c r="D339" s="146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16"/>
      <c r="AA339" s="116"/>
      <c r="AB339" s="116"/>
      <c r="AC339" s="115"/>
      <c r="AD339" s="115"/>
      <c r="AE339" s="115"/>
      <c r="AF339" s="115"/>
      <c r="AG339" s="116"/>
    </row>
    <row r="340" spans="1:33" x14ac:dyDescent="0.25">
      <c r="A340" s="16"/>
      <c r="B340" s="16"/>
      <c r="C340" s="16"/>
      <c r="D340" s="146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16"/>
      <c r="AA340" s="116"/>
      <c r="AB340" s="116"/>
      <c r="AC340" s="115"/>
      <c r="AD340" s="115"/>
      <c r="AE340" s="115"/>
      <c r="AF340" s="115"/>
      <c r="AG340" s="116"/>
    </row>
    <row r="341" spans="1:33" x14ac:dyDescent="0.25">
      <c r="A341" s="16"/>
      <c r="B341" s="16"/>
      <c r="C341" s="16"/>
      <c r="D341" s="146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16"/>
      <c r="AA341" s="116"/>
      <c r="AB341" s="116"/>
      <c r="AC341" s="115"/>
      <c r="AD341" s="115"/>
      <c r="AE341" s="115"/>
      <c r="AF341" s="115"/>
      <c r="AG341" s="116"/>
    </row>
    <row r="342" spans="1:33" x14ac:dyDescent="0.25">
      <c r="A342" s="16"/>
      <c r="B342" s="16"/>
      <c r="C342" s="16"/>
      <c r="D342" s="146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16"/>
      <c r="AA342" s="116"/>
      <c r="AB342" s="116"/>
      <c r="AC342" s="115"/>
      <c r="AD342" s="115"/>
      <c r="AE342" s="115"/>
      <c r="AF342" s="115"/>
      <c r="AG342" s="116"/>
    </row>
    <row r="343" spans="1:33" x14ac:dyDescent="0.25">
      <c r="A343" s="16"/>
      <c r="B343" s="16"/>
      <c r="C343" s="16"/>
      <c r="D343" s="146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16"/>
      <c r="AA343" s="116"/>
      <c r="AB343" s="116"/>
      <c r="AC343" s="115"/>
      <c r="AD343" s="115"/>
      <c r="AE343" s="115"/>
      <c r="AF343" s="115"/>
      <c r="AG343" s="116"/>
    </row>
    <row r="344" spans="1:33" x14ac:dyDescent="0.25">
      <c r="A344" s="16"/>
      <c r="B344" s="16"/>
      <c r="C344" s="16"/>
      <c r="D344" s="146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16"/>
      <c r="AA344" s="116"/>
      <c r="AB344" s="116"/>
      <c r="AC344" s="115"/>
      <c r="AD344" s="115"/>
      <c r="AE344" s="115"/>
      <c r="AF344" s="115"/>
      <c r="AG344" s="116"/>
    </row>
    <row r="345" spans="1:33" x14ac:dyDescent="0.25">
      <c r="A345" s="16"/>
      <c r="B345" s="16"/>
      <c r="C345" s="16"/>
      <c r="D345" s="146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16"/>
      <c r="AA345" s="116"/>
      <c r="AB345" s="116"/>
      <c r="AC345" s="115"/>
      <c r="AD345" s="115"/>
      <c r="AE345" s="115"/>
      <c r="AF345" s="115"/>
      <c r="AG345" s="116"/>
    </row>
    <row r="346" spans="1:33" x14ac:dyDescent="0.25">
      <c r="A346" s="16"/>
      <c r="B346" s="16"/>
      <c r="C346" s="16"/>
      <c r="D346" s="146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16"/>
      <c r="AA346" s="116"/>
      <c r="AB346" s="116"/>
      <c r="AC346" s="115"/>
      <c r="AD346" s="115"/>
      <c r="AE346" s="115"/>
      <c r="AF346" s="115"/>
      <c r="AG346" s="116"/>
    </row>
    <row r="347" spans="1:33" x14ac:dyDescent="0.25">
      <c r="A347" s="16"/>
      <c r="B347" s="16"/>
      <c r="C347" s="16"/>
      <c r="D347" s="146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16"/>
      <c r="AA347" s="116"/>
      <c r="AB347" s="116"/>
      <c r="AC347" s="115"/>
      <c r="AD347" s="115"/>
      <c r="AE347" s="115"/>
      <c r="AF347" s="115"/>
      <c r="AG347" s="116"/>
    </row>
    <row r="348" spans="1:33" x14ac:dyDescent="0.25">
      <c r="A348" s="16"/>
      <c r="B348" s="16"/>
      <c r="C348" s="16"/>
      <c r="D348" s="146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16"/>
      <c r="AA348" s="116"/>
      <c r="AB348" s="116"/>
      <c r="AC348" s="115"/>
      <c r="AD348" s="115"/>
      <c r="AE348" s="115"/>
      <c r="AF348" s="115"/>
      <c r="AG348" s="116"/>
    </row>
    <row r="349" spans="1:33" x14ac:dyDescent="0.25">
      <c r="A349" s="16"/>
      <c r="B349" s="16"/>
      <c r="C349" s="16"/>
      <c r="D349" s="147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16"/>
      <c r="AA349" s="116"/>
      <c r="AB349" s="116"/>
      <c r="AC349" s="115"/>
      <c r="AD349" s="115"/>
      <c r="AE349" s="115"/>
      <c r="AF349" s="115"/>
      <c r="AG349" s="116"/>
    </row>
    <row r="350" spans="1:33" x14ac:dyDescent="0.25">
      <c r="A350" s="16"/>
      <c r="B350" s="16"/>
      <c r="C350" s="16"/>
      <c r="D350" s="147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16"/>
      <c r="AA350" s="116"/>
      <c r="AB350" s="116"/>
      <c r="AC350" s="115"/>
      <c r="AD350" s="115"/>
      <c r="AE350" s="115"/>
      <c r="AF350" s="115"/>
      <c r="AG350" s="116"/>
    </row>
    <row r="351" spans="1:33" x14ac:dyDescent="0.25">
      <c r="A351" s="16"/>
      <c r="B351" s="16"/>
      <c r="C351" s="16"/>
      <c r="D351" s="147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16"/>
      <c r="AA351" s="116"/>
      <c r="AB351" s="116"/>
      <c r="AC351" s="115"/>
      <c r="AD351" s="115"/>
      <c r="AE351" s="115"/>
      <c r="AF351" s="115"/>
      <c r="AG351" s="116"/>
    </row>
    <row r="352" spans="1:33" x14ac:dyDescent="0.25">
      <c r="A352" s="16"/>
      <c r="B352" s="16"/>
      <c r="C352" s="16"/>
      <c r="D352" s="147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16"/>
      <c r="AA352" s="116"/>
      <c r="AB352" s="116"/>
      <c r="AC352" s="115"/>
      <c r="AD352" s="115"/>
      <c r="AE352" s="115"/>
      <c r="AF352" s="115"/>
      <c r="AG352" s="116"/>
    </row>
    <row r="353" spans="1:33" x14ac:dyDescent="0.25">
      <c r="A353" s="16"/>
      <c r="B353" s="16"/>
      <c r="C353" s="16"/>
      <c r="D353" s="147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16"/>
      <c r="AA353" s="116"/>
      <c r="AB353" s="116"/>
      <c r="AC353" s="115"/>
      <c r="AD353" s="115"/>
      <c r="AE353" s="115"/>
      <c r="AF353" s="115"/>
      <c r="AG353" s="116"/>
    </row>
    <row r="354" spans="1:33" x14ac:dyDescent="0.25">
      <c r="A354" s="16"/>
      <c r="B354" s="16"/>
      <c r="C354" s="16"/>
      <c r="D354" s="147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16"/>
      <c r="AA354" s="116"/>
      <c r="AB354" s="116"/>
      <c r="AC354" s="115"/>
      <c r="AD354" s="115"/>
      <c r="AE354" s="115"/>
      <c r="AF354" s="115"/>
      <c r="AG354" s="116"/>
    </row>
    <row r="355" spans="1:33" x14ac:dyDescent="0.25">
      <c r="A355" s="16"/>
      <c r="B355" s="16"/>
      <c r="C355" s="16"/>
      <c r="D355" s="147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16"/>
      <c r="AA355" s="116"/>
      <c r="AB355" s="116"/>
      <c r="AC355" s="115"/>
      <c r="AD355" s="115"/>
      <c r="AE355" s="115"/>
      <c r="AF355" s="115"/>
      <c r="AG355" s="116"/>
    </row>
    <row r="356" spans="1:33" x14ac:dyDescent="0.25">
      <c r="A356" s="16"/>
      <c r="B356" s="16"/>
      <c r="C356" s="16"/>
      <c r="D356" s="147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16"/>
      <c r="AA356" s="116"/>
      <c r="AB356" s="116"/>
      <c r="AC356" s="115"/>
      <c r="AD356" s="115"/>
      <c r="AE356" s="115"/>
      <c r="AF356" s="115"/>
      <c r="AG356" s="116"/>
    </row>
    <row r="357" spans="1:33" x14ac:dyDescent="0.25">
      <c r="A357" s="16"/>
      <c r="B357" s="16"/>
      <c r="C357" s="16"/>
      <c r="D357" s="147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16"/>
      <c r="AA357" s="116"/>
      <c r="AB357" s="116"/>
      <c r="AC357" s="115"/>
      <c r="AD357" s="115"/>
      <c r="AE357" s="115"/>
      <c r="AF357" s="115"/>
      <c r="AG357" s="116"/>
    </row>
    <row r="358" spans="1:33" x14ac:dyDescent="0.25">
      <c r="A358" s="16"/>
      <c r="B358" s="16"/>
      <c r="C358" s="16"/>
      <c r="D358" s="147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16"/>
      <c r="AA358" s="116"/>
      <c r="AB358" s="116"/>
      <c r="AC358" s="115"/>
      <c r="AD358" s="115"/>
      <c r="AE358" s="115"/>
      <c r="AF358" s="115"/>
      <c r="AG358" s="116"/>
    </row>
    <row r="359" spans="1:33" x14ac:dyDescent="0.25">
      <c r="A359" s="16"/>
      <c r="B359" s="16"/>
      <c r="C359" s="16"/>
      <c r="D359" s="147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16"/>
      <c r="AA359" s="116"/>
      <c r="AB359" s="116"/>
      <c r="AC359" s="115"/>
      <c r="AD359" s="115"/>
      <c r="AE359" s="115"/>
      <c r="AF359" s="115"/>
      <c r="AG359" s="116"/>
    </row>
    <row r="360" spans="1:33" x14ac:dyDescent="0.25">
      <c r="A360" s="16"/>
      <c r="B360" s="16"/>
      <c r="C360" s="16"/>
      <c r="D360" s="147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16"/>
      <c r="AA360" s="116"/>
      <c r="AB360" s="116"/>
      <c r="AC360" s="115"/>
      <c r="AD360" s="115"/>
      <c r="AE360" s="115"/>
      <c r="AF360" s="115"/>
      <c r="AG360" s="116"/>
    </row>
    <row r="361" spans="1:33" x14ac:dyDescent="0.25">
      <c r="A361" s="16"/>
      <c r="B361" s="16"/>
      <c r="C361" s="16"/>
      <c r="D361" s="147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16"/>
      <c r="AA361" s="116"/>
      <c r="AB361" s="116"/>
      <c r="AC361" s="115"/>
      <c r="AD361" s="115"/>
      <c r="AE361" s="115"/>
      <c r="AF361" s="115"/>
      <c r="AG361" s="116"/>
    </row>
    <row r="362" spans="1:33" x14ac:dyDescent="0.25">
      <c r="A362" s="16"/>
      <c r="B362" s="16"/>
      <c r="C362" s="16"/>
      <c r="D362" s="147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16"/>
      <c r="AA362" s="116"/>
      <c r="AB362" s="116"/>
      <c r="AC362" s="115"/>
      <c r="AD362" s="115"/>
      <c r="AE362" s="115"/>
      <c r="AF362" s="115"/>
      <c r="AG362" s="116"/>
    </row>
    <row r="363" spans="1:33" x14ac:dyDescent="0.25">
      <c r="A363" s="16"/>
      <c r="B363" s="16"/>
      <c r="C363" s="16"/>
      <c r="D363" s="147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16"/>
      <c r="AA363" s="116"/>
      <c r="AB363" s="116"/>
      <c r="AC363" s="115"/>
      <c r="AD363" s="115"/>
      <c r="AE363" s="115"/>
      <c r="AF363" s="115"/>
      <c r="AG363" s="116"/>
    </row>
    <row r="364" spans="1:33" x14ac:dyDescent="0.25">
      <c r="A364" s="16"/>
      <c r="B364" s="16"/>
      <c r="C364" s="16"/>
      <c r="D364" s="147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16"/>
      <c r="AA364" s="116"/>
      <c r="AB364" s="116"/>
      <c r="AC364" s="115"/>
      <c r="AD364" s="115"/>
      <c r="AE364" s="115"/>
      <c r="AF364" s="115"/>
      <c r="AG364" s="116"/>
    </row>
    <row r="365" spans="1:33" x14ac:dyDescent="0.25">
      <c r="A365" s="16"/>
      <c r="B365" s="16"/>
      <c r="C365" s="16"/>
      <c r="D365" s="147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16"/>
      <c r="AA365" s="116"/>
      <c r="AB365" s="116"/>
      <c r="AC365" s="115"/>
      <c r="AD365" s="115"/>
      <c r="AE365" s="115"/>
      <c r="AF365" s="115"/>
      <c r="AG365" s="116"/>
    </row>
    <row r="366" spans="1:33" x14ac:dyDescent="0.25">
      <c r="A366" s="16"/>
      <c r="B366" s="16"/>
      <c r="C366" s="16"/>
      <c r="D366" s="147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16"/>
      <c r="AA366" s="116"/>
      <c r="AB366" s="116"/>
      <c r="AC366" s="115"/>
      <c r="AD366" s="115"/>
      <c r="AE366" s="115"/>
      <c r="AF366" s="115"/>
      <c r="AG366" s="116"/>
    </row>
    <row r="367" spans="1:33" x14ac:dyDescent="0.25">
      <c r="A367" s="16"/>
      <c r="B367" s="16"/>
      <c r="C367" s="16"/>
      <c r="D367" s="147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16"/>
      <c r="AA367" s="116"/>
      <c r="AB367" s="116"/>
      <c r="AC367" s="115"/>
      <c r="AD367" s="115"/>
      <c r="AE367" s="115"/>
      <c r="AF367" s="115"/>
      <c r="AG367" s="116"/>
    </row>
    <row r="368" spans="1:33" x14ac:dyDescent="0.25">
      <c r="A368" s="16"/>
      <c r="B368" s="16"/>
      <c r="C368" s="16"/>
      <c r="D368" s="147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16"/>
      <c r="AA368" s="116"/>
      <c r="AB368" s="116"/>
      <c r="AC368" s="115"/>
      <c r="AD368" s="115"/>
      <c r="AE368" s="115"/>
      <c r="AF368" s="115"/>
      <c r="AG368" s="116"/>
    </row>
    <row r="369" spans="1:33" x14ac:dyDescent="0.25">
      <c r="A369" s="16"/>
      <c r="B369" s="16"/>
      <c r="C369" s="16"/>
      <c r="D369" s="147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16"/>
      <c r="AA369" s="116"/>
      <c r="AB369" s="116"/>
      <c r="AC369" s="115"/>
      <c r="AD369" s="115"/>
      <c r="AE369" s="115"/>
      <c r="AF369" s="115"/>
      <c r="AG369" s="116"/>
    </row>
    <row r="370" spans="1:33" x14ac:dyDescent="0.25">
      <c r="A370" s="16"/>
      <c r="B370" s="16"/>
      <c r="C370" s="16"/>
      <c r="D370" s="147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16"/>
      <c r="AA370" s="116"/>
      <c r="AB370" s="116"/>
      <c r="AC370" s="115"/>
      <c r="AD370" s="115"/>
      <c r="AE370" s="115"/>
      <c r="AF370" s="115"/>
      <c r="AG370" s="116"/>
    </row>
    <row r="371" spans="1:33" x14ac:dyDescent="0.25">
      <c r="A371" s="16"/>
      <c r="B371" s="16"/>
      <c r="C371" s="16"/>
      <c r="D371" s="147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16"/>
      <c r="AA371" s="116"/>
      <c r="AB371" s="116"/>
      <c r="AC371" s="115"/>
      <c r="AD371" s="115"/>
      <c r="AE371" s="115"/>
      <c r="AF371" s="115"/>
      <c r="AG371" s="116"/>
    </row>
    <row r="372" spans="1:33" x14ac:dyDescent="0.25">
      <c r="A372" s="16"/>
      <c r="B372" s="16"/>
      <c r="C372" s="16"/>
      <c r="D372" s="147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16"/>
      <c r="AA372" s="116"/>
      <c r="AB372" s="116"/>
      <c r="AC372" s="115"/>
      <c r="AD372" s="115"/>
      <c r="AE372" s="115"/>
      <c r="AF372" s="115"/>
      <c r="AG372" s="116"/>
    </row>
    <row r="373" spans="1:33" x14ac:dyDescent="0.25">
      <c r="A373" s="16"/>
      <c r="B373" s="16"/>
      <c r="C373" s="16"/>
      <c r="D373" s="147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16"/>
      <c r="AA373" s="116"/>
      <c r="AB373" s="116"/>
      <c r="AC373" s="115"/>
      <c r="AD373" s="115"/>
      <c r="AE373" s="115"/>
      <c r="AF373" s="115"/>
      <c r="AG373" s="116"/>
    </row>
    <row r="374" spans="1:33" x14ac:dyDescent="0.25">
      <c r="A374" s="16"/>
      <c r="B374" s="16"/>
      <c r="C374" s="16"/>
      <c r="D374" s="147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16"/>
      <c r="AA374" s="116"/>
      <c r="AB374" s="116"/>
      <c r="AC374" s="115"/>
      <c r="AD374" s="115"/>
      <c r="AE374" s="115"/>
      <c r="AF374" s="115"/>
      <c r="AG374" s="116"/>
    </row>
    <row r="375" spans="1:33" x14ac:dyDescent="0.25">
      <c r="A375" s="16"/>
      <c r="B375" s="16"/>
      <c r="C375" s="16"/>
      <c r="D375" s="147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16"/>
      <c r="AA375" s="116"/>
      <c r="AB375" s="116"/>
      <c r="AC375" s="115"/>
      <c r="AD375" s="115"/>
      <c r="AE375" s="115"/>
      <c r="AF375" s="115"/>
      <c r="AG375" s="116"/>
    </row>
    <row r="376" spans="1:33" x14ac:dyDescent="0.25">
      <c r="A376" s="16"/>
      <c r="B376" s="16"/>
      <c r="C376" s="16"/>
      <c r="D376" s="147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16"/>
      <c r="AA376" s="116"/>
      <c r="AB376" s="116"/>
      <c r="AC376" s="115"/>
      <c r="AD376" s="115"/>
      <c r="AE376" s="115"/>
      <c r="AF376" s="115"/>
      <c r="AG376" s="116"/>
    </row>
    <row r="377" spans="1:33" x14ac:dyDescent="0.25">
      <c r="A377" s="16"/>
      <c r="B377" s="16"/>
      <c r="C377" s="16"/>
      <c r="D377" s="147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16"/>
      <c r="AA377" s="116"/>
      <c r="AB377" s="116"/>
      <c r="AC377" s="115"/>
      <c r="AD377" s="115"/>
      <c r="AE377" s="115"/>
      <c r="AF377" s="115"/>
      <c r="AG377" s="116"/>
    </row>
    <row r="378" spans="1:33" x14ac:dyDescent="0.25">
      <c r="A378" s="16"/>
      <c r="B378" s="16"/>
      <c r="C378" s="16"/>
      <c r="D378" s="147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16"/>
      <c r="AA378" s="116"/>
      <c r="AB378" s="116"/>
      <c r="AC378" s="115"/>
      <c r="AD378" s="115"/>
      <c r="AE378" s="115"/>
      <c r="AF378" s="115"/>
      <c r="AG378" s="116"/>
    </row>
    <row r="379" spans="1:33" x14ac:dyDescent="0.25">
      <c r="A379" s="16"/>
      <c r="B379" s="16"/>
      <c r="C379" s="16"/>
      <c r="D379" s="147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16"/>
      <c r="AA379" s="116"/>
      <c r="AB379" s="116"/>
      <c r="AC379" s="115"/>
      <c r="AD379" s="115"/>
      <c r="AE379" s="115"/>
      <c r="AF379" s="115"/>
      <c r="AG379" s="116"/>
    </row>
    <row r="380" spans="1:33" x14ac:dyDescent="0.25">
      <c r="A380" s="16"/>
      <c r="B380" s="16"/>
      <c r="C380" s="16"/>
      <c r="D380" s="147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16"/>
      <c r="AA380" s="116"/>
      <c r="AB380" s="116"/>
      <c r="AC380" s="115"/>
      <c r="AD380" s="115"/>
      <c r="AE380" s="115"/>
      <c r="AF380" s="115"/>
      <c r="AG380" s="116"/>
    </row>
    <row r="381" spans="1:33" x14ac:dyDescent="0.25">
      <c r="A381" s="16"/>
      <c r="B381" s="16"/>
      <c r="C381" s="16"/>
      <c r="D381" s="147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16"/>
      <c r="AA381" s="116"/>
      <c r="AB381" s="116"/>
      <c r="AC381" s="115"/>
      <c r="AD381" s="115"/>
      <c r="AE381" s="115"/>
      <c r="AF381" s="115"/>
      <c r="AG381" s="116"/>
    </row>
    <row r="382" spans="1:33" x14ac:dyDescent="0.25">
      <c r="A382" s="16"/>
      <c r="B382" s="16"/>
      <c r="C382" s="16"/>
      <c r="D382" s="147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16"/>
      <c r="AA382" s="116"/>
      <c r="AB382" s="116"/>
      <c r="AC382" s="115"/>
      <c r="AD382" s="115"/>
      <c r="AE382" s="115"/>
      <c r="AF382" s="115"/>
      <c r="AG382" s="116"/>
    </row>
    <row r="383" spans="1:33" x14ac:dyDescent="0.25">
      <c r="A383" s="16"/>
      <c r="B383" s="16"/>
      <c r="C383" s="16"/>
      <c r="D383" s="147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16"/>
      <c r="AA383" s="116"/>
      <c r="AB383" s="116"/>
      <c r="AC383" s="115"/>
      <c r="AD383" s="115"/>
      <c r="AE383" s="115"/>
      <c r="AF383" s="115"/>
      <c r="AG383" s="116"/>
    </row>
    <row r="384" spans="1:33" x14ac:dyDescent="0.25">
      <c r="A384" s="16"/>
      <c r="B384" s="16"/>
      <c r="C384" s="16"/>
      <c r="D384" s="147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16"/>
      <c r="AA384" s="116"/>
      <c r="AB384" s="116"/>
      <c r="AC384" s="115"/>
      <c r="AD384" s="115"/>
      <c r="AE384" s="115"/>
      <c r="AF384" s="115"/>
      <c r="AG384" s="116"/>
    </row>
    <row r="385" spans="1:33" x14ac:dyDescent="0.25">
      <c r="A385" s="16"/>
      <c r="B385" s="16"/>
      <c r="C385" s="16"/>
      <c r="D385" s="147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16"/>
      <c r="AA385" s="116"/>
      <c r="AB385" s="116"/>
      <c r="AC385" s="115"/>
      <c r="AD385" s="115"/>
      <c r="AE385" s="115"/>
      <c r="AF385" s="115"/>
      <c r="AG385" s="116"/>
    </row>
    <row r="386" spans="1:33" x14ac:dyDescent="0.25">
      <c r="A386" s="16"/>
      <c r="B386" s="16"/>
      <c r="C386" s="16"/>
      <c r="D386" s="147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16"/>
      <c r="AA386" s="116"/>
      <c r="AB386" s="116"/>
      <c r="AC386" s="115"/>
      <c r="AD386" s="115"/>
      <c r="AE386" s="115"/>
      <c r="AF386" s="115"/>
      <c r="AG386" s="116"/>
    </row>
  </sheetData>
  <autoFilter ref="A1:AG280">
    <filterColumn colId="0">
      <filters blank="1">
        <dateGroupItem year="2018" month="2" dateTimeGrouping="month"/>
        <dateGroupItem year="2018" month="3" dateTimeGrouping="month"/>
      </filters>
    </filterColumn>
  </autoFilter>
  <conditionalFormatting sqref="A68:A97 A52:A61 A1:A46 A99:A108">
    <cfRule type="expression" dxfId="16" priority="60">
      <formula>COUNTIF($A:$A,A1)&gt;6</formula>
    </cfRule>
    <cfRule type="expression" dxfId="15" priority="61">
      <formula>COUNTIF($A:$A,A1)=4</formula>
    </cfRule>
    <cfRule type="expression" dxfId="14" priority="62">
      <formula>COUNTIF($A:$A,A1)=6</formula>
    </cfRule>
    <cfRule type="expression" dxfId="13" priority="63">
      <formula>COUNTIF($A:$A,A1)=5</formula>
    </cfRule>
  </conditionalFormatting>
  <conditionalFormatting sqref="Z48:AA61 Z3:AA19 AA21:AA26 Z20:Z26 Z27:AA46 Z68:AA97 AB3:AB108 Z99:AA108 Z2:AB2 AC99:AC108 AC48:AC61 AC68:AC97 AC1:AC46 AB1 Z265:Z280 AA265:AA279">
    <cfRule type="cellIs" dxfId="12" priority="59" operator="lessThan">
      <formula>10</formula>
    </cfRule>
  </conditionalFormatting>
  <conditionalFormatting sqref="AA20">
    <cfRule type="cellIs" dxfId="11" priority="57" operator="lessThan">
      <formula>10</formula>
    </cfRule>
  </conditionalFormatting>
  <conditionalFormatting sqref="E20">
    <cfRule type="duplicateValues" dxfId="10" priority="58"/>
  </conditionalFormatting>
  <conditionalFormatting sqref="B2:B9 B68">
    <cfRule type="cellIs" dxfId="9" priority="56" operator="greaterThan">
      <formula>$A$4</formula>
    </cfRule>
  </conditionalFormatting>
  <conditionalFormatting sqref="E53:E61 E1:E14 E21:E24 E26:E39 E41:E46 E68:E71 E77:E97 E99:E108">
    <cfRule type="duplicateValues" dxfId="8" priority="64"/>
  </conditionalFormatting>
  <conditionalFormatting sqref="E69:E71 E77:E97 E99:E108">
    <cfRule type="duplicateValues" dxfId="7" priority="65"/>
  </conditionalFormatting>
  <conditionalFormatting sqref="D25">
    <cfRule type="duplicateValues" dxfId="6" priority="66"/>
  </conditionalFormatting>
  <conditionalFormatting sqref="E25">
    <cfRule type="duplicateValues" dxfId="5" priority="67"/>
  </conditionalFormatting>
  <conditionalFormatting sqref="J1:K108">
    <cfRule type="containsText" dxfId="4" priority="48" operator="containsText" text="Non">
      <formula>NOT(ISERROR(SEARCH("Non",J1)))</formula>
    </cfRule>
    <cfRule type="containsText" dxfId="3" priority="49" operator="containsText" text="Oui">
      <formula>NOT(ISERROR(SEARCH("Oui",J1)))</formula>
    </cfRule>
  </conditionalFormatting>
  <conditionalFormatting sqref="Z1">
    <cfRule type="cellIs" dxfId="2" priority="3" operator="lessThan">
      <formula>10</formula>
    </cfRule>
  </conditionalFormatting>
  <conditionalFormatting sqref="AA1">
    <cfRule type="cellIs" dxfId="1" priority="2" operator="lessThan">
      <formula>10</formula>
    </cfRule>
  </conditionalFormatting>
  <conditionalFormatting sqref="AD1:AG1">
    <cfRule type="cellIs" dxfId="0" priority="1" operator="lessThan">
      <formula>10</formula>
    </cfRule>
  </conditionalFormatting>
  <hyperlinks>
    <hyperlink ref="D74" r:id="rId1" display="OD_MZAGO19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'[5]Jours fériés'!#REF!</xm:f>
          </x14:formula1>
          <xm:sqref>L25:N25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Vente-Privee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Vente-Privee</dc:creator>
  <cp:lastModifiedBy>Vente-Privee</cp:lastModifiedBy>
  <dcterms:created xsi:type="dcterms:W3CDTF">2018-02-26T09:37:05Z</dcterms:created>
  <dcterms:modified xsi:type="dcterms:W3CDTF">2018-02-26T15:36:32Z</dcterms:modified>
</cp:coreProperties>
</file>