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yber\Desktop\"/>
    </mc:Choice>
  </mc:AlternateContent>
  <xr:revisionPtr revIDLastSave="0" documentId="13_ncr:1_{523CD992-6688-4263-9895-EA8CB423513E}" xr6:coauthVersionLast="36" xr6:coauthVersionMax="36" xr10:uidLastSave="{00000000-0000-0000-0000-000000000000}"/>
  <bookViews>
    <workbookView xWindow="0" yWindow="0" windowWidth="24000" windowHeight="9525" activeTab="8" xr2:uid="{00000000-000D-0000-FFFF-FFFF00000000}"/>
  </bookViews>
  <sheets>
    <sheet name="JANVIER" sheetId="2" r:id="rId1"/>
    <sheet name="FEVRIER" sheetId="19" r:id="rId2"/>
    <sheet name="MARS" sheetId="16" r:id="rId3"/>
    <sheet name="AVRIL" sheetId="17" r:id="rId4"/>
    <sheet name="MAI" sheetId="18" r:id="rId5"/>
    <sheet name="JUIN" sheetId="20" r:id="rId6"/>
    <sheet name="JUILLET" sheetId="21" r:id="rId7"/>
    <sheet name="AOÛT" sheetId="22" r:id="rId8"/>
    <sheet name="SEPTEMBRE" sheetId="23" r:id="rId9"/>
    <sheet name="NOVEMBRE" sheetId="25" r:id="rId10"/>
    <sheet name="OCTOBRE" sheetId="24" r:id="rId11"/>
    <sheet name="DECEMBRE" sheetId="26" r:id="rId12"/>
    <sheet name="Feuil1" sheetId="27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C22" i="22" l="1"/>
  <c r="AX37" i="20" l="1"/>
  <c r="BG38" i="22" l="1"/>
  <c r="BC36" i="22"/>
  <c r="BC35" i="22"/>
  <c r="BC34" i="22"/>
  <c r="BC33" i="22"/>
  <c r="BC32" i="22"/>
  <c r="BC31" i="22"/>
  <c r="BC30" i="22"/>
  <c r="BC27" i="22"/>
  <c r="BC26" i="22"/>
  <c r="BC25" i="22"/>
  <c r="BC24" i="22"/>
  <c r="BC23" i="22"/>
  <c r="BC21" i="22"/>
  <c r="BC20" i="22"/>
  <c r="BC18" i="22"/>
  <c r="BC17" i="22"/>
  <c r="BC16" i="22"/>
  <c r="BC15" i="22"/>
  <c r="BC10" i="22"/>
  <c r="BC9" i="22"/>
  <c r="AX36" i="22"/>
  <c r="AX35" i="22"/>
  <c r="AX34" i="22"/>
  <c r="AX33" i="22"/>
  <c r="AX32" i="22"/>
  <c r="AX31" i="22"/>
  <c r="AX30" i="22"/>
  <c r="AX29" i="22"/>
  <c r="AX28" i="22"/>
  <c r="AX27" i="22"/>
  <c r="AX26" i="22"/>
  <c r="AX25" i="22"/>
  <c r="AX24" i="22"/>
  <c r="AX23" i="22"/>
  <c r="AX22" i="22"/>
  <c r="AX21" i="22"/>
  <c r="AX20" i="22"/>
  <c r="AX19" i="22"/>
  <c r="AX18" i="22"/>
  <c r="AX17" i="22"/>
  <c r="AX16" i="22"/>
  <c r="AX15" i="22"/>
  <c r="AX13" i="22"/>
  <c r="AX12" i="22"/>
  <c r="AX10" i="22"/>
  <c r="AX9" i="22"/>
  <c r="AX8" i="22"/>
  <c r="AX7" i="22"/>
  <c r="AS36" i="22"/>
  <c r="AS35" i="22"/>
  <c r="AS34" i="22"/>
  <c r="AS33" i="22"/>
  <c r="AS32" i="22"/>
  <c r="AS31" i="22"/>
  <c r="AS30" i="22"/>
  <c r="AS28" i="22"/>
  <c r="AS27" i="22"/>
  <c r="AS25" i="22"/>
  <c r="AS24" i="22"/>
  <c r="AS23" i="22"/>
  <c r="AS21" i="22"/>
  <c r="AS20" i="22"/>
  <c r="AS18" i="22"/>
  <c r="AS17" i="22"/>
  <c r="AS16" i="22"/>
  <c r="AS15" i="22"/>
  <c r="AS14" i="22"/>
  <c r="AS13" i="22"/>
  <c r="AS12" i="22"/>
  <c r="AS11" i="22"/>
  <c r="AS10" i="22"/>
  <c r="AS9" i="22"/>
  <c r="AS8" i="22"/>
  <c r="AS7" i="22"/>
  <c r="AS6" i="22"/>
  <c r="AN36" i="22"/>
  <c r="AN35" i="22"/>
  <c r="AN34" i="22"/>
  <c r="AN33" i="22"/>
  <c r="AN32" i="22"/>
  <c r="AN31" i="22"/>
  <c r="AN30" i="22"/>
  <c r="AN29" i="22"/>
  <c r="AN28" i="22"/>
  <c r="AN27" i="22"/>
  <c r="AN26" i="22"/>
  <c r="AN25" i="22"/>
  <c r="AN24" i="22"/>
  <c r="AN23" i="22"/>
  <c r="AN22" i="22"/>
  <c r="AN21" i="22"/>
  <c r="AN20" i="22"/>
  <c r="AN19" i="22"/>
  <c r="AN18" i="22"/>
  <c r="AN17" i="22"/>
  <c r="AN16" i="22"/>
  <c r="AN15" i="22"/>
  <c r="AN14" i="22"/>
  <c r="AN13" i="22"/>
  <c r="AN12" i="22"/>
  <c r="AN11" i="22"/>
  <c r="AN10" i="22"/>
  <c r="AN9" i="22"/>
  <c r="AN8" i="22"/>
  <c r="AN7" i="22"/>
  <c r="AN6" i="22"/>
  <c r="AI36" i="22"/>
  <c r="AI35" i="22"/>
  <c r="AI34" i="22"/>
  <c r="AI33" i="22"/>
  <c r="AI32" i="22"/>
  <c r="AI31" i="22"/>
  <c r="AI30" i="22"/>
  <c r="AI29" i="22"/>
  <c r="AI28" i="22"/>
  <c r="AI27" i="22"/>
  <c r="AI26" i="22"/>
  <c r="AI25" i="22"/>
  <c r="AI24" i="22"/>
  <c r="AI23" i="22"/>
  <c r="AI21" i="22"/>
  <c r="AI20" i="22"/>
  <c r="AI18" i="22"/>
  <c r="AI17" i="22"/>
  <c r="AI16" i="22"/>
  <c r="AI15" i="22"/>
  <c r="AI10" i="22"/>
  <c r="AI9" i="22"/>
  <c r="AI8" i="22"/>
  <c r="AI7" i="22"/>
  <c r="AD36" i="22"/>
  <c r="AD35" i="22"/>
  <c r="AD34" i="22"/>
  <c r="AD33" i="22"/>
  <c r="AD32" i="22"/>
  <c r="AD31" i="22"/>
  <c r="AD30" i="22"/>
  <c r="AD29" i="22"/>
  <c r="AD28" i="22"/>
  <c r="AD27" i="22"/>
  <c r="AD26" i="22"/>
  <c r="AD25" i="22"/>
  <c r="AD24" i="22"/>
  <c r="AD23" i="22"/>
  <c r="AD22" i="22"/>
  <c r="AD21" i="22"/>
  <c r="AD20" i="22"/>
  <c r="AD19" i="22"/>
  <c r="AD18" i="22"/>
  <c r="AD17" i="22"/>
  <c r="AD16" i="22"/>
  <c r="AD15" i="22"/>
  <c r="AD14" i="22"/>
  <c r="AD13" i="22"/>
  <c r="AD12" i="22"/>
  <c r="AD11" i="22"/>
  <c r="AD10" i="22"/>
  <c r="AD9" i="22"/>
  <c r="AD8" i="22"/>
  <c r="AD7" i="22"/>
  <c r="AD6" i="22"/>
  <c r="Y36" i="22"/>
  <c r="Y35" i="22"/>
  <c r="Y34" i="22"/>
  <c r="Y33" i="22"/>
  <c r="Y32" i="22"/>
  <c r="Y31" i="22"/>
  <c r="Y30" i="22"/>
  <c r="Y29" i="22"/>
  <c r="Y28" i="22"/>
  <c r="Y27" i="22"/>
  <c r="Y24" i="22"/>
  <c r="Y23" i="22"/>
  <c r="Y22" i="22"/>
  <c r="Y21" i="22"/>
  <c r="Y20" i="22"/>
  <c r="Y19" i="22"/>
  <c r="Y18" i="22"/>
  <c r="Y17" i="22"/>
  <c r="Y16" i="22"/>
  <c r="Y15" i="22"/>
  <c r="Y14" i="22"/>
  <c r="Y13" i="22"/>
  <c r="Y12" i="22"/>
  <c r="Y11" i="22"/>
  <c r="Y10" i="22"/>
  <c r="Y9" i="22"/>
  <c r="Y8" i="22"/>
  <c r="Y7" i="22"/>
  <c r="Y6" i="22"/>
  <c r="T36" i="22"/>
  <c r="T35" i="22"/>
  <c r="T34" i="22"/>
  <c r="T33" i="22"/>
  <c r="T32" i="22"/>
  <c r="T31" i="22"/>
  <c r="T30" i="22"/>
  <c r="T28" i="22"/>
  <c r="T27" i="22"/>
  <c r="T24" i="22"/>
  <c r="T23" i="22"/>
  <c r="T21" i="22"/>
  <c r="T20" i="22"/>
  <c r="T18" i="22"/>
  <c r="T17" i="22"/>
  <c r="T16" i="22"/>
  <c r="T15" i="22"/>
  <c r="T10" i="22"/>
  <c r="T9" i="22"/>
  <c r="O9" i="22"/>
  <c r="O10" i="22"/>
  <c r="O11" i="22"/>
  <c r="O12" i="22"/>
  <c r="O13" i="22"/>
  <c r="O14" i="22"/>
  <c r="O15" i="22"/>
  <c r="O16" i="22"/>
  <c r="O17" i="22"/>
  <c r="O18" i="22"/>
  <c r="O20" i="22"/>
  <c r="O23" i="22"/>
  <c r="O24" i="22"/>
  <c r="O30" i="22"/>
  <c r="O31" i="22"/>
  <c r="O33" i="22"/>
  <c r="O34" i="22"/>
  <c r="O35" i="22"/>
  <c r="J7" i="22"/>
  <c r="J8" i="22"/>
  <c r="J9" i="22"/>
  <c r="J10" i="22"/>
  <c r="J15" i="22"/>
  <c r="J16" i="22"/>
  <c r="J17" i="22"/>
  <c r="J18" i="22"/>
  <c r="J20" i="22"/>
  <c r="J23" i="22"/>
  <c r="J24" i="22"/>
  <c r="J25" i="22"/>
  <c r="J26" i="22"/>
  <c r="J27" i="22"/>
  <c r="J28" i="22"/>
  <c r="J29" i="22"/>
  <c r="J30" i="22"/>
  <c r="J31" i="22"/>
  <c r="J32" i="22"/>
  <c r="J33" i="22"/>
  <c r="J34" i="22"/>
  <c r="J35" i="22"/>
  <c r="J36" i="22"/>
  <c r="E7" i="22"/>
  <c r="E9" i="22"/>
  <c r="E10" i="22"/>
  <c r="E11" i="22"/>
  <c r="E12" i="22"/>
  <c r="E13" i="22"/>
  <c r="E14" i="22"/>
  <c r="E15" i="22"/>
  <c r="E16" i="22"/>
  <c r="E17" i="22"/>
  <c r="E18" i="22"/>
  <c r="E19" i="22"/>
  <c r="E20" i="22"/>
  <c r="E21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BG38" i="21"/>
  <c r="O36" i="21"/>
  <c r="O35" i="21"/>
  <c r="O32" i="21"/>
  <c r="E36" i="21"/>
  <c r="E35" i="21"/>
  <c r="E32" i="21"/>
  <c r="BF25" i="22" l="1"/>
  <c r="BG25" i="22"/>
  <c r="BF22" i="22"/>
  <c r="BG31" i="22"/>
  <c r="BG23" i="22"/>
  <c r="BH23" i="22" s="1"/>
  <c r="BF23" i="22"/>
  <c r="BG10" i="22"/>
  <c r="BG16" i="22"/>
  <c r="BG36" i="22"/>
  <c r="BF36" i="22"/>
  <c r="BG35" i="22"/>
  <c r="BF35" i="22"/>
  <c r="BF34" i="22"/>
  <c r="BG34" i="22"/>
  <c r="BF33" i="22"/>
  <c r="BG33" i="22"/>
  <c r="BG32" i="22"/>
  <c r="BF32" i="22"/>
  <c r="BG29" i="22"/>
  <c r="BF29" i="22"/>
  <c r="BH29" i="22" s="1"/>
  <c r="BF28" i="22"/>
  <c r="BG28" i="22"/>
  <c r="BF27" i="22"/>
  <c r="BG27" i="22"/>
  <c r="BF26" i="22"/>
  <c r="BG26" i="22"/>
  <c r="BG30" i="22"/>
  <c r="BG17" i="22"/>
  <c r="BH17" i="22" s="1"/>
  <c r="BF20" i="22"/>
  <c r="BG20" i="22"/>
  <c r="BF16" i="22"/>
  <c r="BG24" i="22"/>
  <c r="BG9" i="22"/>
  <c r="BF21" i="22"/>
  <c r="BG21" i="22"/>
  <c r="BF19" i="22"/>
  <c r="BG18" i="22"/>
  <c r="BF18" i="22"/>
  <c r="BG15" i="22"/>
  <c r="BF14" i="22"/>
  <c r="BG14" i="22"/>
  <c r="BG13" i="22"/>
  <c r="BF13" i="22"/>
  <c r="BF12" i="22"/>
  <c r="BG12" i="22"/>
  <c r="BF11" i="22"/>
  <c r="BG8" i="22"/>
  <c r="BF9" i="22"/>
  <c r="BH9" i="22" s="1"/>
  <c r="BG19" i="22"/>
  <c r="BF8" i="22"/>
  <c r="BF10" i="22"/>
  <c r="BH10" i="22" s="1"/>
  <c r="BG11" i="22"/>
  <c r="BF15" i="22"/>
  <c r="BF17" i="22"/>
  <c r="BG22" i="22"/>
  <c r="BH22" i="22" s="1"/>
  <c r="BF24" i="22"/>
  <c r="BF30" i="22"/>
  <c r="BH30" i="22" s="1"/>
  <c r="BF31" i="22"/>
  <c r="BG7" i="22"/>
  <c r="J36" i="21"/>
  <c r="J35" i="21"/>
  <c r="J34" i="21"/>
  <c r="J33" i="21"/>
  <c r="J32" i="21"/>
  <c r="BC34" i="21"/>
  <c r="BC33" i="21"/>
  <c r="BC32" i="21"/>
  <c r="AX36" i="21"/>
  <c r="AX35" i="21"/>
  <c r="AX34" i="21"/>
  <c r="AX33" i="21"/>
  <c r="AX32" i="21"/>
  <c r="AS34" i="21"/>
  <c r="AS33" i="21"/>
  <c r="AS32" i="21"/>
  <c r="AN36" i="21"/>
  <c r="AN35" i="21"/>
  <c r="AN34" i="21"/>
  <c r="AN33" i="21"/>
  <c r="AN32" i="21"/>
  <c r="AI36" i="21"/>
  <c r="AI35" i="21"/>
  <c r="AI34" i="21"/>
  <c r="AI33" i="21"/>
  <c r="AI32" i="21"/>
  <c r="AD36" i="21"/>
  <c r="AD35" i="21"/>
  <c r="AD34" i="21"/>
  <c r="AD33" i="21"/>
  <c r="AD32" i="21"/>
  <c r="Y36" i="21"/>
  <c r="Y35" i="21"/>
  <c r="Y34" i="21"/>
  <c r="Y33" i="21"/>
  <c r="Y32" i="21"/>
  <c r="T34" i="21"/>
  <c r="T33" i="21"/>
  <c r="T32" i="21"/>
  <c r="BH16" i="22" l="1"/>
  <c r="BH31" i="22"/>
  <c r="BH8" i="22"/>
  <c r="BH20" i="22"/>
  <c r="BH25" i="22"/>
  <c r="BH24" i="22"/>
  <c r="BH35" i="22"/>
  <c r="BH34" i="22"/>
  <c r="BH33" i="22"/>
  <c r="BH32" i="22"/>
  <c r="BH27" i="22"/>
  <c r="BH26" i="22"/>
  <c r="BH28" i="22"/>
  <c r="BF32" i="21"/>
  <c r="BH21" i="22"/>
  <c r="BH19" i="22"/>
  <c r="BH18" i="22"/>
  <c r="BH15" i="22"/>
  <c r="BH14" i="22"/>
  <c r="BH13" i="22"/>
  <c r="BH12" i="22"/>
  <c r="BH11" i="22"/>
  <c r="BH7" i="22"/>
  <c r="O16" i="23"/>
  <c r="O17" i="23"/>
  <c r="O18" i="23"/>
  <c r="O23" i="23"/>
  <c r="O24" i="23"/>
  <c r="O25" i="23"/>
  <c r="BE36" i="23"/>
  <c r="BD36" i="23"/>
  <c r="BB36" i="23"/>
  <c r="BA36" i="23"/>
  <c r="AZ36" i="23"/>
  <c r="AY36" i="23"/>
  <c r="AW36" i="23"/>
  <c r="AV36" i="23"/>
  <c r="AU36" i="23"/>
  <c r="AT36" i="23"/>
  <c r="AR36" i="23"/>
  <c r="AQ36" i="23"/>
  <c r="AP36" i="23"/>
  <c r="AO36" i="23"/>
  <c r="AM36" i="23"/>
  <c r="AL36" i="23"/>
  <c r="AK36" i="23"/>
  <c r="AJ36" i="23"/>
  <c r="AH36" i="23"/>
  <c r="AG36" i="23"/>
  <c r="AF36" i="23"/>
  <c r="AE36" i="23"/>
  <c r="AC36" i="23"/>
  <c r="AB36" i="23"/>
  <c r="AA36" i="23"/>
  <c r="Z36" i="23"/>
  <c r="X36" i="23"/>
  <c r="W36" i="23"/>
  <c r="V36" i="23"/>
  <c r="U36" i="23"/>
  <c r="S36" i="23"/>
  <c r="R36" i="23"/>
  <c r="Q36" i="23"/>
  <c r="P36" i="23"/>
  <c r="N36" i="23"/>
  <c r="M36" i="23"/>
  <c r="L36" i="23"/>
  <c r="K36" i="23"/>
  <c r="I36" i="23"/>
  <c r="H36" i="23"/>
  <c r="G36" i="23"/>
  <c r="F36" i="23"/>
  <c r="D36" i="23"/>
  <c r="C36" i="23"/>
  <c r="BC35" i="23"/>
  <c r="AX35" i="23"/>
  <c r="AS35" i="23"/>
  <c r="AN35" i="23"/>
  <c r="AI35" i="23"/>
  <c r="AD35" i="23"/>
  <c r="Y35" i="23"/>
  <c r="T35" i="23"/>
  <c r="O35" i="23"/>
  <c r="J35" i="23"/>
  <c r="E35" i="23"/>
  <c r="BF35" i="23" s="1"/>
  <c r="AS34" i="23"/>
  <c r="AN34" i="23"/>
  <c r="T34" i="23"/>
  <c r="O34" i="23"/>
  <c r="J34" i="23"/>
  <c r="AS33" i="23"/>
  <c r="AI33" i="23"/>
  <c r="Y33" i="23"/>
  <c r="O33" i="23"/>
  <c r="J33" i="23"/>
  <c r="AS32" i="23"/>
  <c r="AI32" i="23"/>
  <c r="Y32" i="23"/>
  <c r="O32" i="23"/>
  <c r="J32" i="23"/>
  <c r="AN31" i="23"/>
  <c r="Y31" i="23"/>
  <c r="O31" i="23"/>
  <c r="J31" i="23"/>
  <c r="BC30" i="23"/>
  <c r="AX30" i="23"/>
  <c r="AS30" i="23"/>
  <c r="AN30" i="23"/>
  <c r="AI30" i="23"/>
  <c r="AD30" i="23"/>
  <c r="Y30" i="23"/>
  <c r="T30" i="23"/>
  <c r="O30" i="23"/>
  <c r="J30" i="23"/>
  <c r="E30" i="23"/>
  <c r="BC29" i="23"/>
  <c r="AX29" i="23"/>
  <c r="AS29" i="23"/>
  <c r="AN29" i="23"/>
  <c r="AI29" i="23"/>
  <c r="AD29" i="23"/>
  <c r="Y29" i="23"/>
  <c r="T29" i="23"/>
  <c r="O29" i="23"/>
  <c r="J29" i="23"/>
  <c r="E29" i="23"/>
  <c r="BC28" i="23"/>
  <c r="AX28" i="23"/>
  <c r="AS28" i="23"/>
  <c r="AN28" i="23"/>
  <c r="AI28" i="23"/>
  <c r="AD28" i="23"/>
  <c r="Y28" i="23"/>
  <c r="T28" i="23"/>
  <c r="O28" i="23"/>
  <c r="J28" i="23"/>
  <c r="E28" i="23"/>
  <c r="BF28" i="23" s="1"/>
  <c r="BC27" i="23"/>
  <c r="AX27" i="23"/>
  <c r="AN27" i="23"/>
  <c r="AI27" i="23"/>
  <c r="AD27" i="23"/>
  <c r="Y27" i="23"/>
  <c r="O27" i="23"/>
  <c r="J27" i="23"/>
  <c r="E27" i="23"/>
  <c r="BC26" i="23"/>
  <c r="AX26" i="23"/>
  <c r="AN26" i="23"/>
  <c r="AI26" i="23"/>
  <c r="AD26" i="23"/>
  <c r="Y26" i="23"/>
  <c r="T26" i="23"/>
  <c r="O26" i="23"/>
  <c r="E26" i="23"/>
  <c r="BC25" i="23"/>
  <c r="AX25" i="23"/>
  <c r="AS25" i="23"/>
  <c r="AN25" i="23"/>
  <c r="AI25" i="23"/>
  <c r="AD25" i="23"/>
  <c r="Y25" i="23"/>
  <c r="T25" i="23"/>
  <c r="J25" i="23"/>
  <c r="BC24" i="23"/>
  <c r="AX24" i="23"/>
  <c r="AS24" i="23"/>
  <c r="AN24" i="23"/>
  <c r="AI24" i="23"/>
  <c r="AD24" i="23"/>
  <c r="Y24" i="23"/>
  <c r="T24" i="23"/>
  <c r="J24" i="23"/>
  <c r="E24" i="23"/>
  <c r="BC23" i="23"/>
  <c r="AX23" i="23"/>
  <c r="AS23" i="23"/>
  <c r="AN23" i="23"/>
  <c r="AD23" i="23"/>
  <c r="Y23" i="23"/>
  <c r="T23" i="23"/>
  <c r="J23" i="23"/>
  <c r="E23" i="23"/>
  <c r="BC22" i="23"/>
  <c r="AX22" i="23"/>
  <c r="AS22" i="23"/>
  <c r="AN22" i="23"/>
  <c r="AI22" i="23"/>
  <c r="AD22" i="23"/>
  <c r="Y22" i="23"/>
  <c r="T22" i="23"/>
  <c r="O22" i="23"/>
  <c r="J22" i="23"/>
  <c r="E22" i="23"/>
  <c r="BC21" i="23"/>
  <c r="AX21" i="23"/>
  <c r="AS21" i="23"/>
  <c r="AN21" i="23"/>
  <c r="AI21" i="23"/>
  <c r="AD21" i="23"/>
  <c r="Y21" i="23"/>
  <c r="T21" i="23"/>
  <c r="O21" i="23"/>
  <c r="J21" i="23"/>
  <c r="E21" i="23"/>
  <c r="BF21" i="23" s="1"/>
  <c r="BC20" i="23"/>
  <c r="AX20" i="23"/>
  <c r="AS20" i="23"/>
  <c r="AN20" i="23"/>
  <c r="AI20" i="23"/>
  <c r="AD20" i="23"/>
  <c r="Y20" i="23"/>
  <c r="T20" i="23"/>
  <c r="O20" i="23"/>
  <c r="J20" i="23"/>
  <c r="E20" i="23"/>
  <c r="BC19" i="23"/>
  <c r="AX19" i="23"/>
  <c r="AS19" i="23"/>
  <c r="AN19" i="23"/>
  <c r="AI19" i="23"/>
  <c r="AD19" i="23"/>
  <c r="Y19" i="23"/>
  <c r="T19" i="23"/>
  <c r="O19" i="23"/>
  <c r="J19" i="23"/>
  <c r="E19" i="23"/>
  <c r="BC18" i="23"/>
  <c r="AX18" i="23"/>
  <c r="AS18" i="23"/>
  <c r="AI18" i="23"/>
  <c r="AD18" i="23"/>
  <c r="Y18" i="23"/>
  <c r="T18" i="23"/>
  <c r="J18" i="23"/>
  <c r="E18" i="23"/>
  <c r="BC17" i="23"/>
  <c r="AX17" i="23"/>
  <c r="AS17" i="23"/>
  <c r="AN17" i="23"/>
  <c r="AI17" i="23"/>
  <c r="AD17" i="23"/>
  <c r="Y17" i="23"/>
  <c r="T17" i="23"/>
  <c r="J17" i="23"/>
  <c r="E17" i="23"/>
  <c r="BC16" i="23"/>
  <c r="AX16" i="23"/>
  <c r="AS16" i="23"/>
  <c r="AN16" i="23"/>
  <c r="AI16" i="23"/>
  <c r="AD16" i="23"/>
  <c r="Y16" i="23"/>
  <c r="T16" i="23"/>
  <c r="J16" i="23"/>
  <c r="E16" i="23"/>
  <c r="BC15" i="23"/>
  <c r="AX15" i="23"/>
  <c r="AS15" i="23"/>
  <c r="AN15" i="23"/>
  <c r="AI15" i="23"/>
  <c r="AD15" i="23"/>
  <c r="T15" i="23"/>
  <c r="O15" i="23"/>
  <c r="J15" i="23"/>
  <c r="E15" i="23"/>
  <c r="BC14" i="23"/>
  <c r="AX14" i="23"/>
  <c r="AS14" i="23"/>
  <c r="AN14" i="23"/>
  <c r="AI14" i="23"/>
  <c r="AD14" i="23"/>
  <c r="Y14" i="23"/>
  <c r="T14" i="23"/>
  <c r="O14" i="23"/>
  <c r="J14" i="23"/>
  <c r="E14" i="23"/>
  <c r="BF14" i="23" s="1"/>
  <c r="BC13" i="23"/>
  <c r="AX13" i="23"/>
  <c r="AS13" i="23"/>
  <c r="AN13" i="23"/>
  <c r="AI13" i="23"/>
  <c r="AD13" i="23"/>
  <c r="Y13" i="23"/>
  <c r="T13" i="23"/>
  <c r="O13" i="23"/>
  <c r="J13" i="23"/>
  <c r="E13" i="23"/>
  <c r="BC12" i="23"/>
  <c r="AX12" i="23"/>
  <c r="AS12" i="23"/>
  <c r="AD12" i="23"/>
  <c r="T12" i="23"/>
  <c r="J12" i="23"/>
  <c r="E12" i="23"/>
  <c r="BC11" i="23"/>
  <c r="AX11" i="23"/>
  <c r="AS11" i="23"/>
  <c r="AD11" i="23"/>
  <c r="T11" i="23"/>
  <c r="O11" i="23"/>
  <c r="J11" i="23"/>
  <c r="E11" i="23"/>
  <c r="BC10" i="23"/>
  <c r="AX10" i="23"/>
  <c r="AS10" i="23"/>
  <c r="AN10" i="23"/>
  <c r="AI10" i="23"/>
  <c r="AD10" i="23"/>
  <c r="Y10" i="23"/>
  <c r="T10" i="23"/>
  <c r="O10" i="23"/>
  <c r="J10" i="23"/>
  <c r="E10" i="23"/>
  <c r="BC9" i="23"/>
  <c r="AX9" i="23"/>
  <c r="AS9" i="23"/>
  <c r="AN9" i="23"/>
  <c r="AI9" i="23"/>
  <c r="AD9" i="23"/>
  <c r="T9" i="23"/>
  <c r="O9" i="23"/>
  <c r="J9" i="23"/>
  <c r="E9" i="23"/>
  <c r="BC8" i="23"/>
  <c r="AX8" i="23"/>
  <c r="AS8" i="23"/>
  <c r="AN8" i="23"/>
  <c r="AI8" i="23"/>
  <c r="AD8" i="23"/>
  <c r="Y8" i="23"/>
  <c r="T8" i="23"/>
  <c r="O8" i="23"/>
  <c r="J8" i="23"/>
  <c r="BC7" i="23"/>
  <c r="AX7" i="23"/>
  <c r="AS7" i="23"/>
  <c r="AN7" i="23"/>
  <c r="AI7" i="23"/>
  <c r="AD7" i="23"/>
  <c r="Y7" i="23"/>
  <c r="T7" i="23"/>
  <c r="O7" i="23"/>
  <c r="J7" i="23"/>
  <c r="E7" i="23"/>
  <c r="BC6" i="23"/>
  <c r="AX6" i="23"/>
  <c r="AS6" i="23"/>
  <c r="AN6" i="23"/>
  <c r="AI6" i="23"/>
  <c r="AD6" i="23"/>
  <c r="Y6" i="23"/>
  <c r="T6" i="23"/>
  <c r="O6" i="23"/>
  <c r="J6" i="23"/>
  <c r="E6" i="23"/>
  <c r="AZ37" i="22"/>
  <c r="AY37" i="22"/>
  <c r="AW37" i="22"/>
  <c r="AV37" i="22"/>
  <c r="BF9" i="23" l="1"/>
  <c r="BF25" i="23"/>
  <c r="BF31" i="23"/>
  <c r="BF11" i="23"/>
  <c r="BF12" i="23"/>
  <c r="BF19" i="23"/>
  <c r="BF23" i="23"/>
  <c r="BF26" i="23"/>
  <c r="BF30" i="23"/>
  <c r="BF33" i="23"/>
  <c r="BF13" i="23"/>
  <c r="BF20" i="23"/>
  <c r="BF32" i="23"/>
  <c r="BF8" i="23"/>
  <c r="BF10" i="23"/>
  <c r="BF15" i="23"/>
  <c r="BF22" i="23"/>
  <c r="BF24" i="23"/>
  <c r="BF27" i="23"/>
  <c r="BH27" i="23" s="1"/>
  <c r="BF29" i="23"/>
  <c r="BF34" i="23"/>
  <c r="BF18" i="23"/>
  <c r="BF17" i="23"/>
  <c r="BF16" i="23"/>
  <c r="E43" i="23"/>
  <c r="BG19" i="23"/>
  <c r="AX37" i="22"/>
  <c r="BG29" i="23"/>
  <c r="T36" i="23"/>
  <c r="AN36" i="23"/>
  <c r="BG7" i="23"/>
  <c r="BG11" i="23"/>
  <c r="BG15" i="23"/>
  <c r="BG6" i="23"/>
  <c r="Y36" i="23"/>
  <c r="AS36" i="23"/>
  <c r="BG10" i="23"/>
  <c r="BG14" i="23"/>
  <c r="BG18" i="23"/>
  <c r="BG22" i="23"/>
  <c r="BG27" i="23"/>
  <c r="BG28" i="23"/>
  <c r="BG35" i="23"/>
  <c r="J36" i="23"/>
  <c r="AD36" i="23"/>
  <c r="AX36" i="23"/>
  <c r="BG9" i="23"/>
  <c r="BH9" i="23" s="1"/>
  <c r="BG13" i="23"/>
  <c r="BG17" i="23"/>
  <c r="BG21" i="23"/>
  <c r="BG23" i="23"/>
  <c r="BH23" i="23" s="1"/>
  <c r="BG25" i="23"/>
  <c r="BC36" i="23"/>
  <c r="BF7" i="23"/>
  <c r="BG8" i="23"/>
  <c r="BH8" i="23" s="1"/>
  <c r="BG12" i="23"/>
  <c r="BG16" i="23"/>
  <c r="BH19" i="23"/>
  <c r="BG20" i="23"/>
  <c r="BG24" i="23"/>
  <c r="BG26" i="23"/>
  <c r="AI36" i="23"/>
  <c r="BG30" i="23"/>
  <c r="BG31" i="23"/>
  <c r="BH31" i="23" s="1"/>
  <c r="O36" i="23"/>
  <c r="BG32" i="23"/>
  <c r="BG33" i="23"/>
  <c r="BG34" i="23"/>
  <c r="E36" i="23"/>
  <c r="BF6" i="23"/>
  <c r="AS29" i="21"/>
  <c r="AS30" i="21"/>
  <c r="AS31" i="21"/>
  <c r="AS28" i="21"/>
  <c r="T28" i="21"/>
  <c r="BH11" i="23" l="1"/>
  <c r="BH26" i="23"/>
  <c r="BH10" i="23"/>
  <c r="BH29" i="23"/>
  <c r="BH20" i="23"/>
  <c r="BH12" i="23"/>
  <c r="BH35" i="23"/>
  <c r="BH30" i="23"/>
  <c r="BH15" i="23"/>
  <c r="BH7" i="23"/>
  <c r="BH25" i="23"/>
  <c r="BH16" i="23"/>
  <c r="BH34" i="23"/>
  <c r="BH17" i="23"/>
  <c r="BH22" i="23"/>
  <c r="BH14" i="23"/>
  <c r="BH24" i="23"/>
  <c r="BH21" i="23"/>
  <c r="BH13" i="23"/>
  <c r="AX39" i="22"/>
  <c r="BH33" i="23"/>
  <c r="BH28" i="23"/>
  <c r="BH18" i="23"/>
  <c r="BH6" i="23"/>
  <c r="BH32" i="23"/>
  <c r="BG36" i="23"/>
  <c r="BF36" i="23"/>
  <c r="AI24" i="21"/>
  <c r="O25" i="21"/>
  <c r="E41" i="23" l="1"/>
  <c r="E42" i="23"/>
  <c r="E40" i="23"/>
  <c r="BH36" i="23"/>
  <c r="E24" i="21"/>
  <c r="Y16" i="21" l="1"/>
  <c r="AD52" i="20" l="1"/>
  <c r="AE52" i="20" s="1"/>
  <c r="M47" i="20"/>
  <c r="N47" i="20" s="1"/>
  <c r="BG37" i="20"/>
  <c r="BE36" i="20"/>
  <c r="BD36" i="20"/>
  <c r="BB36" i="20"/>
  <c r="BA36" i="20"/>
  <c r="AZ36" i="20"/>
  <c r="AY36" i="20"/>
  <c r="AW36" i="20"/>
  <c r="AV36" i="20"/>
  <c r="AU36" i="20"/>
  <c r="AT36" i="20"/>
  <c r="AR36" i="20"/>
  <c r="AQ36" i="20"/>
  <c r="AP36" i="20"/>
  <c r="AO36" i="20"/>
  <c r="AM36" i="20"/>
  <c r="AL36" i="20"/>
  <c r="AK36" i="20"/>
  <c r="AJ36" i="20"/>
  <c r="AH36" i="20"/>
  <c r="AG36" i="20"/>
  <c r="AF36" i="20"/>
  <c r="AE36" i="20"/>
  <c r="AC36" i="20"/>
  <c r="AB36" i="20"/>
  <c r="AA36" i="20"/>
  <c r="Z36" i="20"/>
  <c r="X36" i="20"/>
  <c r="W36" i="20"/>
  <c r="V36" i="20"/>
  <c r="U36" i="20"/>
  <c r="S36" i="20"/>
  <c r="R36" i="20"/>
  <c r="Q36" i="20"/>
  <c r="P36" i="20"/>
  <c r="N36" i="20"/>
  <c r="M36" i="20"/>
  <c r="L36" i="20"/>
  <c r="K36" i="20"/>
  <c r="I36" i="20"/>
  <c r="H36" i="20"/>
  <c r="G36" i="20"/>
  <c r="F36" i="20"/>
  <c r="D36" i="20"/>
  <c r="C36" i="20"/>
  <c r="BC35" i="20"/>
  <c r="AX35" i="20"/>
  <c r="AS35" i="20"/>
  <c r="AN35" i="20"/>
  <c r="AI35" i="20"/>
  <c r="AD35" i="20"/>
  <c r="Y35" i="20"/>
  <c r="T35" i="20"/>
  <c r="O35" i="20"/>
  <c r="J35" i="20"/>
  <c r="E35" i="20"/>
  <c r="AX34" i="20"/>
  <c r="AS34" i="20"/>
  <c r="AN34" i="20"/>
  <c r="AI34" i="20"/>
  <c r="AD34" i="20"/>
  <c r="Y34" i="20"/>
  <c r="O34" i="20"/>
  <c r="J34" i="20"/>
  <c r="E34" i="20"/>
  <c r="AX33" i="20"/>
  <c r="AS33" i="20"/>
  <c r="AN33" i="20"/>
  <c r="AI33" i="20"/>
  <c r="AD33" i="20"/>
  <c r="Y33" i="20"/>
  <c r="O33" i="20"/>
  <c r="J33" i="20"/>
  <c r="E33" i="20"/>
  <c r="BC32" i="20"/>
  <c r="AX32" i="20"/>
  <c r="AS32" i="20"/>
  <c r="AN32" i="20"/>
  <c r="AI32" i="20"/>
  <c r="AD32" i="20"/>
  <c r="Y32" i="20"/>
  <c r="T32" i="20"/>
  <c r="BF32" i="20" s="1"/>
  <c r="O32" i="20"/>
  <c r="J32" i="20"/>
  <c r="E32" i="20"/>
  <c r="AX31" i="20"/>
  <c r="AS31" i="20"/>
  <c r="AN31" i="20"/>
  <c r="AI31" i="20"/>
  <c r="AD31" i="20"/>
  <c r="Y31" i="20"/>
  <c r="O31" i="20"/>
  <c r="J31" i="20"/>
  <c r="E31" i="20"/>
  <c r="BG31" i="20" s="1"/>
  <c r="AX30" i="20"/>
  <c r="AS30" i="20"/>
  <c r="AN30" i="20"/>
  <c r="AI30" i="20"/>
  <c r="AD30" i="20"/>
  <c r="Y30" i="20"/>
  <c r="O30" i="20"/>
  <c r="J30" i="20"/>
  <c r="E30" i="20"/>
  <c r="BC29" i="20"/>
  <c r="AX29" i="20"/>
  <c r="AS29" i="20"/>
  <c r="AN29" i="20"/>
  <c r="AI29" i="20"/>
  <c r="AD29" i="20"/>
  <c r="Y29" i="20"/>
  <c r="T29" i="20"/>
  <c r="O29" i="20"/>
  <c r="J29" i="20"/>
  <c r="E29" i="20"/>
  <c r="BG29" i="20" s="1"/>
  <c r="BC28" i="20"/>
  <c r="AX28" i="20"/>
  <c r="AS28" i="20"/>
  <c r="AN28" i="20"/>
  <c r="AI28" i="20"/>
  <c r="AD28" i="20"/>
  <c r="Y28" i="20"/>
  <c r="T28" i="20"/>
  <c r="BF28" i="20" s="1"/>
  <c r="O28" i="20"/>
  <c r="J28" i="20"/>
  <c r="E28" i="20"/>
  <c r="AX27" i="20"/>
  <c r="AS27" i="20"/>
  <c r="AN27" i="20"/>
  <c r="AI27" i="20"/>
  <c r="AD27" i="20"/>
  <c r="Y27" i="20"/>
  <c r="O27" i="20"/>
  <c r="J27" i="20"/>
  <c r="BC26" i="20"/>
  <c r="AX26" i="20"/>
  <c r="AS26" i="20"/>
  <c r="AN26" i="20"/>
  <c r="AI26" i="20"/>
  <c r="AD26" i="20"/>
  <c r="Y26" i="20"/>
  <c r="O26" i="20"/>
  <c r="J26" i="20"/>
  <c r="AS25" i="20"/>
  <c r="AN25" i="20"/>
  <c r="AI25" i="20"/>
  <c r="AD25" i="20"/>
  <c r="Y25" i="20"/>
  <c r="O25" i="20"/>
  <c r="J25" i="20"/>
  <c r="E25" i="20"/>
  <c r="BF25" i="20" s="1"/>
  <c r="AX24" i="20"/>
  <c r="AS24" i="20"/>
  <c r="AN24" i="20"/>
  <c r="AI24" i="20"/>
  <c r="AD24" i="20"/>
  <c r="Y24" i="20"/>
  <c r="O24" i="20"/>
  <c r="J24" i="20"/>
  <c r="BG24" i="20" s="1"/>
  <c r="E24" i="20"/>
  <c r="AX23" i="20"/>
  <c r="AS23" i="20"/>
  <c r="AN23" i="20"/>
  <c r="AI23" i="20"/>
  <c r="AD23" i="20"/>
  <c r="Y23" i="20"/>
  <c r="O23" i="20"/>
  <c r="J23" i="20"/>
  <c r="E23" i="20"/>
  <c r="BC22" i="20"/>
  <c r="AX22" i="20"/>
  <c r="AS22" i="20"/>
  <c r="AN22" i="20"/>
  <c r="AI22" i="20"/>
  <c r="AD22" i="20"/>
  <c r="Y22" i="20"/>
  <c r="T22" i="20"/>
  <c r="O22" i="20"/>
  <c r="J22" i="20"/>
  <c r="E22" i="20"/>
  <c r="BC21" i="20"/>
  <c r="AX21" i="20"/>
  <c r="AS21" i="20"/>
  <c r="AN21" i="20"/>
  <c r="AI21" i="20"/>
  <c r="AD21" i="20"/>
  <c r="Y21" i="20"/>
  <c r="T21" i="20"/>
  <c r="O21" i="20"/>
  <c r="J21" i="20"/>
  <c r="E21" i="20"/>
  <c r="BG21" i="20" s="1"/>
  <c r="AX20" i="20"/>
  <c r="AS20" i="20"/>
  <c r="AN20" i="20"/>
  <c r="AI20" i="20"/>
  <c r="AD20" i="20"/>
  <c r="Y20" i="20"/>
  <c r="O20" i="20"/>
  <c r="J20" i="20"/>
  <c r="E20" i="20"/>
  <c r="AS19" i="20"/>
  <c r="AN19" i="20"/>
  <c r="AI19" i="20"/>
  <c r="AD19" i="20"/>
  <c r="Y19" i="20"/>
  <c r="O19" i="20"/>
  <c r="E19" i="20"/>
  <c r="BG19" i="20" s="1"/>
  <c r="AX18" i="20"/>
  <c r="AS18" i="20"/>
  <c r="AN18" i="20"/>
  <c r="AI18" i="20"/>
  <c r="AD18" i="20"/>
  <c r="Y18" i="20"/>
  <c r="O18" i="20"/>
  <c r="J18" i="20"/>
  <c r="BF18" i="20" s="1"/>
  <c r="E18" i="20"/>
  <c r="AS17" i="20"/>
  <c r="AN17" i="20"/>
  <c r="AI17" i="20"/>
  <c r="AD17" i="20"/>
  <c r="O17" i="20"/>
  <c r="J17" i="20"/>
  <c r="E17" i="20"/>
  <c r="BF17" i="20" s="1"/>
  <c r="BC16" i="20"/>
  <c r="AN16" i="20"/>
  <c r="AI16" i="20"/>
  <c r="AD16" i="20"/>
  <c r="Y16" i="20"/>
  <c r="O16" i="20"/>
  <c r="J16" i="20"/>
  <c r="E16" i="20"/>
  <c r="BF16" i="20" s="1"/>
  <c r="BC15" i="20"/>
  <c r="AX15" i="20"/>
  <c r="AS15" i="20"/>
  <c r="AN15" i="20"/>
  <c r="AI15" i="20"/>
  <c r="AD15" i="20"/>
  <c r="Y15" i="20"/>
  <c r="T15" i="20"/>
  <c r="O15" i="20"/>
  <c r="J15" i="20"/>
  <c r="E15" i="20"/>
  <c r="BC14" i="20"/>
  <c r="AX14" i="20"/>
  <c r="AS14" i="20"/>
  <c r="AN14" i="20"/>
  <c r="AI14" i="20"/>
  <c r="AD14" i="20"/>
  <c r="Y14" i="20"/>
  <c r="T14" i="20"/>
  <c r="O14" i="20"/>
  <c r="J14" i="20"/>
  <c r="E14" i="20"/>
  <c r="AN13" i="20"/>
  <c r="AI13" i="20"/>
  <c r="AD13" i="20"/>
  <c r="Y13" i="20"/>
  <c r="T13" i="20"/>
  <c r="O13" i="20"/>
  <c r="J13" i="20"/>
  <c r="E13" i="20"/>
  <c r="AX12" i="20"/>
  <c r="AS12" i="20"/>
  <c r="AN12" i="20"/>
  <c r="AI12" i="20"/>
  <c r="AD12" i="20"/>
  <c r="Y12" i="20"/>
  <c r="T12" i="20"/>
  <c r="O12" i="20"/>
  <c r="E12" i="20"/>
  <c r="AX11" i="20"/>
  <c r="AS11" i="20"/>
  <c r="AN11" i="20"/>
  <c r="AI11" i="20"/>
  <c r="AD11" i="20"/>
  <c r="Y11" i="20"/>
  <c r="O11" i="20"/>
  <c r="J11" i="20"/>
  <c r="E11" i="20"/>
  <c r="AS10" i="20"/>
  <c r="AN10" i="20"/>
  <c r="AI10" i="20"/>
  <c r="AD10" i="20"/>
  <c r="Y10" i="20"/>
  <c r="T10" i="20"/>
  <c r="O10" i="20"/>
  <c r="J10" i="20"/>
  <c r="BF10" i="20" s="1"/>
  <c r="E10" i="20"/>
  <c r="AS9" i="20"/>
  <c r="AN9" i="20"/>
  <c r="AI9" i="20"/>
  <c r="AD9" i="20"/>
  <c r="Y9" i="20"/>
  <c r="T9" i="20"/>
  <c r="J9" i="20"/>
  <c r="BG9" i="20" s="1"/>
  <c r="E9" i="20"/>
  <c r="BC8" i="20"/>
  <c r="AX8" i="20"/>
  <c r="AS8" i="20"/>
  <c r="AN8" i="20"/>
  <c r="AI8" i="20"/>
  <c r="AD8" i="20"/>
  <c r="Y8" i="20"/>
  <c r="T8" i="20"/>
  <c r="O8" i="20"/>
  <c r="J8" i="20"/>
  <c r="E8" i="20"/>
  <c r="BG8" i="20" s="1"/>
  <c r="BC7" i="20"/>
  <c r="AX7" i="20"/>
  <c r="AS7" i="20"/>
  <c r="AN7" i="20"/>
  <c r="AI7" i="20"/>
  <c r="AD7" i="20"/>
  <c r="Y7" i="20"/>
  <c r="T7" i="20"/>
  <c r="O7" i="20"/>
  <c r="J7" i="20"/>
  <c r="E7" i="20"/>
  <c r="BC6" i="20"/>
  <c r="AX6" i="20"/>
  <c r="AS6" i="20"/>
  <c r="AN6" i="20"/>
  <c r="AD6" i="20"/>
  <c r="T6" i="20"/>
  <c r="J6" i="20"/>
  <c r="E6" i="20"/>
  <c r="M48" i="18"/>
  <c r="N48" i="18" s="1"/>
  <c r="AO45" i="18"/>
  <c r="AP45" i="18" s="1"/>
  <c r="BG38" i="18"/>
  <c r="BE37" i="18"/>
  <c r="BD37" i="18"/>
  <c r="BB37" i="18"/>
  <c r="BA37" i="18"/>
  <c r="AZ37" i="18"/>
  <c r="AY37" i="18"/>
  <c r="AW37" i="18"/>
  <c r="AV37" i="18"/>
  <c r="AU37" i="18"/>
  <c r="AT37" i="18"/>
  <c r="AR37" i="18"/>
  <c r="AQ37" i="18"/>
  <c r="AP37" i="18"/>
  <c r="AO37" i="18"/>
  <c r="AM37" i="18"/>
  <c r="AL37" i="18"/>
  <c r="AK37" i="18"/>
  <c r="AJ37" i="18"/>
  <c r="AH37" i="18"/>
  <c r="AG37" i="18"/>
  <c r="AF37" i="18"/>
  <c r="AE37" i="18"/>
  <c r="AC37" i="18"/>
  <c r="AB37" i="18"/>
  <c r="AA37" i="18"/>
  <c r="Z37" i="18"/>
  <c r="X37" i="18"/>
  <c r="W37" i="18"/>
  <c r="V37" i="18"/>
  <c r="U37" i="18"/>
  <c r="S37" i="18"/>
  <c r="R37" i="18"/>
  <c r="Q37" i="18"/>
  <c r="P37" i="18"/>
  <c r="N37" i="18"/>
  <c r="M37" i="18"/>
  <c r="L37" i="18"/>
  <c r="K37" i="18"/>
  <c r="I37" i="18"/>
  <c r="H37" i="18"/>
  <c r="G37" i="18"/>
  <c r="F37" i="18"/>
  <c r="D37" i="18"/>
  <c r="C37" i="18"/>
  <c r="E45" i="18" s="1"/>
  <c r="AX36" i="18"/>
  <c r="AS36" i="18"/>
  <c r="AN36" i="18"/>
  <c r="AI36" i="18"/>
  <c r="AD36" i="18"/>
  <c r="Y36" i="18"/>
  <c r="T36" i="18"/>
  <c r="J36" i="18"/>
  <c r="AX35" i="18"/>
  <c r="AS35" i="18"/>
  <c r="AN35" i="18"/>
  <c r="AI35" i="18"/>
  <c r="AD35" i="18"/>
  <c r="Y35" i="18"/>
  <c r="T35" i="18"/>
  <c r="J35" i="18"/>
  <c r="E35" i="18"/>
  <c r="AX34" i="18"/>
  <c r="AS34" i="18"/>
  <c r="AN34" i="18"/>
  <c r="AI34" i="18"/>
  <c r="AD34" i="18"/>
  <c r="Y34" i="18"/>
  <c r="T34" i="18"/>
  <c r="J34" i="18"/>
  <c r="E34" i="18"/>
  <c r="AX33" i="18"/>
  <c r="AS33" i="18"/>
  <c r="AN33" i="18"/>
  <c r="AI33" i="18"/>
  <c r="AD33" i="18"/>
  <c r="Y33" i="18"/>
  <c r="T33" i="18"/>
  <c r="J33" i="18"/>
  <c r="BF33" i="18" s="1"/>
  <c r="BC32" i="18"/>
  <c r="AX32" i="18"/>
  <c r="AS32" i="18"/>
  <c r="AN32" i="18"/>
  <c r="AI32" i="18"/>
  <c r="AD32" i="18"/>
  <c r="Y32" i="18"/>
  <c r="T32" i="18"/>
  <c r="BF32" i="18" s="1"/>
  <c r="O32" i="18"/>
  <c r="J32" i="18"/>
  <c r="E32" i="18"/>
  <c r="BC31" i="18"/>
  <c r="AX31" i="18"/>
  <c r="AS31" i="18"/>
  <c r="AN31" i="18"/>
  <c r="AI31" i="18"/>
  <c r="AD31" i="18"/>
  <c r="Y31" i="18"/>
  <c r="T31" i="18"/>
  <c r="O31" i="18"/>
  <c r="J31" i="18"/>
  <c r="E31" i="18"/>
  <c r="AX30" i="18"/>
  <c r="AS30" i="18"/>
  <c r="AI30" i="18"/>
  <c r="AD30" i="18"/>
  <c r="Y30" i="18"/>
  <c r="T30" i="18"/>
  <c r="J30" i="18"/>
  <c r="E30" i="18"/>
  <c r="BC29" i="18"/>
  <c r="AX29" i="18"/>
  <c r="AS29" i="18"/>
  <c r="AN29" i="18"/>
  <c r="AI29" i="18"/>
  <c r="AD29" i="18"/>
  <c r="Y29" i="18"/>
  <c r="T29" i="18"/>
  <c r="J29" i="18"/>
  <c r="E29" i="18"/>
  <c r="BG29" i="18" s="1"/>
  <c r="BC28" i="18"/>
  <c r="AX28" i="18"/>
  <c r="AS28" i="18"/>
  <c r="AN28" i="18"/>
  <c r="AI28" i="18"/>
  <c r="Y28" i="18"/>
  <c r="T28" i="18"/>
  <c r="J28" i="18"/>
  <c r="E28" i="18"/>
  <c r="BC27" i="18"/>
  <c r="AX27" i="18"/>
  <c r="AS27" i="18"/>
  <c r="AN27" i="18"/>
  <c r="AI27" i="18"/>
  <c r="AD27" i="18"/>
  <c r="Y27" i="18"/>
  <c r="T27" i="18"/>
  <c r="O27" i="18"/>
  <c r="J27" i="18"/>
  <c r="E27" i="18"/>
  <c r="BG27" i="18" s="1"/>
  <c r="BH27" i="18" s="1"/>
  <c r="BC26" i="18"/>
  <c r="AX26" i="18"/>
  <c r="AS26" i="18"/>
  <c r="AN26" i="18"/>
  <c r="AI26" i="18"/>
  <c r="AD26" i="18"/>
  <c r="Y26" i="18"/>
  <c r="T26" i="18"/>
  <c r="BF26" i="18" s="1"/>
  <c r="O26" i="18"/>
  <c r="E26" i="18"/>
  <c r="BC25" i="18"/>
  <c r="AX25" i="18"/>
  <c r="AS25" i="18"/>
  <c r="AN25" i="18"/>
  <c r="AI25" i="18"/>
  <c r="AD25" i="18"/>
  <c r="Y25" i="18"/>
  <c r="T25" i="18"/>
  <c r="O25" i="18"/>
  <c r="J25" i="18"/>
  <c r="E25" i="18"/>
  <c r="BC24" i="18"/>
  <c r="AX24" i="18"/>
  <c r="AS24" i="18"/>
  <c r="AN24" i="18"/>
  <c r="AI24" i="18"/>
  <c r="AD24" i="18"/>
  <c r="Y24" i="18"/>
  <c r="T24" i="18"/>
  <c r="O24" i="18"/>
  <c r="J24" i="18"/>
  <c r="E24" i="18"/>
  <c r="BG24" i="18" s="1"/>
  <c r="BC23" i="18"/>
  <c r="AX23" i="18"/>
  <c r="AS23" i="18"/>
  <c r="AN23" i="18"/>
  <c r="AI23" i="18"/>
  <c r="AD23" i="18"/>
  <c r="Y23" i="18"/>
  <c r="O23" i="18"/>
  <c r="BG23" i="18" s="1"/>
  <c r="BH23" i="18" s="1"/>
  <c r="J23" i="18"/>
  <c r="E23" i="18"/>
  <c r="BC22" i="18"/>
  <c r="AX22" i="18"/>
  <c r="AS22" i="18"/>
  <c r="AN22" i="18"/>
  <c r="AI22" i="18"/>
  <c r="AD22" i="18"/>
  <c r="Y22" i="18"/>
  <c r="T22" i="18"/>
  <c r="O22" i="18"/>
  <c r="J22" i="18"/>
  <c r="E22" i="18"/>
  <c r="AX21" i="18"/>
  <c r="AS21" i="18"/>
  <c r="AN21" i="18"/>
  <c r="AD21" i="18"/>
  <c r="Y21" i="18"/>
  <c r="T21" i="18"/>
  <c r="O21" i="18"/>
  <c r="BG21" i="18" s="1"/>
  <c r="J21" i="18"/>
  <c r="E21" i="18"/>
  <c r="AX20" i="18"/>
  <c r="BG20" i="18" s="1"/>
  <c r="AX19" i="18"/>
  <c r="AS19" i="18"/>
  <c r="AN19" i="18"/>
  <c r="AI19" i="18"/>
  <c r="AD19" i="18"/>
  <c r="Y19" i="18"/>
  <c r="T19" i="18"/>
  <c r="O19" i="18"/>
  <c r="J19" i="18"/>
  <c r="E19" i="18"/>
  <c r="BC18" i="18"/>
  <c r="AX18" i="18"/>
  <c r="AS18" i="18"/>
  <c r="AN18" i="18"/>
  <c r="AI18" i="18"/>
  <c r="AD18" i="18"/>
  <c r="Y18" i="18"/>
  <c r="T18" i="18"/>
  <c r="O18" i="18"/>
  <c r="J18" i="18"/>
  <c r="E18" i="18"/>
  <c r="BC17" i="18"/>
  <c r="AX17" i="18"/>
  <c r="AS17" i="18"/>
  <c r="AN17" i="18"/>
  <c r="AI17" i="18"/>
  <c r="AD17" i="18"/>
  <c r="Y17" i="18"/>
  <c r="T17" i="18"/>
  <c r="O17" i="18"/>
  <c r="J17" i="18"/>
  <c r="E17" i="18"/>
  <c r="AN16" i="18"/>
  <c r="AD16" i="18"/>
  <c r="Y16" i="18"/>
  <c r="T16" i="18"/>
  <c r="O16" i="18"/>
  <c r="J16" i="18"/>
  <c r="BC15" i="18"/>
  <c r="AX15" i="18"/>
  <c r="AS15" i="18"/>
  <c r="AN15" i="18"/>
  <c r="AI15" i="18"/>
  <c r="AD15" i="18"/>
  <c r="Y15" i="18"/>
  <c r="T15" i="18"/>
  <c r="O15" i="18"/>
  <c r="J15" i="18"/>
  <c r="E15" i="18"/>
  <c r="AX14" i="18"/>
  <c r="AS14" i="18"/>
  <c r="AN14" i="18"/>
  <c r="AI14" i="18"/>
  <c r="AD14" i="18"/>
  <c r="Y14" i="18"/>
  <c r="T14" i="18"/>
  <c r="BC13" i="18"/>
  <c r="AX13" i="18"/>
  <c r="AS13" i="18"/>
  <c r="AN13" i="18"/>
  <c r="AI13" i="18"/>
  <c r="AD13" i="18"/>
  <c r="Y13" i="18"/>
  <c r="T13" i="18"/>
  <c r="O13" i="18"/>
  <c r="J13" i="18"/>
  <c r="E13" i="18"/>
  <c r="BC12" i="18"/>
  <c r="AX12" i="18"/>
  <c r="AS12" i="18"/>
  <c r="AN12" i="18"/>
  <c r="AI12" i="18"/>
  <c r="AD12" i="18"/>
  <c r="Y12" i="18"/>
  <c r="T12" i="18"/>
  <c r="O12" i="18"/>
  <c r="J12" i="18"/>
  <c r="E12" i="18"/>
  <c r="BC11" i="18"/>
  <c r="AX11" i="18"/>
  <c r="AS11" i="18"/>
  <c r="AN11" i="18"/>
  <c r="AI11" i="18"/>
  <c r="AD11" i="18"/>
  <c r="Y11" i="18"/>
  <c r="T11" i="18"/>
  <c r="O11" i="18"/>
  <c r="J11" i="18"/>
  <c r="E11" i="18"/>
  <c r="BC10" i="18"/>
  <c r="AX10" i="18"/>
  <c r="AS10" i="18"/>
  <c r="AN10" i="18"/>
  <c r="AI10" i="18"/>
  <c r="AD10" i="18"/>
  <c r="Y10" i="18"/>
  <c r="T10" i="18"/>
  <c r="O10" i="18"/>
  <c r="J10" i="18"/>
  <c r="E10" i="18"/>
  <c r="BC9" i="18"/>
  <c r="AX9" i="18"/>
  <c r="AS9" i="18"/>
  <c r="AN9" i="18"/>
  <c r="AI9" i="18"/>
  <c r="AD9" i="18"/>
  <c r="Y9" i="18"/>
  <c r="J9" i="18"/>
  <c r="E9" i="18"/>
  <c r="BC8" i="18"/>
  <c r="AX8" i="18"/>
  <c r="AS8" i="18"/>
  <c r="AI8" i="18"/>
  <c r="AD8" i="18"/>
  <c r="Y8" i="18"/>
  <c r="T8" i="18"/>
  <c r="O8" i="18"/>
  <c r="J8" i="18"/>
  <c r="E8" i="18"/>
  <c r="BC7" i="18"/>
  <c r="AX7" i="18"/>
  <c r="AS7" i="18"/>
  <c r="AN7" i="18"/>
  <c r="AI7" i="18"/>
  <c r="AD7" i="18"/>
  <c r="Y7" i="18"/>
  <c r="T7" i="18"/>
  <c r="O7" i="18"/>
  <c r="J7" i="18"/>
  <c r="E7" i="18"/>
  <c r="BG6" i="18"/>
  <c r="BF6" i="18"/>
  <c r="M47" i="17"/>
  <c r="N47" i="17" s="1"/>
  <c r="AM46" i="17"/>
  <c r="AN46" i="17" s="1"/>
  <c r="AS37" i="17"/>
  <c r="O37" i="17"/>
  <c r="AZ36" i="17"/>
  <c r="AY36" i="17"/>
  <c r="AW36" i="17"/>
  <c r="AV36" i="17"/>
  <c r="AU36" i="17"/>
  <c r="AT36" i="17"/>
  <c r="AR36" i="17"/>
  <c r="AQ36" i="17"/>
  <c r="AP36" i="17"/>
  <c r="AO36" i="17"/>
  <c r="AM36" i="17"/>
  <c r="AL36" i="17"/>
  <c r="AK36" i="17"/>
  <c r="AJ36" i="17"/>
  <c r="AH36" i="17"/>
  <c r="AG36" i="17"/>
  <c r="AF36" i="17"/>
  <c r="AE36" i="17"/>
  <c r="AC36" i="17"/>
  <c r="AB36" i="17"/>
  <c r="AA36" i="17"/>
  <c r="Z36" i="17"/>
  <c r="X36" i="17"/>
  <c r="W36" i="17"/>
  <c r="V36" i="17"/>
  <c r="U36" i="17"/>
  <c r="S36" i="17"/>
  <c r="R36" i="17"/>
  <c r="Q36" i="17"/>
  <c r="P36" i="17"/>
  <c r="N36" i="17"/>
  <c r="M36" i="17"/>
  <c r="L36" i="17"/>
  <c r="K36" i="17"/>
  <c r="I36" i="17"/>
  <c r="H36" i="17"/>
  <c r="G36" i="17"/>
  <c r="F36" i="17"/>
  <c r="D36" i="17"/>
  <c r="C36" i="17"/>
  <c r="AS35" i="17"/>
  <c r="AN35" i="17"/>
  <c r="AD35" i="17"/>
  <c r="Y35" i="17"/>
  <c r="T35" i="17"/>
  <c r="J35" i="17"/>
  <c r="E35" i="17"/>
  <c r="AX34" i="17"/>
  <c r="AS34" i="17"/>
  <c r="AN34" i="17"/>
  <c r="AI34" i="17"/>
  <c r="AD34" i="17"/>
  <c r="Y34" i="17"/>
  <c r="T34" i="17"/>
  <c r="O34" i="17"/>
  <c r="J34" i="17"/>
  <c r="E34" i="17"/>
  <c r="AX33" i="17"/>
  <c r="AS33" i="17"/>
  <c r="AN33" i="17"/>
  <c r="AI33" i="17"/>
  <c r="AD33" i="17"/>
  <c r="Y33" i="17"/>
  <c r="T33" i="17"/>
  <c r="O33" i="17"/>
  <c r="J33" i="17"/>
  <c r="E33" i="17"/>
  <c r="AX32" i="17"/>
  <c r="AN32" i="17"/>
  <c r="AI32" i="17"/>
  <c r="AD32" i="17"/>
  <c r="Y32" i="17"/>
  <c r="T32" i="17"/>
  <c r="O32" i="17"/>
  <c r="J32" i="17"/>
  <c r="E32" i="17"/>
  <c r="AX31" i="17"/>
  <c r="AN31" i="17"/>
  <c r="AI31" i="17"/>
  <c r="AD31" i="17"/>
  <c r="Y31" i="17"/>
  <c r="T31" i="17"/>
  <c r="O31" i="17"/>
  <c r="J31" i="17"/>
  <c r="E31" i="17"/>
  <c r="AX30" i="17"/>
  <c r="AN30" i="17"/>
  <c r="AI30" i="17"/>
  <c r="AD30" i="17"/>
  <c r="Y30" i="17"/>
  <c r="T30" i="17"/>
  <c r="J30" i="17"/>
  <c r="AX29" i="17"/>
  <c r="AN29" i="17"/>
  <c r="AI29" i="17"/>
  <c r="AD29" i="17"/>
  <c r="T29" i="17"/>
  <c r="O29" i="17"/>
  <c r="E29" i="17"/>
  <c r="AX28" i="17"/>
  <c r="AS28" i="17"/>
  <c r="AN28" i="17"/>
  <c r="AI28" i="17"/>
  <c r="AD28" i="17"/>
  <c r="Y28" i="17"/>
  <c r="T28" i="17"/>
  <c r="O28" i="17"/>
  <c r="J28" i="17"/>
  <c r="E28" i="17"/>
  <c r="AX27" i="17"/>
  <c r="AN27" i="17"/>
  <c r="AI27" i="17"/>
  <c r="AD27" i="17"/>
  <c r="Y27" i="17"/>
  <c r="T27" i="17"/>
  <c r="O27" i="17"/>
  <c r="J27" i="17"/>
  <c r="E27" i="17"/>
  <c r="AX26" i="17"/>
  <c r="AS26" i="17"/>
  <c r="AN26" i="17"/>
  <c r="AI26" i="17"/>
  <c r="AD26" i="17"/>
  <c r="Y26" i="17"/>
  <c r="T26" i="17"/>
  <c r="O26" i="17"/>
  <c r="J26" i="17"/>
  <c r="E26" i="17"/>
  <c r="AX25" i="17"/>
  <c r="AS25" i="17"/>
  <c r="AN25" i="17"/>
  <c r="AI25" i="17"/>
  <c r="AD25" i="17"/>
  <c r="Y25" i="17"/>
  <c r="T25" i="17"/>
  <c r="O25" i="17"/>
  <c r="J25" i="17"/>
  <c r="E25" i="17"/>
  <c r="AS24" i="17"/>
  <c r="AI24" i="17"/>
  <c r="AD24" i="17"/>
  <c r="Y24" i="17"/>
  <c r="T24" i="17"/>
  <c r="O24" i="17"/>
  <c r="J24" i="17"/>
  <c r="E24" i="17"/>
  <c r="AS23" i="17"/>
  <c r="AN23" i="17"/>
  <c r="AI23" i="17"/>
  <c r="AD23" i="17"/>
  <c r="Y23" i="17"/>
  <c r="T23" i="17"/>
  <c r="O23" i="17"/>
  <c r="J23" i="17"/>
  <c r="E23" i="17"/>
  <c r="AS22" i="17"/>
  <c r="AN22" i="17"/>
  <c r="AI22" i="17"/>
  <c r="AD22" i="17"/>
  <c r="Y22" i="17"/>
  <c r="T22" i="17"/>
  <c r="O22" i="17"/>
  <c r="J22" i="17"/>
  <c r="E22" i="17"/>
  <c r="AS21" i="17"/>
  <c r="AN21" i="17"/>
  <c r="AI21" i="17"/>
  <c r="AD21" i="17"/>
  <c r="Y21" i="17"/>
  <c r="O21" i="17"/>
  <c r="E21" i="17"/>
  <c r="AX20" i="17"/>
  <c r="AS20" i="17"/>
  <c r="AN20" i="17"/>
  <c r="AI20" i="17"/>
  <c r="AD20" i="17"/>
  <c r="Y20" i="17"/>
  <c r="T20" i="17"/>
  <c r="O20" i="17"/>
  <c r="J20" i="17"/>
  <c r="E20" i="17"/>
  <c r="AX19" i="17"/>
  <c r="AS19" i="17"/>
  <c r="AN19" i="17"/>
  <c r="AI19" i="17"/>
  <c r="AD19" i="17"/>
  <c r="Y19" i="17"/>
  <c r="T19" i="17"/>
  <c r="O19" i="17"/>
  <c r="J19" i="17"/>
  <c r="E19" i="17"/>
  <c r="AX18" i="17"/>
  <c r="AN18" i="17"/>
  <c r="AI18" i="17"/>
  <c r="AD18" i="17"/>
  <c r="Y18" i="17"/>
  <c r="O18" i="17"/>
  <c r="J18" i="17"/>
  <c r="E18" i="17"/>
  <c r="AX17" i="17"/>
  <c r="AS17" i="17"/>
  <c r="AN17" i="17"/>
  <c r="AI17" i="17"/>
  <c r="AD17" i="17"/>
  <c r="Y17" i="17"/>
  <c r="T17" i="17"/>
  <c r="O17" i="17"/>
  <c r="J17" i="17"/>
  <c r="E17" i="17"/>
  <c r="AX16" i="17"/>
  <c r="AS16" i="17"/>
  <c r="AN16" i="17"/>
  <c r="AI16" i="17"/>
  <c r="AD16" i="17"/>
  <c r="Y16" i="17"/>
  <c r="O16" i="17"/>
  <c r="E16" i="17"/>
  <c r="AS15" i="17"/>
  <c r="AN15" i="17"/>
  <c r="AI15" i="17"/>
  <c r="AD15" i="17"/>
  <c r="Y15" i="17"/>
  <c r="O15" i="17"/>
  <c r="J15" i="17"/>
  <c r="E15" i="17"/>
  <c r="AX14" i="17"/>
  <c r="AS14" i="17"/>
  <c r="AI14" i="17"/>
  <c r="AD14" i="17"/>
  <c r="Y14" i="17"/>
  <c r="O14" i="17"/>
  <c r="J14" i="17"/>
  <c r="E14" i="17"/>
  <c r="AX13" i="17"/>
  <c r="AS13" i="17"/>
  <c r="AN13" i="17"/>
  <c r="AI13" i="17"/>
  <c r="AD13" i="17"/>
  <c r="Y13" i="17"/>
  <c r="T13" i="17"/>
  <c r="O13" i="17"/>
  <c r="J13" i="17"/>
  <c r="E13" i="17"/>
  <c r="AX12" i="17"/>
  <c r="AS12" i="17"/>
  <c r="AN12" i="17"/>
  <c r="AI12" i="17"/>
  <c r="AD12" i="17"/>
  <c r="Y12" i="17"/>
  <c r="T12" i="17"/>
  <c r="O12" i="17"/>
  <c r="J12" i="17"/>
  <c r="E12" i="17"/>
  <c r="AX11" i="17"/>
  <c r="AS11" i="17"/>
  <c r="AN11" i="17"/>
  <c r="AI11" i="17"/>
  <c r="AD11" i="17"/>
  <c r="Y11" i="17"/>
  <c r="T11" i="17"/>
  <c r="O11" i="17"/>
  <c r="J11" i="17"/>
  <c r="E11" i="17"/>
  <c r="AS10" i="17"/>
  <c r="AN10" i="17"/>
  <c r="AI10" i="17"/>
  <c r="AD10" i="17"/>
  <c r="Y10" i="17"/>
  <c r="T10" i="17"/>
  <c r="O10" i="17"/>
  <c r="J10" i="17"/>
  <c r="E10" i="17"/>
  <c r="AS9" i="17"/>
  <c r="AN9" i="17"/>
  <c r="AI9" i="17"/>
  <c r="AD9" i="17"/>
  <c r="Y9" i="17"/>
  <c r="T9" i="17"/>
  <c r="O9" i="17"/>
  <c r="J9" i="17"/>
  <c r="E9" i="17"/>
  <c r="AN8" i="17"/>
  <c r="AI8" i="17"/>
  <c r="AD8" i="17"/>
  <c r="Y8" i="17"/>
  <c r="T8" i="17"/>
  <c r="O8" i="17"/>
  <c r="J8" i="17"/>
  <c r="AX7" i="17"/>
  <c r="AS7" i="17"/>
  <c r="AN7" i="17"/>
  <c r="AI7" i="17"/>
  <c r="AD7" i="17"/>
  <c r="Y7" i="17"/>
  <c r="T7" i="17"/>
  <c r="O7" i="17"/>
  <c r="J7" i="17"/>
  <c r="E7" i="17"/>
  <c r="AX6" i="17"/>
  <c r="AS6" i="17"/>
  <c r="AN6" i="17"/>
  <c r="AI6" i="17"/>
  <c r="AD6" i="17"/>
  <c r="Y6" i="17"/>
  <c r="T6" i="17"/>
  <c r="O6" i="17"/>
  <c r="J6" i="17"/>
  <c r="E6" i="17"/>
  <c r="AJ49" i="16"/>
  <c r="AK49" i="16" s="1"/>
  <c r="BB38" i="16"/>
  <c r="AZ37" i="16"/>
  <c r="AY37" i="16"/>
  <c r="AW37" i="16"/>
  <c r="AV37" i="16"/>
  <c r="AU37" i="16"/>
  <c r="AT37" i="16"/>
  <c r="AR37" i="16"/>
  <c r="AQ37" i="16"/>
  <c r="AP37" i="16"/>
  <c r="AO37" i="16"/>
  <c r="AM37" i="16"/>
  <c r="AL37" i="16"/>
  <c r="AK37" i="16"/>
  <c r="AJ37" i="16"/>
  <c r="AH37" i="16"/>
  <c r="AG37" i="16"/>
  <c r="AF37" i="16"/>
  <c r="AE37" i="16"/>
  <c r="AC37" i="16"/>
  <c r="AB37" i="16"/>
  <c r="AA37" i="16"/>
  <c r="Z37" i="16"/>
  <c r="X37" i="16"/>
  <c r="W37" i="16"/>
  <c r="U39" i="16" s="1"/>
  <c r="V37" i="16"/>
  <c r="U37" i="16"/>
  <c r="S37" i="16"/>
  <c r="R37" i="16"/>
  <c r="Q37" i="16"/>
  <c r="P37" i="16"/>
  <c r="N37" i="16"/>
  <c r="M37" i="16"/>
  <c r="L37" i="16"/>
  <c r="K37" i="16"/>
  <c r="I37" i="16"/>
  <c r="H37" i="16"/>
  <c r="G37" i="16"/>
  <c r="F37" i="16"/>
  <c r="D37" i="16"/>
  <c r="C37" i="16"/>
  <c r="AN36" i="16"/>
  <c r="AX35" i="16"/>
  <c r="AS35" i="16"/>
  <c r="AI35" i="16"/>
  <c r="AD35" i="16"/>
  <c r="Y35" i="16"/>
  <c r="T35" i="16"/>
  <c r="O35" i="16"/>
  <c r="J35" i="16"/>
  <c r="E35" i="16"/>
  <c r="AX34" i="16"/>
  <c r="AS34" i="16"/>
  <c r="AN34" i="16"/>
  <c r="AI34" i="16"/>
  <c r="AD34" i="16"/>
  <c r="Y34" i="16"/>
  <c r="T34" i="16"/>
  <c r="O34" i="16"/>
  <c r="J34" i="16"/>
  <c r="E34" i="16"/>
  <c r="AX33" i="16"/>
  <c r="AS33" i="16"/>
  <c r="AN33" i="16"/>
  <c r="AI33" i="16"/>
  <c r="AD33" i="16"/>
  <c r="Y33" i="16"/>
  <c r="T33" i="16"/>
  <c r="O33" i="16"/>
  <c r="E33" i="16"/>
  <c r="AX32" i="16"/>
  <c r="AS32" i="16"/>
  <c r="AN32" i="16"/>
  <c r="AI32" i="16"/>
  <c r="AD32" i="16"/>
  <c r="T32" i="16"/>
  <c r="J32" i="16"/>
  <c r="E32" i="16"/>
  <c r="AX31" i="16"/>
  <c r="AS31" i="16"/>
  <c r="AN31" i="16"/>
  <c r="AI31" i="16"/>
  <c r="AD31" i="16"/>
  <c r="T31" i="16"/>
  <c r="O31" i="16"/>
  <c r="J31" i="16"/>
  <c r="E31" i="16"/>
  <c r="AX28" i="16"/>
  <c r="AS28" i="16"/>
  <c r="AN28" i="16"/>
  <c r="AI28" i="16"/>
  <c r="Y28" i="16"/>
  <c r="T28" i="16"/>
  <c r="O28" i="16"/>
  <c r="J28" i="16"/>
  <c r="E28" i="16"/>
  <c r="AS27" i="16"/>
  <c r="AN27" i="16"/>
  <c r="AI27" i="16"/>
  <c r="Y27" i="16"/>
  <c r="T27" i="16"/>
  <c r="O27" i="16"/>
  <c r="E27" i="16"/>
  <c r="AX26" i="16"/>
  <c r="AS26" i="16"/>
  <c r="AN26" i="16"/>
  <c r="Y26" i="16"/>
  <c r="T26" i="16"/>
  <c r="O26" i="16"/>
  <c r="J26" i="16"/>
  <c r="E26" i="16"/>
  <c r="AX25" i="16"/>
  <c r="AS25" i="16"/>
  <c r="AN25" i="16"/>
  <c r="Y25" i="16"/>
  <c r="T25" i="16"/>
  <c r="O25" i="16"/>
  <c r="J25" i="16"/>
  <c r="E25" i="16"/>
  <c r="AX24" i="16"/>
  <c r="AS24" i="16"/>
  <c r="AN24" i="16"/>
  <c r="AI24" i="16"/>
  <c r="AD24" i="16"/>
  <c r="Y24" i="16"/>
  <c r="T24" i="16"/>
  <c r="O24" i="16"/>
  <c r="J24" i="16"/>
  <c r="E24" i="16"/>
  <c r="AX21" i="16"/>
  <c r="AS21" i="16"/>
  <c r="AN21" i="16"/>
  <c r="AI21" i="16"/>
  <c r="T21" i="16"/>
  <c r="O21" i="16"/>
  <c r="J21" i="16"/>
  <c r="AX20" i="16"/>
  <c r="AS20" i="16"/>
  <c r="AN20" i="16"/>
  <c r="AI20" i="16"/>
  <c r="Y20" i="16"/>
  <c r="T20" i="16"/>
  <c r="O20" i="16"/>
  <c r="J20" i="16"/>
  <c r="E20" i="16"/>
  <c r="AX19" i="16"/>
  <c r="AS19" i="16"/>
  <c r="AN19" i="16"/>
  <c r="AI19" i="16"/>
  <c r="AD19" i="16"/>
  <c r="Y19" i="16"/>
  <c r="T19" i="16"/>
  <c r="O19" i="16"/>
  <c r="J19" i="16"/>
  <c r="E19" i="16"/>
  <c r="AX18" i="16"/>
  <c r="AS18" i="16"/>
  <c r="AN18" i="16"/>
  <c r="AI18" i="16"/>
  <c r="AD18" i="16"/>
  <c r="Y18" i="16"/>
  <c r="T18" i="16"/>
  <c r="O18" i="16"/>
  <c r="J18" i="16"/>
  <c r="E18" i="16"/>
  <c r="AX17" i="16"/>
  <c r="AS17" i="16"/>
  <c r="AN17" i="16"/>
  <c r="AI17" i="16"/>
  <c r="AD17" i="16"/>
  <c r="Y17" i="16"/>
  <c r="T17" i="16"/>
  <c r="O17" i="16"/>
  <c r="J17" i="16"/>
  <c r="E17" i="16"/>
  <c r="AX14" i="16"/>
  <c r="AS14" i="16"/>
  <c r="AN14" i="16"/>
  <c r="AI14" i="16"/>
  <c r="Y14" i="16"/>
  <c r="O14" i="16"/>
  <c r="E14" i="16"/>
  <c r="AX13" i="16"/>
  <c r="AS13" i="16"/>
  <c r="AN13" i="16"/>
  <c r="AI13" i="16"/>
  <c r="AD13" i="16"/>
  <c r="Y13" i="16"/>
  <c r="O13" i="16"/>
  <c r="J13" i="16"/>
  <c r="AX12" i="16"/>
  <c r="AN12" i="16"/>
  <c r="AI12" i="16"/>
  <c r="AD12" i="16"/>
  <c r="Y12" i="16"/>
  <c r="J12" i="16"/>
  <c r="E12" i="16"/>
  <c r="AX11" i="16"/>
  <c r="AN11" i="16"/>
  <c r="AD11" i="16"/>
  <c r="Y11" i="16"/>
  <c r="O11" i="16"/>
  <c r="J11" i="16"/>
  <c r="AX10" i="16"/>
  <c r="AN10" i="16"/>
  <c r="AI10" i="16"/>
  <c r="AD10" i="16"/>
  <c r="O10" i="16"/>
  <c r="J10" i="16"/>
  <c r="E10" i="16"/>
  <c r="AS7" i="16"/>
  <c r="AN7" i="16"/>
  <c r="AI7" i="16"/>
  <c r="AD7" i="16"/>
  <c r="Y7" i="16"/>
  <c r="O7" i="16"/>
  <c r="J7" i="16"/>
  <c r="E7" i="16"/>
  <c r="AX6" i="16"/>
  <c r="AS6" i="16"/>
  <c r="AN6" i="16"/>
  <c r="AI6" i="16"/>
  <c r="AD6" i="16"/>
  <c r="Y6" i="16"/>
  <c r="O6" i="16"/>
  <c r="J6" i="16"/>
  <c r="E6" i="16"/>
  <c r="V45" i="19"/>
  <c r="U42" i="19"/>
  <c r="V42" i="19" s="1"/>
  <c r="BB35" i="19"/>
  <c r="AZ34" i="19"/>
  <c r="AY34" i="19"/>
  <c r="AW34" i="19"/>
  <c r="AV34" i="19"/>
  <c r="AU34" i="19"/>
  <c r="AT34" i="19"/>
  <c r="AR34" i="19"/>
  <c r="AQ34" i="19"/>
  <c r="AP34" i="19"/>
  <c r="AO34" i="19"/>
  <c r="AM34" i="19"/>
  <c r="AL34" i="19"/>
  <c r="AK34" i="19"/>
  <c r="AJ34" i="19"/>
  <c r="AH34" i="19"/>
  <c r="AG34" i="19"/>
  <c r="AF34" i="19"/>
  <c r="AE34" i="19"/>
  <c r="AC34" i="19"/>
  <c r="AB34" i="19"/>
  <c r="AA34" i="19"/>
  <c r="Z34" i="19"/>
  <c r="X34" i="19"/>
  <c r="W34" i="19"/>
  <c r="V34" i="19"/>
  <c r="U34" i="19"/>
  <c r="S34" i="19"/>
  <c r="R34" i="19"/>
  <c r="Q34" i="19"/>
  <c r="P34" i="19"/>
  <c r="N34" i="19"/>
  <c r="M34" i="19"/>
  <c r="L34" i="19"/>
  <c r="K34" i="19"/>
  <c r="I34" i="19"/>
  <c r="H34" i="19"/>
  <c r="G34" i="19"/>
  <c r="BD34" i="19" s="1"/>
  <c r="F34" i="19"/>
  <c r="D34" i="19"/>
  <c r="C34" i="19"/>
  <c r="BD33" i="19"/>
  <c r="AS33" i="19"/>
  <c r="AN33" i="19"/>
  <c r="AI33" i="19"/>
  <c r="AD33" i="19"/>
  <c r="Y33" i="19"/>
  <c r="T33" i="19"/>
  <c r="O33" i="19"/>
  <c r="E33" i="19"/>
  <c r="BD32" i="19"/>
  <c r="AS32" i="19"/>
  <c r="AN32" i="19"/>
  <c r="AI32" i="19"/>
  <c r="AD32" i="19"/>
  <c r="Y32" i="19"/>
  <c r="T32" i="19"/>
  <c r="J32" i="19"/>
  <c r="BD31" i="19"/>
  <c r="AX31" i="19"/>
  <c r="AS31" i="19"/>
  <c r="AI31" i="19"/>
  <c r="Y31" i="19"/>
  <c r="T31" i="19"/>
  <c r="O31" i="19"/>
  <c r="J31" i="19"/>
  <c r="E31" i="19"/>
  <c r="BD30" i="19"/>
  <c r="BD29" i="19"/>
  <c r="AD29" i="19"/>
  <c r="BD28" i="19"/>
  <c r="AS28" i="19"/>
  <c r="AN28" i="19"/>
  <c r="AI28" i="19"/>
  <c r="AD28" i="19"/>
  <c r="Y28" i="19"/>
  <c r="T28" i="19"/>
  <c r="O28" i="19"/>
  <c r="J28" i="19"/>
  <c r="E28" i="19"/>
  <c r="BD27" i="19"/>
  <c r="AX27" i="19"/>
  <c r="AS27" i="19"/>
  <c r="AN27" i="19"/>
  <c r="AI27" i="19"/>
  <c r="AD27" i="19"/>
  <c r="Y27" i="19"/>
  <c r="T27" i="19"/>
  <c r="O27" i="19"/>
  <c r="J27" i="19"/>
  <c r="E27" i="19"/>
  <c r="BD26" i="19"/>
  <c r="AX26" i="19"/>
  <c r="AS26" i="19"/>
  <c r="AN26" i="19"/>
  <c r="AI26" i="19"/>
  <c r="AD26" i="19"/>
  <c r="Y26" i="19"/>
  <c r="T26" i="19"/>
  <c r="O26" i="19"/>
  <c r="J26" i="19"/>
  <c r="E26" i="19"/>
  <c r="BD25" i="19"/>
  <c r="AX25" i="19"/>
  <c r="AS25" i="19"/>
  <c r="AN25" i="19"/>
  <c r="AI25" i="19"/>
  <c r="AD25" i="19"/>
  <c r="Y25" i="19"/>
  <c r="T25" i="19"/>
  <c r="O25" i="19"/>
  <c r="J25" i="19"/>
  <c r="E25" i="19"/>
  <c r="BD24" i="19"/>
  <c r="AX24" i="19"/>
  <c r="AS24" i="19"/>
  <c r="AN24" i="19"/>
  <c r="AI24" i="19"/>
  <c r="AD24" i="19"/>
  <c r="Y24" i="19"/>
  <c r="T24" i="19"/>
  <c r="O24" i="19"/>
  <c r="J24" i="19"/>
  <c r="E24" i="19"/>
  <c r="BD23" i="19"/>
  <c r="BD22" i="19"/>
  <c r="BD21" i="19"/>
  <c r="AX21" i="19"/>
  <c r="AS21" i="19"/>
  <c r="AN21" i="19"/>
  <c r="AI21" i="19"/>
  <c r="AD21" i="19"/>
  <c r="Y21" i="19"/>
  <c r="T21" i="19"/>
  <c r="O21" i="19"/>
  <c r="J21" i="19"/>
  <c r="E21" i="19"/>
  <c r="BD20" i="19"/>
  <c r="AX20" i="19"/>
  <c r="AS20" i="19"/>
  <c r="AN20" i="19"/>
  <c r="AI20" i="19"/>
  <c r="AD20" i="19"/>
  <c r="O20" i="19"/>
  <c r="J20" i="19"/>
  <c r="E20" i="19"/>
  <c r="BD19" i="19"/>
  <c r="AS19" i="19"/>
  <c r="AN19" i="19"/>
  <c r="AI19" i="19"/>
  <c r="AD19" i="19"/>
  <c r="O19" i="19"/>
  <c r="J19" i="19"/>
  <c r="E19" i="19"/>
  <c r="BD18" i="19"/>
  <c r="AX18" i="19"/>
  <c r="AS18" i="19"/>
  <c r="AN18" i="19"/>
  <c r="AI18" i="19"/>
  <c r="AD18" i="19"/>
  <c r="O18" i="19"/>
  <c r="J18" i="19"/>
  <c r="E18" i="19"/>
  <c r="BD17" i="19"/>
  <c r="AS17" i="19"/>
  <c r="AN17" i="19"/>
  <c r="AI17" i="19"/>
  <c r="AD17" i="19"/>
  <c r="O17" i="19"/>
  <c r="J17" i="19"/>
  <c r="E17" i="19"/>
  <c r="BD16" i="19"/>
  <c r="BD15" i="19"/>
  <c r="BD14" i="19"/>
  <c r="AS14" i="19"/>
  <c r="AN14" i="19"/>
  <c r="AI14" i="19"/>
  <c r="AD14" i="19"/>
  <c r="Y14" i="19"/>
  <c r="O14" i="19"/>
  <c r="E14" i="19"/>
  <c r="BD13" i="19"/>
  <c r="AN13" i="19"/>
  <c r="AI13" i="19"/>
  <c r="AD13" i="19"/>
  <c r="Y13" i="19"/>
  <c r="O13" i="19"/>
  <c r="E13" i="19"/>
  <c r="BD12" i="19"/>
  <c r="AS12" i="19"/>
  <c r="AN12" i="19"/>
  <c r="AD12" i="19"/>
  <c r="Y12" i="19"/>
  <c r="O12" i="19"/>
  <c r="J12" i="19"/>
  <c r="E12" i="19"/>
  <c r="BD11" i="19"/>
  <c r="AS11" i="19"/>
  <c r="AN11" i="19"/>
  <c r="AI11" i="19"/>
  <c r="Y11" i="19"/>
  <c r="T11" i="19"/>
  <c r="O11" i="19"/>
  <c r="J11" i="19"/>
  <c r="E11" i="19"/>
  <c r="BD10" i="19"/>
  <c r="AS10" i="19"/>
  <c r="AN10" i="19"/>
  <c r="AI10" i="19"/>
  <c r="AD10" i="19"/>
  <c r="Y10" i="19"/>
  <c r="T10" i="19"/>
  <c r="O10" i="19"/>
  <c r="J10" i="19"/>
  <c r="E10" i="19"/>
  <c r="BD9" i="19"/>
  <c r="BD8" i="19"/>
  <c r="BD7" i="19"/>
  <c r="AX7" i="19"/>
  <c r="AS7" i="19"/>
  <c r="AN7" i="19"/>
  <c r="AI7" i="19"/>
  <c r="AD7" i="19"/>
  <c r="T7" i="19"/>
  <c r="J7" i="19"/>
  <c r="E7" i="19"/>
  <c r="BD6" i="19"/>
  <c r="AS6" i="19"/>
  <c r="AN6" i="19"/>
  <c r="AD6" i="19"/>
  <c r="T6" i="19"/>
  <c r="O6" i="19"/>
  <c r="J6" i="19"/>
  <c r="E6" i="19"/>
  <c r="AO51" i="2"/>
  <c r="AP51" i="2" s="1"/>
  <c r="O48" i="2"/>
  <c r="P48" i="2" s="1"/>
  <c r="BD38" i="2"/>
  <c r="BB37" i="2"/>
  <c r="BA37" i="2"/>
  <c r="AY37" i="2"/>
  <c r="AX37" i="2"/>
  <c r="AW37" i="2"/>
  <c r="AV37" i="2"/>
  <c r="AT37" i="2"/>
  <c r="AS37" i="2"/>
  <c r="AR37" i="2"/>
  <c r="AQ37" i="2"/>
  <c r="AO37" i="2"/>
  <c r="AN37" i="2"/>
  <c r="AM37" i="2"/>
  <c r="AL37" i="2"/>
  <c r="AJ37" i="2"/>
  <c r="AI37" i="2"/>
  <c r="AH37" i="2"/>
  <c r="AG37" i="2"/>
  <c r="AE37" i="2"/>
  <c r="AD37" i="2"/>
  <c r="AC37" i="2"/>
  <c r="AB37" i="2"/>
  <c r="Z37" i="2"/>
  <c r="Y37" i="2"/>
  <c r="X37" i="2"/>
  <c r="W37" i="2"/>
  <c r="U37" i="2"/>
  <c r="T37" i="2"/>
  <c r="S37" i="2"/>
  <c r="R37" i="2"/>
  <c r="P37" i="2"/>
  <c r="O37" i="2"/>
  <c r="N37" i="2"/>
  <c r="M37" i="2"/>
  <c r="K37" i="2"/>
  <c r="J37" i="2"/>
  <c r="G37" i="2"/>
  <c r="F37" i="2"/>
  <c r="BF37" i="2" s="1"/>
  <c r="D37" i="2"/>
  <c r="C37" i="2"/>
  <c r="BI36" i="2"/>
  <c r="BH36" i="2"/>
  <c r="BG36" i="2"/>
  <c r="BF36" i="2"/>
  <c r="AZ36" i="2"/>
  <c r="AU36" i="2"/>
  <c r="AP36" i="2"/>
  <c r="AK36" i="2"/>
  <c r="AA36" i="2"/>
  <c r="Q36" i="2"/>
  <c r="L36" i="2"/>
  <c r="BI35" i="2"/>
  <c r="BH35" i="2"/>
  <c r="BG35" i="2"/>
  <c r="BF35" i="2"/>
  <c r="AZ35" i="2"/>
  <c r="AU35" i="2"/>
  <c r="AP35" i="2"/>
  <c r="AK35" i="2"/>
  <c r="AA35" i="2"/>
  <c r="Q35" i="2"/>
  <c r="L35" i="2"/>
  <c r="E35" i="2"/>
  <c r="BI34" i="2"/>
  <c r="BH34" i="2"/>
  <c r="BG34" i="2"/>
  <c r="BF34" i="2"/>
  <c r="AU34" i="2"/>
  <c r="AP34" i="2"/>
  <c r="AA34" i="2"/>
  <c r="Q34" i="2"/>
  <c r="E34" i="2"/>
  <c r="BI33" i="2"/>
  <c r="BH33" i="2"/>
  <c r="BG33" i="2"/>
  <c r="BF33" i="2"/>
  <c r="AU33" i="2"/>
  <c r="AP33" i="2"/>
  <c r="AK33" i="2"/>
  <c r="AA33" i="2"/>
  <c r="Q33" i="2"/>
  <c r="L33" i="2"/>
  <c r="BI32" i="2"/>
  <c r="BH32" i="2"/>
  <c r="BG32" i="2"/>
  <c r="BF32" i="2"/>
  <c r="AU32" i="2"/>
  <c r="AP32" i="2"/>
  <c r="AK32" i="2"/>
  <c r="AA32" i="2"/>
  <c r="Q32" i="2"/>
  <c r="L32" i="2"/>
  <c r="BI31" i="2"/>
  <c r="BH31" i="2"/>
  <c r="BG31" i="2"/>
  <c r="BF31" i="2"/>
  <c r="AZ31" i="2"/>
  <c r="AU31" i="2"/>
  <c r="AP31" i="2"/>
  <c r="AK31" i="2"/>
  <c r="AF31" i="2"/>
  <c r="AA31" i="2"/>
  <c r="V31" i="2"/>
  <c r="Q31" i="2"/>
  <c r="L31" i="2"/>
  <c r="E31" i="2"/>
  <c r="BI30" i="2"/>
  <c r="BH30" i="2"/>
  <c r="BG30" i="2"/>
  <c r="BF30" i="2"/>
  <c r="AZ30" i="2"/>
  <c r="AU30" i="2"/>
  <c r="AP30" i="2"/>
  <c r="AK30" i="2"/>
  <c r="AF30" i="2"/>
  <c r="AA30" i="2"/>
  <c r="V30" i="2"/>
  <c r="Q30" i="2"/>
  <c r="L30" i="2"/>
  <c r="E30" i="2"/>
  <c r="BI29" i="2"/>
  <c r="BH29" i="2"/>
  <c r="BG29" i="2"/>
  <c r="BF29" i="2"/>
  <c r="AZ29" i="2"/>
  <c r="AU29" i="2"/>
  <c r="AP29" i="2"/>
  <c r="AK29" i="2"/>
  <c r="AF29" i="2"/>
  <c r="AA29" i="2"/>
  <c r="V29" i="2"/>
  <c r="Q29" i="2"/>
  <c r="L29" i="2"/>
  <c r="E29" i="2"/>
  <c r="BI28" i="2"/>
  <c r="BH28" i="2"/>
  <c r="BG28" i="2"/>
  <c r="BF28" i="2"/>
  <c r="AZ28" i="2"/>
  <c r="AU28" i="2"/>
  <c r="AP28" i="2"/>
  <c r="AK28" i="2"/>
  <c r="AF28" i="2"/>
  <c r="AA28" i="2"/>
  <c r="V28" i="2"/>
  <c r="Q28" i="2"/>
  <c r="L28" i="2"/>
  <c r="E28" i="2"/>
  <c r="BI27" i="2"/>
  <c r="BH27" i="2"/>
  <c r="BG27" i="2"/>
  <c r="BF27" i="2"/>
  <c r="AZ27" i="2"/>
  <c r="AU27" i="2"/>
  <c r="AP27" i="2"/>
  <c r="AK27" i="2"/>
  <c r="AF27" i="2"/>
  <c r="AA27" i="2"/>
  <c r="V27" i="2"/>
  <c r="Q27" i="2"/>
  <c r="L27" i="2"/>
  <c r="E27" i="2"/>
  <c r="BI26" i="2"/>
  <c r="BH26" i="2"/>
  <c r="BG26" i="2"/>
  <c r="BF26" i="2"/>
  <c r="AZ26" i="2"/>
  <c r="AP26" i="2"/>
  <c r="AK26" i="2"/>
  <c r="AF26" i="2"/>
  <c r="AA26" i="2"/>
  <c r="V26" i="2"/>
  <c r="Q26" i="2"/>
  <c r="E26" i="2"/>
  <c r="BI25" i="2"/>
  <c r="BH25" i="2"/>
  <c r="BG25" i="2"/>
  <c r="BF25" i="2"/>
  <c r="AZ25" i="2"/>
  <c r="AU25" i="2"/>
  <c r="AP25" i="2"/>
  <c r="AK25" i="2"/>
  <c r="AF25" i="2"/>
  <c r="AA25" i="2"/>
  <c r="V25" i="2"/>
  <c r="Q25" i="2"/>
  <c r="L25" i="2"/>
  <c r="BI24" i="2"/>
  <c r="BH24" i="2"/>
  <c r="BG24" i="2"/>
  <c r="BF24" i="2"/>
  <c r="AZ24" i="2"/>
  <c r="AU24" i="2"/>
  <c r="AP24" i="2"/>
  <c r="AK24" i="2"/>
  <c r="AF24" i="2"/>
  <c r="Q24" i="2"/>
  <c r="L24" i="2"/>
  <c r="BI23" i="2"/>
  <c r="BH23" i="2"/>
  <c r="BG23" i="2"/>
  <c r="BF23" i="2"/>
  <c r="AZ23" i="2"/>
  <c r="AU23" i="2"/>
  <c r="AP23" i="2"/>
  <c r="AF23" i="2"/>
  <c r="AA23" i="2"/>
  <c r="V23" i="2"/>
  <c r="Q23" i="2"/>
  <c r="L23" i="2"/>
  <c r="E23" i="2"/>
  <c r="BI22" i="2"/>
  <c r="BH22" i="2"/>
  <c r="BG22" i="2"/>
  <c r="BF22" i="2"/>
  <c r="AZ22" i="2"/>
  <c r="AU22" i="2"/>
  <c r="AP22" i="2"/>
  <c r="AK22" i="2"/>
  <c r="AF22" i="2"/>
  <c r="AA22" i="2"/>
  <c r="V22" i="2"/>
  <c r="Q22" i="2"/>
  <c r="L22" i="2"/>
  <c r="E22" i="2"/>
  <c r="BI21" i="2"/>
  <c r="BH21" i="2"/>
  <c r="BG21" i="2"/>
  <c r="BF21" i="2"/>
  <c r="AZ21" i="2"/>
  <c r="AU21" i="2"/>
  <c r="AP21" i="2"/>
  <c r="AK21" i="2"/>
  <c r="AF21" i="2"/>
  <c r="AA21" i="2"/>
  <c r="V21" i="2"/>
  <c r="Q21" i="2"/>
  <c r="L21" i="2"/>
  <c r="E21" i="2"/>
  <c r="BI20" i="2"/>
  <c r="BH20" i="2"/>
  <c r="BG20" i="2"/>
  <c r="BF20" i="2"/>
  <c r="AZ20" i="2"/>
  <c r="AU20" i="2"/>
  <c r="AP20" i="2"/>
  <c r="AK20" i="2"/>
  <c r="AF20" i="2"/>
  <c r="AA20" i="2"/>
  <c r="V20" i="2"/>
  <c r="Q20" i="2"/>
  <c r="L20" i="2"/>
  <c r="E20" i="2"/>
  <c r="BI19" i="2"/>
  <c r="BH19" i="2"/>
  <c r="BG19" i="2"/>
  <c r="BF19" i="2"/>
  <c r="AZ19" i="2"/>
  <c r="AU19" i="2"/>
  <c r="AP19" i="2"/>
  <c r="AK19" i="2"/>
  <c r="AF19" i="2"/>
  <c r="AA19" i="2"/>
  <c r="V19" i="2"/>
  <c r="Q19" i="2"/>
  <c r="L19" i="2"/>
  <c r="E19" i="2"/>
  <c r="BI18" i="2"/>
  <c r="BH18" i="2"/>
  <c r="BG18" i="2"/>
  <c r="BF18" i="2"/>
  <c r="AZ18" i="2"/>
  <c r="AU18" i="2"/>
  <c r="AP18" i="2"/>
  <c r="AK18" i="2"/>
  <c r="AF18" i="2"/>
  <c r="AA18" i="2"/>
  <c r="V18" i="2"/>
  <c r="Q18" i="2"/>
  <c r="L18" i="2"/>
  <c r="E18" i="2"/>
  <c r="BI17" i="2"/>
  <c r="BH17" i="2"/>
  <c r="BG17" i="2"/>
  <c r="BF17" i="2"/>
  <c r="AZ17" i="2"/>
  <c r="AP17" i="2"/>
  <c r="AF17" i="2"/>
  <c r="AA17" i="2"/>
  <c r="V17" i="2"/>
  <c r="L17" i="2"/>
  <c r="E17" i="2"/>
  <c r="BI16" i="2"/>
  <c r="BH16" i="2"/>
  <c r="BG16" i="2"/>
  <c r="BF16" i="2"/>
  <c r="AZ16" i="2"/>
  <c r="AP16" i="2"/>
  <c r="AF16" i="2"/>
  <c r="V16" i="2"/>
  <c r="L16" i="2"/>
  <c r="E16" i="2"/>
  <c r="BI15" i="2"/>
  <c r="BH15" i="2"/>
  <c r="BG15" i="2"/>
  <c r="BF15" i="2"/>
  <c r="AZ15" i="2"/>
  <c r="AU15" i="2"/>
  <c r="AP15" i="2"/>
  <c r="AK15" i="2"/>
  <c r="AF15" i="2"/>
  <c r="AA15" i="2"/>
  <c r="V15" i="2"/>
  <c r="L15" i="2"/>
  <c r="E15" i="2"/>
  <c r="BI14" i="2"/>
  <c r="BH14" i="2"/>
  <c r="BG14" i="2"/>
  <c r="BF14" i="2"/>
  <c r="AZ14" i="2"/>
  <c r="AU14" i="2"/>
  <c r="AP14" i="2"/>
  <c r="AK14" i="2"/>
  <c r="AA14" i="2"/>
  <c r="V14" i="2"/>
  <c r="L14" i="2"/>
  <c r="E14" i="2"/>
  <c r="BI13" i="2"/>
  <c r="BH13" i="2"/>
  <c r="BG13" i="2"/>
  <c r="BF13" i="2"/>
  <c r="AZ13" i="2"/>
  <c r="AU13" i="2"/>
  <c r="AP13" i="2"/>
  <c r="AK13" i="2"/>
  <c r="AF13" i="2"/>
  <c r="V13" i="2"/>
  <c r="Q13" i="2"/>
  <c r="L13" i="2"/>
  <c r="E13" i="2"/>
  <c r="BI12" i="2"/>
  <c r="BH12" i="2"/>
  <c r="BG12" i="2"/>
  <c r="BF12" i="2"/>
  <c r="AZ12" i="2"/>
  <c r="AU12" i="2"/>
  <c r="AP12" i="2"/>
  <c r="AK12" i="2"/>
  <c r="AF12" i="2"/>
  <c r="AA12" i="2"/>
  <c r="V12" i="2"/>
  <c r="Q12" i="2"/>
  <c r="L12" i="2"/>
  <c r="E12" i="2"/>
  <c r="BI11" i="2"/>
  <c r="BH11" i="2"/>
  <c r="BG11" i="2"/>
  <c r="BF11" i="2"/>
  <c r="AZ11" i="2"/>
  <c r="AU11" i="2"/>
  <c r="AP11" i="2"/>
  <c r="AK11" i="2"/>
  <c r="AF11" i="2"/>
  <c r="AA11" i="2"/>
  <c r="V11" i="2"/>
  <c r="Q11" i="2"/>
  <c r="L11" i="2"/>
  <c r="E11" i="2"/>
  <c r="BI10" i="2"/>
  <c r="BH10" i="2"/>
  <c r="BG10" i="2"/>
  <c r="BF10" i="2"/>
  <c r="AZ10" i="2"/>
  <c r="AU10" i="2"/>
  <c r="AP10" i="2"/>
  <c r="AK10" i="2"/>
  <c r="AA10" i="2"/>
  <c r="V10" i="2"/>
  <c r="Q10" i="2"/>
  <c r="L10" i="2"/>
  <c r="BI9" i="2"/>
  <c r="BH9" i="2"/>
  <c r="BG9" i="2"/>
  <c r="BF9" i="2"/>
  <c r="AZ9" i="2"/>
  <c r="AU9" i="2"/>
  <c r="AK9" i="2"/>
  <c r="AA9" i="2"/>
  <c r="V9" i="2"/>
  <c r="Q9" i="2"/>
  <c r="L9" i="2"/>
  <c r="E9" i="2"/>
  <c r="BI8" i="2"/>
  <c r="BH8" i="2"/>
  <c r="BG8" i="2"/>
  <c r="BF8" i="2"/>
  <c r="AZ8" i="2"/>
  <c r="AU8" i="2"/>
  <c r="AP8" i="2"/>
  <c r="L8" i="2"/>
  <c r="E8" i="2"/>
  <c r="BI7" i="2"/>
  <c r="BH7" i="2"/>
  <c r="BG7" i="2"/>
  <c r="BF7" i="2"/>
  <c r="AP7" i="2"/>
  <c r="AA7" i="2"/>
  <c r="V7" i="2"/>
  <c r="E7" i="2"/>
  <c r="BI6" i="2"/>
  <c r="BH6" i="2"/>
  <c r="BG6" i="2"/>
  <c r="BF6" i="2"/>
  <c r="AZ6" i="2"/>
  <c r="AU6" i="2"/>
  <c r="AP6" i="2"/>
  <c r="AK6" i="2"/>
  <c r="AF6" i="2"/>
  <c r="AA6" i="2"/>
  <c r="V6" i="2"/>
  <c r="Q6" i="2"/>
  <c r="L6" i="2"/>
  <c r="E6" i="2"/>
  <c r="AP48" i="21"/>
  <c r="AQ48" i="21" s="1"/>
  <c r="M48" i="21"/>
  <c r="N48" i="21" s="1"/>
  <c r="BE37" i="21"/>
  <c r="BD37" i="21"/>
  <c r="BB37" i="21"/>
  <c r="BA37" i="21"/>
  <c r="AZ37" i="21"/>
  <c r="AY37" i="21"/>
  <c r="AW37" i="21"/>
  <c r="AV37" i="21"/>
  <c r="AU37" i="21"/>
  <c r="AT37" i="21"/>
  <c r="AR37" i="21"/>
  <c r="AQ37" i="21"/>
  <c r="AP37" i="21"/>
  <c r="AO37" i="21"/>
  <c r="AM37" i="21"/>
  <c r="AL37" i="21"/>
  <c r="AK37" i="21"/>
  <c r="AJ37" i="21"/>
  <c r="AH37" i="21"/>
  <c r="AG37" i="21"/>
  <c r="AF37" i="21"/>
  <c r="AE37" i="21"/>
  <c r="AC37" i="21"/>
  <c r="AB37" i="21"/>
  <c r="AA37" i="21"/>
  <c r="Z37" i="21"/>
  <c r="X37" i="21"/>
  <c r="W37" i="21"/>
  <c r="V37" i="21"/>
  <c r="U37" i="21"/>
  <c r="S37" i="21"/>
  <c r="R37" i="21"/>
  <c r="Q37" i="21"/>
  <c r="P37" i="21"/>
  <c r="N37" i="21"/>
  <c r="M37" i="21"/>
  <c r="L37" i="21"/>
  <c r="K37" i="21"/>
  <c r="I37" i="21"/>
  <c r="H37" i="21"/>
  <c r="G37" i="21"/>
  <c r="F37" i="21"/>
  <c r="D37" i="21"/>
  <c r="C37" i="21"/>
  <c r="BH34" i="21"/>
  <c r="BC31" i="21"/>
  <c r="AX31" i="21"/>
  <c r="AN31" i="21"/>
  <c r="AI31" i="21"/>
  <c r="AD31" i="21"/>
  <c r="Y31" i="21"/>
  <c r="T31" i="21"/>
  <c r="O31" i="21"/>
  <c r="J31" i="21"/>
  <c r="E31" i="21"/>
  <c r="BC30" i="21"/>
  <c r="AX30" i="21"/>
  <c r="AN30" i="21"/>
  <c r="AI30" i="21"/>
  <c r="AD30" i="21"/>
  <c r="Y30" i="21"/>
  <c r="T30" i="21"/>
  <c r="O30" i="21"/>
  <c r="J30" i="21"/>
  <c r="E30" i="21"/>
  <c r="BC29" i="21"/>
  <c r="AX29" i="21"/>
  <c r="AN29" i="21"/>
  <c r="AI29" i="21"/>
  <c r="AD29" i="21"/>
  <c r="Y29" i="21"/>
  <c r="T29" i="21"/>
  <c r="O29" i="21"/>
  <c r="J29" i="21"/>
  <c r="E29" i="21"/>
  <c r="BC28" i="21"/>
  <c r="AX28" i="21"/>
  <c r="AN28" i="21"/>
  <c r="AI28" i="21"/>
  <c r="AD28" i="21"/>
  <c r="Y28" i="21"/>
  <c r="O28" i="21"/>
  <c r="J28" i="21"/>
  <c r="E28" i="21"/>
  <c r="BC27" i="21"/>
  <c r="AX27" i="21"/>
  <c r="AN27" i="21"/>
  <c r="AI27" i="21"/>
  <c r="AD27" i="21"/>
  <c r="Y27" i="21"/>
  <c r="T27" i="21"/>
  <c r="O27" i="21"/>
  <c r="E27" i="21"/>
  <c r="BH26" i="21"/>
  <c r="BC26" i="21"/>
  <c r="AX26" i="21"/>
  <c r="AS26" i="21"/>
  <c r="AN26" i="21"/>
  <c r="AI26" i="21"/>
  <c r="AD26" i="21"/>
  <c r="Y26" i="21"/>
  <c r="T26" i="21"/>
  <c r="J26" i="21"/>
  <c r="BC25" i="21"/>
  <c r="AX25" i="21"/>
  <c r="AS25" i="21"/>
  <c r="AN25" i="21"/>
  <c r="AI25" i="21"/>
  <c r="AD25" i="21"/>
  <c r="Y25" i="21"/>
  <c r="T25" i="21"/>
  <c r="J25" i="21"/>
  <c r="E25" i="21"/>
  <c r="BC24" i="21"/>
  <c r="AX24" i="21"/>
  <c r="AS24" i="21"/>
  <c r="AN24" i="21"/>
  <c r="AD24" i="21"/>
  <c r="Y24" i="21"/>
  <c r="T24" i="21"/>
  <c r="O24" i="21"/>
  <c r="J24" i="21"/>
  <c r="BC23" i="21"/>
  <c r="AX23" i="21"/>
  <c r="AS23" i="21"/>
  <c r="AN23" i="21"/>
  <c r="AI23" i="21"/>
  <c r="AD23" i="21"/>
  <c r="Y23" i="21"/>
  <c r="T23" i="21"/>
  <c r="O23" i="21"/>
  <c r="J23" i="21"/>
  <c r="E23" i="21"/>
  <c r="BC22" i="21"/>
  <c r="AX22" i="21"/>
  <c r="AS22" i="21"/>
  <c r="AN22" i="21"/>
  <c r="AI22" i="21"/>
  <c r="AD22" i="21"/>
  <c r="Y22" i="21"/>
  <c r="T22" i="21"/>
  <c r="O22" i="21"/>
  <c r="J22" i="21"/>
  <c r="E22" i="21"/>
  <c r="BC21" i="21"/>
  <c r="AX21" i="21"/>
  <c r="AS21" i="21"/>
  <c r="AN21" i="21"/>
  <c r="AI21" i="21"/>
  <c r="AD21" i="21"/>
  <c r="Y21" i="21"/>
  <c r="T21" i="21"/>
  <c r="O21" i="21"/>
  <c r="J21" i="21"/>
  <c r="E21" i="21"/>
  <c r="BC20" i="21"/>
  <c r="AX20" i="21"/>
  <c r="AS20" i="21"/>
  <c r="AN20" i="21"/>
  <c r="AI20" i="21"/>
  <c r="AD20" i="21"/>
  <c r="Y20" i="21"/>
  <c r="T20" i="21"/>
  <c r="O20" i="21"/>
  <c r="J20" i="21"/>
  <c r="E20" i="21"/>
  <c r="BC19" i="21"/>
  <c r="AX19" i="21"/>
  <c r="AS19" i="21"/>
  <c r="AN19" i="21"/>
  <c r="AI19" i="21"/>
  <c r="AD19" i="21"/>
  <c r="Y19" i="21"/>
  <c r="T19" i="21"/>
  <c r="O19" i="21"/>
  <c r="J19" i="21"/>
  <c r="E19" i="21"/>
  <c r="BC18" i="21"/>
  <c r="AX18" i="21"/>
  <c r="AS18" i="21"/>
  <c r="AN18" i="21"/>
  <c r="AI18" i="21"/>
  <c r="AD18" i="21"/>
  <c r="Y18" i="21"/>
  <c r="T18" i="21"/>
  <c r="O18" i="21"/>
  <c r="J18" i="21"/>
  <c r="E18" i="21"/>
  <c r="BC17" i="21"/>
  <c r="AX17" i="21"/>
  <c r="AS17" i="21"/>
  <c r="AN17" i="21"/>
  <c r="AI17" i="21"/>
  <c r="AD17" i="21"/>
  <c r="Y17" i="21"/>
  <c r="T17" i="21"/>
  <c r="O17" i="21"/>
  <c r="J17" i="21"/>
  <c r="E17" i="21"/>
  <c r="BC16" i="21"/>
  <c r="AX16" i="21"/>
  <c r="AS16" i="21"/>
  <c r="AN16" i="21"/>
  <c r="AI16" i="21"/>
  <c r="AD16" i="21"/>
  <c r="T16" i="21"/>
  <c r="O16" i="21"/>
  <c r="J16" i="21"/>
  <c r="E16" i="21"/>
  <c r="BC15" i="21"/>
  <c r="AX15" i="21"/>
  <c r="AS15" i="21"/>
  <c r="AN15" i="21"/>
  <c r="AI15" i="21"/>
  <c r="AD15" i="21"/>
  <c r="Y15" i="21"/>
  <c r="T15" i="21"/>
  <c r="O15" i="21"/>
  <c r="J15" i="21"/>
  <c r="E15" i="21"/>
  <c r="BC14" i="21"/>
  <c r="AX14" i="21"/>
  <c r="AS14" i="21"/>
  <c r="AN14" i="21"/>
  <c r="AI14" i="21"/>
  <c r="AD14" i="21"/>
  <c r="Y14" i="21"/>
  <c r="T14" i="21"/>
  <c r="O14" i="21"/>
  <c r="J14" i="21"/>
  <c r="E14" i="21"/>
  <c r="BC13" i="21"/>
  <c r="AX13" i="21"/>
  <c r="AS13" i="21"/>
  <c r="AN13" i="21"/>
  <c r="AI13" i="21"/>
  <c r="AD13" i="21"/>
  <c r="Y13" i="21"/>
  <c r="T13" i="21"/>
  <c r="O13" i="21"/>
  <c r="J13" i="21"/>
  <c r="E13" i="21"/>
  <c r="BC12" i="21"/>
  <c r="AX12" i="21"/>
  <c r="AS12" i="21"/>
  <c r="AN12" i="21"/>
  <c r="AI12" i="21"/>
  <c r="AD12" i="21"/>
  <c r="Y12" i="21"/>
  <c r="T12" i="21"/>
  <c r="O12" i="21"/>
  <c r="J12" i="21"/>
  <c r="E12" i="21"/>
  <c r="BC11" i="21"/>
  <c r="AX11" i="21"/>
  <c r="AS11" i="21"/>
  <c r="AN11" i="21"/>
  <c r="AI11" i="21"/>
  <c r="AD11" i="21"/>
  <c r="Y11" i="21"/>
  <c r="T11" i="21"/>
  <c r="O11" i="21"/>
  <c r="J11" i="21"/>
  <c r="E11" i="21"/>
  <c r="AX10" i="21"/>
  <c r="AS10" i="21"/>
  <c r="AN10" i="21"/>
  <c r="AI10" i="21"/>
  <c r="Y10" i="21"/>
  <c r="T10" i="21"/>
  <c r="O10" i="21"/>
  <c r="J10" i="21"/>
  <c r="E10" i="21"/>
  <c r="AX9" i="21"/>
  <c r="AS9" i="21"/>
  <c r="AN9" i="21"/>
  <c r="AI9" i="21"/>
  <c r="AD9" i="21"/>
  <c r="Y9" i="21"/>
  <c r="T9" i="21"/>
  <c r="O9" i="21"/>
  <c r="J9" i="21"/>
  <c r="E9" i="21"/>
  <c r="AX8" i="21"/>
  <c r="AS8" i="21"/>
  <c r="AN8" i="21"/>
  <c r="AI8" i="21"/>
  <c r="Y8" i="21"/>
  <c r="T8" i="21"/>
  <c r="O8" i="21"/>
  <c r="J8" i="21"/>
  <c r="E8" i="21"/>
  <c r="AX7" i="21"/>
  <c r="AS7" i="21"/>
  <c r="AN7" i="21"/>
  <c r="Y7" i="21"/>
  <c r="T7" i="21"/>
  <c r="O7" i="21"/>
  <c r="J7" i="21"/>
  <c r="E7" i="21"/>
  <c r="Q37" i="2" l="1"/>
  <c r="Q39" i="2" s="1"/>
  <c r="AK37" i="2"/>
  <c r="AK39" i="2" s="1"/>
  <c r="BC7" i="2"/>
  <c r="BC8" i="2"/>
  <c r="AA37" i="2"/>
  <c r="AA39" i="2" s="1"/>
  <c r="BD18" i="2"/>
  <c r="BD22" i="2"/>
  <c r="BD26" i="2"/>
  <c r="BD30" i="2"/>
  <c r="BB6" i="19"/>
  <c r="AD34" i="19"/>
  <c r="AD36" i="19" s="1"/>
  <c r="BB14" i="17"/>
  <c r="BB34" i="17"/>
  <c r="BG9" i="21"/>
  <c r="BF13" i="21"/>
  <c r="BF29" i="21"/>
  <c r="J37" i="16"/>
  <c r="J39" i="16" s="1"/>
  <c r="BB7" i="16"/>
  <c r="BA10" i="16"/>
  <c r="BB13" i="16"/>
  <c r="BA14" i="16"/>
  <c r="BB26" i="16"/>
  <c r="BB32" i="16"/>
  <c r="BB12" i="17"/>
  <c r="BB29" i="17"/>
  <c r="T37" i="18"/>
  <c r="T39" i="18" s="1"/>
  <c r="AN37" i="18"/>
  <c r="AN39" i="18" s="1"/>
  <c r="BG13" i="18"/>
  <c r="BG19" i="18"/>
  <c r="BF20" i="18"/>
  <c r="AS34" i="19"/>
  <c r="AS36" i="19" s="1"/>
  <c r="BB21" i="19"/>
  <c r="BB27" i="19"/>
  <c r="BA30" i="17"/>
  <c r="BA10" i="19"/>
  <c r="BA12" i="19"/>
  <c r="BB17" i="19"/>
  <c r="Y37" i="16"/>
  <c r="Y39" i="16" s="1"/>
  <c r="BB20" i="17"/>
  <c r="BA21" i="17"/>
  <c r="AX34" i="19"/>
  <c r="AX36" i="19" s="1"/>
  <c r="BG13" i="21"/>
  <c r="BF19" i="21"/>
  <c r="BG20" i="21"/>
  <c r="BG33" i="21"/>
  <c r="BG35" i="21"/>
  <c r="BF36" i="21"/>
  <c r="V37" i="2"/>
  <c r="V39" i="2" s="1"/>
  <c r="AP37" i="2"/>
  <c r="AP39" i="2" s="1"/>
  <c r="BD7" i="2"/>
  <c r="BD9" i="2"/>
  <c r="L37" i="2"/>
  <c r="L39" i="2" s="1"/>
  <c r="BD11" i="2"/>
  <c r="BC13" i="2"/>
  <c r="BD17" i="2"/>
  <c r="BD19" i="2"/>
  <c r="BE19" i="2" s="1"/>
  <c r="BC27" i="2"/>
  <c r="BC30" i="2"/>
  <c r="BD31" i="2"/>
  <c r="BD34" i="2"/>
  <c r="BH37" i="2"/>
  <c r="AN34" i="19"/>
  <c r="AN36" i="19" s="1"/>
  <c r="E34" i="19"/>
  <c r="AI34" i="19"/>
  <c r="AI36" i="19" s="1"/>
  <c r="BB13" i="19"/>
  <c r="BB18" i="19"/>
  <c r="BB24" i="19"/>
  <c r="BA27" i="19"/>
  <c r="BB28" i="19"/>
  <c r="BA31" i="19"/>
  <c r="AN37" i="16"/>
  <c r="AN39" i="16" s="1"/>
  <c r="BB11" i="16"/>
  <c r="BB12" i="16"/>
  <c r="BB17" i="16"/>
  <c r="BB18" i="16"/>
  <c r="BB20" i="16"/>
  <c r="BA21" i="16"/>
  <c r="BB24" i="16"/>
  <c r="BA27" i="16"/>
  <c r="BB33" i="16"/>
  <c r="BB34" i="16"/>
  <c r="E46" i="16"/>
  <c r="BA7" i="17"/>
  <c r="BA8" i="17"/>
  <c r="BC8" i="17" s="1"/>
  <c r="BB22" i="17"/>
  <c r="BB24" i="17"/>
  <c r="BB25" i="17"/>
  <c r="E37" i="18"/>
  <c r="E39" i="18" s="1"/>
  <c r="Y37" i="18"/>
  <c r="Y39" i="18" s="1"/>
  <c r="AS37" i="18"/>
  <c r="AS39" i="18" s="1"/>
  <c r="BF12" i="18"/>
  <c r="BF13" i="18"/>
  <c r="BH13" i="18" s="1"/>
  <c r="BG16" i="18"/>
  <c r="BF24" i="18"/>
  <c r="BG32" i="18"/>
  <c r="BH32" i="18" s="1"/>
  <c r="BG33" i="18"/>
  <c r="BH33" i="18" s="1"/>
  <c r="BF34" i="18"/>
  <c r="E36" i="20"/>
  <c r="AN36" i="20"/>
  <c r="AN38" i="20" s="1"/>
  <c r="BG7" i="20"/>
  <c r="Y36" i="20"/>
  <c r="Y38" i="20" s="1"/>
  <c r="BG10" i="20"/>
  <c r="BF11" i="20"/>
  <c r="BF14" i="20"/>
  <c r="BG15" i="20"/>
  <c r="BG18" i="20"/>
  <c r="BG25" i="20"/>
  <c r="BH25" i="20" s="1"/>
  <c r="BF26" i="20"/>
  <c r="BH26" i="20" s="1"/>
  <c r="BF27" i="20"/>
  <c r="BG28" i="20"/>
  <c r="BG32" i="20"/>
  <c r="BG33" i="20"/>
  <c r="BH33" i="20" s="1"/>
  <c r="E45" i="20"/>
  <c r="AZ37" i="2"/>
  <c r="AZ39" i="2" s="1"/>
  <c r="AI36" i="17"/>
  <c r="AI38" i="17" s="1"/>
  <c r="BG10" i="21"/>
  <c r="BF11" i="21"/>
  <c r="BG12" i="21"/>
  <c r="BG19" i="21"/>
  <c r="BH19" i="21" s="1"/>
  <c r="BF20" i="21"/>
  <c r="BF33" i="21"/>
  <c r="BC6" i="2"/>
  <c r="BD8" i="2"/>
  <c r="AF37" i="2"/>
  <c r="AF39" i="2" s="1"/>
  <c r="BD12" i="2"/>
  <c r="BD14" i="2"/>
  <c r="BD15" i="2"/>
  <c r="BD16" i="2"/>
  <c r="BC19" i="2"/>
  <c r="BD20" i="2"/>
  <c r="BD23" i="2"/>
  <c r="BC24" i="2"/>
  <c r="BC28" i="2"/>
  <c r="BD32" i="2"/>
  <c r="BD35" i="2"/>
  <c r="BC36" i="2"/>
  <c r="BI37" i="2"/>
  <c r="O34" i="19"/>
  <c r="O36" i="19" s="1"/>
  <c r="J34" i="19"/>
  <c r="J36" i="19" s="1"/>
  <c r="BB10" i="19"/>
  <c r="BC10" i="19" s="1"/>
  <c r="BA11" i="19"/>
  <c r="BA14" i="19"/>
  <c r="BA19" i="19"/>
  <c r="BA20" i="19"/>
  <c r="BB25" i="19"/>
  <c r="BB31" i="19"/>
  <c r="BC31" i="19" s="1"/>
  <c r="BB32" i="19"/>
  <c r="BB33" i="19"/>
  <c r="AS37" i="16"/>
  <c r="AS39" i="16" s="1"/>
  <c r="T37" i="16"/>
  <c r="BA18" i="16"/>
  <c r="BB21" i="16"/>
  <c r="BC21" i="16" s="1"/>
  <c r="BA24" i="16"/>
  <c r="BB28" i="16"/>
  <c r="BA34" i="16"/>
  <c r="BB9" i="17"/>
  <c r="BB23" i="17"/>
  <c r="BC23" i="17" s="1"/>
  <c r="BA29" i="17"/>
  <c r="BA35" i="17"/>
  <c r="J37" i="18"/>
  <c r="J39" i="18" s="1"/>
  <c r="AD37" i="18"/>
  <c r="AD39" i="18" s="1"/>
  <c r="AX37" i="18"/>
  <c r="AX39" i="18" s="1"/>
  <c r="BG8" i="18"/>
  <c r="BH8" i="18" s="1"/>
  <c r="BG9" i="18"/>
  <c r="BH9" i="18" s="1"/>
  <c r="BG11" i="18"/>
  <c r="BG15" i="18"/>
  <c r="BF17" i="18"/>
  <c r="BG18" i="18"/>
  <c r="BF21" i="18"/>
  <c r="BG22" i="18"/>
  <c r="BH22" i="18" s="1"/>
  <c r="BG30" i="18"/>
  <c r="BG31" i="18"/>
  <c r="BG34" i="18"/>
  <c r="BF35" i="18"/>
  <c r="BF36" i="18"/>
  <c r="AS36" i="20"/>
  <c r="AS38" i="20" s="1"/>
  <c r="J36" i="20"/>
  <c r="J38" i="20" s="1"/>
  <c r="AD36" i="20"/>
  <c r="AD38" i="20" s="1"/>
  <c r="AX36" i="20"/>
  <c r="AX38" i="20" s="1"/>
  <c r="BG11" i="20"/>
  <c r="BH11" i="20" s="1"/>
  <c r="BF12" i="20"/>
  <c r="BF13" i="20"/>
  <c r="BG14" i="20"/>
  <c r="BF19" i="20"/>
  <c r="BH19" i="20" s="1"/>
  <c r="BF22" i="20"/>
  <c r="BG26" i="20"/>
  <c r="BG27" i="20"/>
  <c r="BG34" i="20"/>
  <c r="BG35" i="20"/>
  <c r="BE30" i="2"/>
  <c r="AI37" i="16"/>
  <c r="AI39" i="16" s="1"/>
  <c r="BF8" i="21"/>
  <c r="BG11" i="21"/>
  <c r="BH11" i="21" s="1"/>
  <c r="BF12" i="21"/>
  <c r="BG27" i="21"/>
  <c r="AU37" i="2"/>
  <c r="AU39" i="2" s="1"/>
  <c r="BC12" i="2"/>
  <c r="BD13" i="2"/>
  <c r="BE13" i="2" s="1"/>
  <c r="BC16" i="2"/>
  <c r="BC17" i="2"/>
  <c r="BE17" i="2" s="1"/>
  <c r="BC21" i="2"/>
  <c r="BD24" i="2"/>
  <c r="BC25" i="2"/>
  <c r="BC26" i="2"/>
  <c r="BE26" i="2" s="1"/>
  <c r="BD29" i="2"/>
  <c r="BD33" i="2"/>
  <c r="T34" i="19"/>
  <c r="T36" i="19" s="1"/>
  <c r="BA6" i="19"/>
  <c r="BC6" i="19" s="1"/>
  <c r="BB11" i="19"/>
  <c r="BC11" i="19" s="1"/>
  <c r="BB12" i="19"/>
  <c r="BA17" i="19"/>
  <c r="BC17" i="19" s="1"/>
  <c r="BB20" i="19"/>
  <c r="BC20" i="19" s="1"/>
  <c r="BA25" i="19"/>
  <c r="BA26" i="19"/>
  <c r="BA32" i="19"/>
  <c r="E42" i="19"/>
  <c r="BB6" i="16"/>
  <c r="AD37" i="16"/>
  <c r="AD39" i="16" s="1"/>
  <c r="AX37" i="16"/>
  <c r="AX39" i="16" s="1"/>
  <c r="BB19" i="16"/>
  <c r="BB25" i="16"/>
  <c r="BA26" i="16"/>
  <c r="BB27" i="16"/>
  <c r="BC27" i="16" s="1"/>
  <c r="BB31" i="16"/>
  <c r="BB35" i="16"/>
  <c r="BC35" i="16" s="1"/>
  <c r="BB8" i="17"/>
  <c r="BB10" i="17"/>
  <c r="O36" i="17"/>
  <c r="O38" i="17" s="1"/>
  <c r="BB27" i="17"/>
  <c r="BC27" i="17" s="1"/>
  <c r="BB37" i="17"/>
  <c r="O37" i="18"/>
  <c r="O39" i="18" s="1"/>
  <c r="AI37" i="18"/>
  <c r="AI39" i="18" s="1"/>
  <c r="BC37" i="18"/>
  <c r="BC39" i="18" s="1"/>
  <c r="BF10" i="18"/>
  <c r="BF11" i="18"/>
  <c r="BF14" i="18"/>
  <c r="BF15" i="18"/>
  <c r="BG17" i="18"/>
  <c r="BF19" i="18"/>
  <c r="BH19" i="18" s="1"/>
  <c r="BF25" i="18"/>
  <c r="BG26" i="18"/>
  <c r="BG28" i="18"/>
  <c r="BH28" i="18" s="1"/>
  <c r="BG35" i="18"/>
  <c r="BG36" i="18"/>
  <c r="T36" i="20"/>
  <c r="T38" i="20" s="1"/>
  <c r="O36" i="20"/>
  <c r="O38" i="20" s="1"/>
  <c r="AI36" i="20"/>
  <c r="AI38" i="20" s="1"/>
  <c r="BC36" i="20"/>
  <c r="BC38" i="20" s="1"/>
  <c r="BF8" i="20"/>
  <c r="BH8" i="20" s="1"/>
  <c r="BF9" i="20"/>
  <c r="BH9" i="20" s="1"/>
  <c r="BG12" i="20"/>
  <c r="BH12" i="20" s="1"/>
  <c r="BG13" i="20"/>
  <c r="BH13" i="20" s="1"/>
  <c r="BG20" i="20"/>
  <c r="BH20" i="20" s="1"/>
  <c r="BG22" i="20"/>
  <c r="BG23" i="20"/>
  <c r="BG30" i="20"/>
  <c r="BG31" i="21"/>
  <c r="BG30" i="21"/>
  <c r="BF30" i="21"/>
  <c r="BG29" i="21"/>
  <c r="BG28" i="21"/>
  <c r="AD37" i="21"/>
  <c r="AD39" i="21" s="1"/>
  <c r="BG25" i="21"/>
  <c r="BF24" i="21"/>
  <c r="BF23" i="21"/>
  <c r="BG23" i="21"/>
  <c r="BG22" i="21"/>
  <c r="BF22" i="21"/>
  <c r="BG18" i="21"/>
  <c r="BF18" i="21"/>
  <c r="BC37" i="21"/>
  <c r="BC39" i="21" s="1"/>
  <c r="BG21" i="21"/>
  <c r="BF21" i="21"/>
  <c r="BG17" i="21"/>
  <c r="Y37" i="21"/>
  <c r="Y39" i="21" s="1"/>
  <c r="T37" i="21"/>
  <c r="T39" i="21" s="1"/>
  <c r="O37" i="21"/>
  <c r="O39" i="21" s="1"/>
  <c r="BG16" i="21"/>
  <c r="AI37" i="21"/>
  <c r="AI39" i="21" s="1"/>
  <c r="BG15" i="21"/>
  <c r="AX37" i="21"/>
  <c r="AX39" i="21" s="1"/>
  <c r="AS37" i="21"/>
  <c r="AS39" i="21" s="1"/>
  <c r="BF14" i="21"/>
  <c r="AN37" i="21"/>
  <c r="AN39" i="21" s="1"/>
  <c r="J37" i="21"/>
  <c r="J39" i="21" s="1"/>
  <c r="BG14" i="21"/>
  <c r="BF17" i="21"/>
  <c r="BF16" i="21"/>
  <c r="E37" i="21"/>
  <c r="E39" i="21" s="1"/>
  <c r="BF15" i="21"/>
  <c r="E46" i="21"/>
  <c r="BH10" i="20"/>
  <c r="BH28" i="20"/>
  <c r="BH32" i="20"/>
  <c r="BH27" i="20"/>
  <c r="E38" i="20"/>
  <c r="BH18" i="20"/>
  <c r="BH22" i="20"/>
  <c r="BF23" i="20"/>
  <c r="BF24" i="20"/>
  <c r="BH24" i="20" s="1"/>
  <c r="BF33" i="20"/>
  <c r="BF34" i="20"/>
  <c r="BF7" i="20"/>
  <c r="BF15" i="20"/>
  <c r="BH15" i="20" s="1"/>
  <c r="BG16" i="20"/>
  <c r="BH16" i="20" s="1"/>
  <c r="BF21" i="20"/>
  <c r="BH21" i="20" s="1"/>
  <c r="BF29" i="20"/>
  <c r="BH29" i="20" s="1"/>
  <c r="BF30" i="20"/>
  <c r="BF31" i="20"/>
  <c r="BH31" i="20" s="1"/>
  <c r="BF35" i="20"/>
  <c r="BH35" i="20" s="1"/>
  <c r="BF6" i="20"/>
  <c r="BG17" i="20"/>
  <c r="BH17" i="20" s="1"/>
  <c r="BG6" i="20"/>
  <c r="BH26" i="18"/>
  <c r="BH35" i="18"/>
  <c r="BH21" i="18"/>
  <c r="BH24" i="18"/>
  <c r="BG25" i="18"/>
  <c r="BF30" i="18"/>
  <c r="BF29" i="18"/>
  <c r="BH29" i="18" s="1"/>
  <c r="BF7" i="18"/>
  <c r="BF16" i="18"/>
  <c r="BH16" i="18" s="1"/>
  <c r="BF18" i="18"/>
  <c r="BF31" i="18"/>
  <c r="BG10" i="18"/>
  <c r="BH10" i="18" s="1"/>
  <c r="BG12" i="18"/>
  <c r="BH12" i="18" s="1"/>
  <c r="BG14" i="18"/>
  <c r="BG7" i="18"/>
  <c r="BB11" i="17"/>
  <c r="BA11" i="17"/>
  <c r="BB33" i="17"/>
  <c r="BA33" i="17"/>
  <c r="BB6" i="17"/>
  <c r="E36" i="17"/>
  <c r="E38" i="17" s="1"/>
  <c r="BA6" i="17"/>
  <c r="Y36" i="17"/>
  <c r="Y38" i="17" s="1"/>
  <c r="AS36" i="17"/>
  <c r="AS38" i="17" s="1"/>
  <c r="BA9" i="17"/>
  <c r="BA13" i="17"/>
  <c r="BB15" i="17"/>
  <c r="BA25" i="17"/>
  <c r="E45" i="17"/>
  <c r="J36" i="17"/>
  <c r="J38" i="17" s="1"/>
  <c r="AD36" i="17"/>
  <c r="AD38" i="17" s="1"/>
  <c r="AX36" i="17"/>
  <c r="AX38" i="17" s="1"/>
  <c r="BB7" i="17"/>
  <c r="BC7" i="17" s="1"/>
  <c r="BB13" i="17"/>
  <c r="BB16" i="17"/>
  <c r="BA16" i="17"/>
  <c r="BB18" i="17"/>
  <c r="BA18" i="17"/>
  <c r="BA20" i="17"/>
  <c r="BB21" i="17"/>
  <c r="BA24" i="17"/>
  <c r="BC24" i="17" s="1"/>
  <c r="BB28" i="17"/>
  <c r="BA28" i="17"/>
  <c r="BB31" i="17"/>
  <c r="BA31" i="17"/>
  <c r="BB35" i="17"/>
  <c r="BC35" i="17" s="1"/>
  <c r="T36" i="17"/>
  <c r="T38" i="17" s="1"/>
  <c r="AN36" i="17"/>
  <c r="AN38" i="17" s="1"/>
  <c r="BA10" i="17"/>
  <c r="BA12" i="17"/>
  <c r="BA14" i="17"/>
  <c r="BB17" i="17"/>
  <c r="BA17" i="17"/>
  <c r="BB19" i="17"/>
  <c r="BA19" i="17"/>
  <c r="BA22" i="17"/>
  <c r="BB26" i="17"/>
  <c r="BA26" i="17"/>
  <c r="BB30" i="17"/>
  <c r="BC30" i="17" s="1"/>
  <c r="BB32" i="17"/>
  <c r="BA32" i="17"/>
  <c r="BA34" i="17"/>
  <c r="BC34" i="17" s="1"/>
  <c r="BA15" i="17"/>
  <c r="BC26" i="16"/>
  <c r="BB10" i="16"/>
  <c r="BC10" i="16" s="1"/>
  <c r="BA11" i="16"/>
  <c r="BB14" i="16"/>
  <c r="BA17" i="16"/>
  <c r="BC17" i="16" s="1"/>
  <c r="BA25" i="16"/>
  <c r="BC25" i="16" s="1"/>
  <c r="BA32" i="16"/>
  <c r="BC32" i="16" s="1"/>
  <c r="BA33" i="16"/>
  <c r="O37" i="16"/>
  <c r="O39" i="16" s="1"/>
  <c r="BA7" i="16"/>
  <c r="BC7" i="16" s="1"/>
  <c r="BA13" i="16"/>
  <c r="BA28" i="16"/>
  <c r="BC28" i="16" s="1"/>
  <c r="BA31" i="16"/>
  <c r="BA6" i="16"/>
  <c r="BA12" i="16"/>
  <c r="BA19" i="16"/>
  <c r="BA20" i="16"/>
  <c r="E37" i="16"/>
  <c r="E36" i="19"/>
  <c r="BC25" i="19"/>
  <c r="BA7" i="19"/>
  <c r="BA13" i="19"/>
  <c r="BB14" i="19"/>
  <c r="BC14" i="19" s="1"/>
  <c r="BA18" i="19"/>
  <c r="BC18" i="19" s="1"/>
  <c r="BA28" i="19"/>
  <c r="BB7" i="19"/>
  <c r="BB26" i="19"/>
  <c r="BC26" i="19" s="1"/>
  <c r="BA33" i="19"/>
  <c r="BB19" i="19"/>
  <c r="Y34" i="19"/>
  <c r="Y36" i="19" s="1"/>
  <c r="BA21" i="19"/>
  <c r="BA24" i="19"/>
  <c r="BG37" i="2"/>
  <c r="BE7" i="2"/>
  <c r="BC20" i="2"/>
  <c r="BE20" i="2" s="1"/>
  <c r="BC10" i="2"/>
  <c r="BD25" i="2"/>
  <c r="BD27" i="2"/>
  <c r="BE27" i="2" s="1"/>
  <c r="BC32" i="2"/>
  <c r="BE32" i="2" s="1"/>
  <c r="BC35" i="2"/>
  <c r="BC9" i="2"/>
  <c r="BD10" i="2"/>
  <c r="BC11" i="2"/>
  <c r="BC15" i="2"/>
  <c r="BC18" i="2"/>
  <c r="BE18" i="2" s="1"/>
  <c r="BD21" i="2"/>
  <c r="BE21" i="2" s="1"/>
  <c r="BC22" i="2"/>
  <c r="BE22" i="2" s="1"/>
  <c r="BD28" i="2"/>
  <c r="BE28" i="2" s="1"/>
  <c r="BC29" i="2"/>
  <c r="BE29" i="2" s="1"/>
  <c r="BC33" i="2"/>
  <c r="BE33" i="2" s="1"/>
  <c r="BC34" i="2"/>
  <c r="BD6" i="2"/>
  <c r="BC31" i="2"/>
  <c r="BD36" i="2"/>
  <c r="E37" i="2"/>
  <c r="E39" i="2" s="1"/>
  <c r="BC14" i="2"/>
  <c r="BE14" i="2" s="1"/>
  <c r="BC23" i="2"/>
  <c r="I7" i="2"/>
  <c r="BH13" i="21"/>
  <c r="BH12" i="21"/>
  <c r="BF7" i="21"/>
  <c r="BG7" i="21"/>
  <c r="BG8" i="21"/>
  <c r="BF9" i="21"/>
  <c r="BH9" i="21" s="1"/>
  <c r="BF10" i="21"/>
  <c r="BG24" i="21"/>
  <c r="BF25" i="21"/>
  <c r="BF31" i="21"/>
  <c r="BG32" i="21"/>
  <c r="BG36" i="21"/>
  <c r="BF35" i="21"/>
  <c r="BF27" i="21"/>
  <c r="BF28" i="21"/>
  <c r="BH28" i="21" s="1"/>
  <c r="BC19" i="17" l="1"/>
  <c r="BC28" i="17"/>
  <c r="BC21" i="19"/>
  <c r="BE31" i="2"/>
  <c r="BE9" i="2"/>
  <c r="BC19" i="19"/>
  <c r="BC21" i="17"/>
  <c r="BC25" i="17"/>
  <c r="BC11" i="17"/>
  <c r="BH25" i="18"/>
  <c r="BC24" i="19"/>
  <c r="BC33" i="19"/>
  <c r="BC20" i="17"/>
  <c r="BE34" i="2"/>
  <c r="BC19" i="16"/>
  <c r="BC14" i="17"/>
  <c r="BH14" i="20"/>
  <c r="BH36" i="18"/>
  <c r="BH17" i="18"/>
  <c r="BC32" i="19"/>
  <c r="BE8" i="2"/>
  <c r="BE36" i="2"/>
  <c r="BC13" i="16"/>
  <c r="BC11" i="16"/>
  <c r="BC12" i="17"/>
  <c r="BC12" i="19"/>
  <c r="BH10" i="21"/>
  <c r="BC27" i="19"/>
  <c r="BC10" i="17"/>
  <c r="BH7" i="18"/>
  <c r="BC29" i="17"/>
  <c r="BE25" i="2"/>
  <c r="BC20" i="16"/>
  <c r="BH30" i="18"/>
  <c r="BH7" i="20"/>
  <c r="BH23" i="20"/>
  <c r="BE23" i="2"/>
  <c r="BH27" i="21"/>
  <c r="BE15" i="2"/>
  <c r="BE35" i="2"/>
  <c r="BC33" i="16"/>
  <c r="BC14" i="16"/>
  <c r="BH30" i="20"/>
  <c r="BH31" i="18"/>
  <c r="BE24" i="2"/>
  <c r="BE16" i="2"/>
  <c r="BH20" i="21"/>
  <c r="BH34" i="18"/>
  <c r="BC34" i="16"/>
  <c r="BC13" i="19"/>
  <c r="E46" i="2"/>
  <c r="BH35" i="21"/>
  <c r="BH33" i="21"/>
  <c r="BH36" i="21"/>
  <c r="BC12" i="16"/>
  <c r="BB37" i="16"/>
  <c r="BB39" i="16" s="1"/>
  <c r="E47" i="16" s="1"/>
  <c r="BC9" i="17"/>
  <c r="BH8" i="21"/>
  <c r="BC37" i="2"/>
  <c r="E44" i="2" s="1"/>
  <c r="BB34" i="19"/>
  <c r="BC22" i="17"/>
  <c r="BH34" i="20"/>
  <c r="BH15" i="18"/>
  <c r="BC18" i="16"/>
  <c r="BE11" i="2"/>
  <c r="BC28" i="19"/>
  <c r="BA34" i="19"/>
  <c r="E40" i="19" s="1"/>
  <c r="BC31" i="16"/>
  <c r="BC16" i="17"/>
  <c r="BH14" i="18"/>
  <c r="BH18" i="18"/>
  <c r="BH11" i="18"/>
  <c r="BE12" i="2"/>
  <c r="BC24" i="16"/>
  <c r="BH32" i="21"/>
  <c r="BH31" i="21"/>
  <c r="BH30" i="21"/>
  <c r="BH29" i="21"/>
  <c r="BH25" i="21"/>
  <c r="BH24" i="21"/>
  <c r="BH23" i="21"/>
  <c r="BH22" i="21"/>
  <c r="BH18" i="21"/>
  <c r="BH21" i="21"/>
  <c r="BH17" i="21"/>
  <c r="BH16" i="21"/>
  <c r="BH15" i="21"/>
  <c r="BH14" i="21"/>
  <c r="BH6" i="20"/>
  <c r="BG36" i="20"/>
  <c r="BF36" i="20"/>
  <c r="BF37" i="18"/>
  <c r="BG37" i="18"/>
  <c r="BA36" i="17"/>
  <c r="BC26" i="17"/>
  <c r="BC13" i="17"/>
  <c r="BC32" i="17"/>
  <c r="BC17" i="17"/>
  <c r="BC31" i="17"/>
  <c r="BC18" i="17"/>
  <c r="BB36" i="17"/>
  <c r="BC6" i="17"/>
  <c r="BC33" i="17"/>
  <c r="BC15" i="17"/>
  <c r="E39" i="16"/>
  <c r="BA37" i="16"/>
  <c r="E43" i="16" s="1"/>
  <c r="BC6" i="16"/>
  <c r="E41" i="19"/>
  <c r="BC7" i="19"/>
  <c r="E45" i="2"/>
  <c r="BE6" i="2"/>
  <c r="BD37" i="2"/>
  <c r="BE10" i="2"/>
  <c r="BG37" i="21"/>
  <c r="BG39" i="21" s="1"/>
  <c r="BH7" i="21"/>
  <c r="BF37" i="21"/>
  <c r="E39" i="19" l="1"/>
  <c r="BC34" i="19"/>
  <c r="BB36" i="19"/>
  <c r="E43" i="19" s="1"/>
  <c r="BH37" i="21"/>
  <c r="E44" i="20"/>
  <c r="E42" i="20"/>
  <c r="E43" i="20"/>
  <c r="BH36" i="20"/>
  <c r="BG38" i="20"/>
  <c r="BH37" i="18"/>
  <c r="BG39" i="18"/>
  <c r="E44" i="18"/>
  <c r="E42" i="18"/>
  <c r="E43" i="18"/>
  <c r="BC36" i="17"/>
  <c r="E42" i="17" s="1"/>
  <c r="BB38" i="17"/>
  <c r="E46" i="17" s="1"/>
  <c r="E43" i="17"/>
  <c r="E44" i="17"/>
  <c r="E44" i="16"/>
  <c r="E45" i="16"/>
  <c r="BC37" i="16"/>
  <c r="BD39" i="2"/>
  <c r="E47" i="2" s="1"/>
  <c r="BE37" i="2"/>
  <c r="E43" i="2" s="1"/>
  <c r="E45" i="21"/>
  <c r="E43" i="21"/>
  <c r="E44" i="21"/>
  <c r="M48" i="26" l="1"/>
  <c r="N48" i="26" s="1"/>
  <c r="AZ37" i="26"/>
  <c r="AY37" i="26"/>
  <c r="AW37" i="26"/>
  <c r="AV37" i="26"/>
  <c r="AU37" i="26"/>
  <c r="AT37" i="26"/>
  <c r="AR37" i="26"/>
  <c r="AQ37" i="26"/>
  <c r="AP37" i="26"/>
  <c r="AO37" i="26"/>
  <c r="AM37" i="26"/>
  <c r="AL37" i="26"/>
  <c r="AK37" i="26"/>
  <c r="AJ37" i="26"/>
  <c r="AH37" i="26"/>
  <c r="AG37" i="26"/>
  <c r="AF37" i="26"/>
  <c r="AE37" i="26"/>
  <c r="AC37" i="26"/>
  <c r="AB37" i="26"/>
  <c r="AA37" i="26"/>
  <c r="Z37" i="26"/>
  <c r="X37" i="26"/>
  <c r="W37" i="26"/>
  <c r="V37" i="26"/>
  <c r="U37" i="26"/>
  <c r="S37" i="26"/>
  <c r="R37" i="26"/>
  <c r="Q37" i="26"/>
  <c r="P37" i="26"/>
  <c r="N37" i="26"/>
  <c r="M37" i="26"/>
  <c r="L37" i="26"/>
  <c r="K37" i="26"/>
  <c r="I37" i="26"/>
  <c r="H37" i="26"/>
  <c r="G37" i="26"/>
  <c r="F37" i="26"/>
  <c r="E42" i="26" s="1"/>
  <c r="D37" i="26"/>
  <c r="C37" i="26"/>
  <c r="AX36" i="26"/>
  <c r="AS36" i="26"/>
  <c r="AN36" i="26"/>
  <c r="AI36" i="26"/>
  <c r="AD36" i="26"/>
  <c r="Y36" i="26"/>
  <c r="T36" i="26"/>
  <c r="O36" i="26"/>
  <c r="J36" i="26"/>
  <c r="E36" i="26"/>
  <c r="AX35" i="26"/>
  <c r="AS35" i="26"/>
  <c r="AN35" i="26"/>
  <c r="AI35" i="26"/>
  <c r="AD35" i="26"/>
  <c r="Y35" i="26"/>
  <c r="T35" i="26"/>
  <c r="O35" i="26"/>
  <c r="J35" i="26"/>
  <c r="E35" i="26"/>
  <c r="AS34" i="26"/>
  <c r="AN34" i="26"/>
  <c r="T34" i="26"/>
  <c r="O34" i="26"/>
  <c r="J34" i="26"/>
  <c r="AS33" i="26"/>
  <c r="AI33" i="26"/>
  <c r="Y33" i="26"/>
  <c r="O33" i="26"/>
  <c r="J33" i="26"/>
  <c r="AS32" i="26"/>
  <c r="AI32" i="26"/>
  <c r="Y32" i="26"/>
  <c r="O32" i="26"/>
  <c r="J32" i="26"/>
  <c r="AN31" i="26"/>
  <c r="Y31" i="26"/>
  <c r="O31" i="26"/>
  <c r="J31" i="26"/>
  <c r="AX30" i="26"/>
  <c r="AS30" i="26"/>
  <c r="AN30" i="26"/>
  <c r="AI30" i="26"/>
  <c r="AD30" i="26"/>
  <c r="Y30" i="26"/>
  <c r="T30" i="26"/>
  <c r="O30" i="26"/>
  <c r="J30" i="26"/>
  <c r="E30" i="26"/>
  <c r="AX29" i="26"/>
  <c r="AS29" i="26"/>
  <c r="AN29" i="26"/>
  <c r="AI29" i="26"/>
  <c r="AD29" i="26"/>
  <c r="Y29" i="26"/>
  <c r="T29" i="26"/>
  <c r="O29" i="26"/>
  <c r="J29" i="26"/>
  <c r="E29" i="26"/>
  <c r="AX28" i="26"/>
  <c r="AS28" i="26"/>
  <c r="AN28" i="26"/>
  <c r="AI28" i="26"/>
  <c r="AD28" i="26"/>
  <c r="Y28" i="26"/>
  <c r="T28" i="26"/>
  <c r="O28" i="26"/>
  <c r="J28" i="26"/>
  <c r="E28" i="26"/>
  <c r="AX27" i="26"/>
  <c r="AN27" i="26"/>
  <c r="AI27" i="26"/>
  <c r="AD27" i="26"/>
  <c r="Y27" i="26"/>
  <c r="O27" i="26"/>
  <c r="J27" i="26"/>
  <c r="E27" i="26"/>
  <c r="AX26" i="26"/>
  <c r="AN26" i="26"/>
  <c r="AI26" i="26"/>
  <c r="AD26" i="26"/>
  <c r="Y26" i="26"/>
  <c r="T26" i="26"/>
  <c r="O26" i="26"/>
  <c r="E26" i="26"/>
  <c r="AX25" i="26"/>
  <c r="AS25" i="26"/>
  <c r="AN25" i="26"/>
  <c r="AI25" i="26"/>
  <c r="AD25" i="26"/>
  <c r="Y25" i="26"/>
  <c r="T25" i="26"/>
  <c r="J25" i="26"/>
  <c r="AX24" i="26"/>
  <c r="AS24" i="26"/>
  <c r="AN24" i="26"/>
  <c r="AI24" i="26"/>
  <c r="AD24" i="26"/>
  <c r="Y24" i="26"/>
  <c r="T24" i="26"/>
  <c r="J24" i="26"/>
  <c r="E24" i="26"/>
  <c r="AX23" i="26"/>
  <c r="AS23" i="26"/>
  <c r="AN23" i="26"/>
  <c r="AD23" i="26"/>
  <c r="Y23" i="26"/>
  <c r="T23" i="26"/>
  <c r="O23" i="26"/>
  <c r="J23" i="26"/>
  <c r="E23" i="26"/>
  <c r="AX22" i="26"/>
  <c r="AS22" i="26"/>
  <c r="AN22" i="26"/>
  <c r="AI22" i="26"/>
  <c r="AD22" i="26"/>
  <c r="Y22" i="26"/>
  <c r="T22" i="26"/>
  <c r="O22" i="26"/>
  <c r="J22" i="26"/>
  <c r="E22" i="26"/>
  <c r="AX21" i="26"/>
  <c r="AS21" i="26"/>
  <c r="AN21" i="26"/>
  <c r="AI21" i="26"/>
  <c r="AD21" i="26"/>
  <c r="Y21" i="26"/>
  <c r="T21" i="26"/>
  <c r="O21" i="26"/>
  <c r="J21" i="26"/>
  <c r="E21" i="26"/>
  <c r="AX20" i="26"/>
  <c r="AS20" i="26"/>
  <c r="AN20" i="26"/>
  <c r="AI20" i="26"/>
  <c r="AD20" i="26"/>
  <c r="Y20" i="26"/>
  <c r="T20" i="26"/>
  <c r="O20" i="26"/>
  <c r="J20" i="26"/>
  <c r="E20" i="26"/>
  <c r="AX19" i="26"/>
  <c r="AS19" i="26"/>
  <c r="AN19" i="26"/>
  <c r="AI19" i="26"/>
  <c r="AD19" i="26"/>
  <c r="Y19" i="26"/>
  <c r="T19" i="26"/>
  <c r="O19" i="26"/>
  <c r="J19" i="26"/>
  <c r="E19" i="26"/>
  <c r="AX18" i="26"/>
  <c r="AS18" i="26"/>
  <c r="AN18" i="26"/>
  <c r="AI18" i="26"/>
  <c r="AD18" i="26"/>
  <c r="Y18" i="26"/>
  <c r="T18" i="26"/>
  <c r="O18" i="26"/>
  <c r="J18" i="26"/>
  <c r="E18" i="26"/>
  <c r="AX17" i="26"/>
  <c r="AS17" i="26"/>
  <c r="AN17" i="26"/>
  <c r="AI17" i="26"/>
  <c r="AD17" i="26"/>
  <c r="Y17" i="26"/>
  <c r="T17" i="26"/>
  <c r="O17" i="26"/>
  <c r="J17" i="26"/>
  <c r="E17" i="26"/>
  <c r="AX16" i="26"/>
  <c r="AS16" i="26"/>
  <c r="AN16" i="26"/>
  <c r="AI16" i="26"/>
  <c r="AD16" i="26"/>
  <c r="Y16" i="26"/>
  <c r="T16" i="26"/>
  <c r="O16" i="26"/>
  <c r="J16" i="26"/>
  <c r="E16" i="26"/>
  <c r="AX15" i="26"/>
  <c r="AS15" i="26"/>
  <c r="AN15" i="26"/>
  <c r="AI15" i="26"/>
  <c r="AD15" i="26"/>
  <c r="Y15" i="26"/>
  <c r="T15" i="26"/>
  <c r="O15" i="26"/>
  <c r="J15" i="26"/>
  <c r="E15" i="26"/>
  <c r="AX14" i="26"/>
  <c r="AS14" i="26"/>
  <c r="AN14" i="26"/>
  <c r="AI14" i="26"/>
  <c r="AD14" i="26"/>
  <c r="Y14" i="26"/>
  <c r="T14" i="26"/>
  <c r="O14" i="26"/>
  <c r="J14" i="26"/>
  <c r="E14" i="26"/>
  <c r="AX13" i="26"/>
  <c r="AS13" i="26"/>
  <c r="AN13" i="26"/>
  <c r="AI13" i="26"/>
  <c r="AD13" i="26"/>
  <c r="Y13" i="26"/>
  <c r="T13" i="26"/>
  <c r="O13" i="26"/>
  <c r="J13" i="26"/>
  <c r="E13" i="26"/>
  <c r="AX12" i="26"/>
  <c r="AS12" i="26"/>
  <c r="AN12" i="26"/>
  <c r="AI12" i="26"/>
  <c r="AD12" i="26"/>
  <c r="Y12" i="26"/>
  <c r="T12" i="26"/>
  <c r="O12" i="26"/>
  <c r="J12" i="26"/>
  <c r="E12" i="26"/>
  <c r="AX11" i="26"/>
  <c r="AS11" i="26"/>
  <c r="AN11" i="26"/>
  <c r="AI11" i="26"/>
  <c r="AD11" i="26"/>
  <c r="Y11" i="26"/>
  <c r="T11" i="26"/>
  <c r="O11" i="26"/>
  <c r="J11" i="26"/>
  <c r="E11" i="26"/>
  <c r="AX10" i="26"/>
  <c r="AS10" i="26"/>
  <c r="AN10" i="26"/>
  <c r="AI10" i="26"/>
  <c r="AD10" i="26"/>
  <c r="Y10" i="26"/>
  <c r="T10" i="26"/>
  <c r="O10" i="26"/>
  <c r="J10" i="26"/>
  <c r="E10" i="26"/>
  <c r="AX9" i="26"/>
  <c r="AS9" i="26"/>
  <c r="AN9" i="26"/>
  <c r="AI9" i="26"/>
  <c r="AD9" i="26"/>
  <c r="Y9" i="26"/>
  <c r="T9" i="26"/>
  <c r="O9" i="26"/>
  <c r="J9" i="26"/>
  <c r="E9" i="26"/>
  <c r="AX8" i="26"/>
  <c r="AS8" i="26"/>
  <c r="AN8" i="26"/>
  <c r="AI8" i="26"/>
  <c r="AD8" i="26"/>
  <c r="Y8" i="26"/>
  <c r="T8" i="26"/>
  <c r="O8" i="26"/>
  <c r="J8" i="26"/>
  <c r="E8" i="26"/>
  <c r="AX7" i="26"/>
  <c r="AS7" i="26"/>
  <c r="AN7" i="26"/>
  <c r="AI7" i="26"/>
  <c r="AD7" i="26"/>
  <c r="Y7" i="26"/>
  <c r="T7" i="26"/>
  <c r="O7" i="26"/>
  <c r="J7" i="26"/>
  <c r="E7" i="26"/>
  <c r="AX6" i="26"/>
  <c r="AS6" i="26"/>
  <c r="AN6" i="26"/>
  <c r="AI6" i="26"/>
  <c r="AD6" i="26"/>
  <c r="Y6" i="26"/>
  <c r="T6" i="26"/>
  <c r="O6" i="26"/>
  <c r="J6" i="26"/>
  <c r="E6" i="26"/>
  <c r="M48" i="25"/>
  <c r="N48" i="25" s="1"/>
  <c r="AZ37" i="25"/>
  <c r="AY37" i="25"/>
  <c r="AW37" i="25"/>
  <c r="AV37" i="25"/>
  <c r="AU37" i="25"/>
  <c r="AT37" i="25"/>
  <c r="AR37" i="25"/>
  <c r="AQ37" i="25"/>
  <c r="AP37" i="25"/>
  <c r="AO37" i="25"/>
  <c r="AM37" i="25"/>
  <c r="AL37" i="25"/>
  <c r="AK37" i="25"/>
  <c r="AJ37" i="25"/>
  <c r="AH37" i="25"/>
  <c r="AG37" i="25"/>
  <c r="AF37" i="25"/>
  <c r="AE37" i="25"/>
  <c r="AC37" i="25"/>
  <c r="AB37" i="25"/>
  <c r="AA37" i="25"/>
  <c r="Z37" i="25"/>
  <c r="X37" i="25"/>
  <c r="W37" i="25"/>
  <c r="V37" i="25"/>
  <c r="U37" i="25"/>
  <c r="S37" i="25"/>
  <c r="R37" i="25"/>
  <c r="Q37" i="25"/>
  <c r="P37" i="25"/>
  <c r="N37" i="25"/>
  <c r="M37" i="25"/>
  <c r="L37" i="25"/>
  <c r="K37" i="25"/>
  <c r="I37" i="25"/>
  <c r="H37" i="25"/>
  <c r="G37" i="25"/>
  <c r="F37" i="25"/>
  <c r="D37" i="25"/>
  <c r="C37" i="25"/>
  <c r="AX36" i="25"/>
  <c r="AS36" i="25"/>
  <c r="AN36" i="25"/>
  <c r="AI36" i="25"/>
  <c r="AD36" i="25"/>
  <c r="Y36" i="25"/>
  <c r="T36" i="25"/>
  <c r="O36" i="25"/>
  <c r="J36" i="25"/>
  <c r="E36" i="25"/>
  <c r="AX35" i="25"/>
  <c r="AS35" i="25"/>
  <c r="AN35" i="25"/>
  <c r="AI35" i="25"/>
  <c r="AD35" i="25"/>
  <c r="Y35" i="25"/>
  <c r="T35" i="25"/>
  <c r="O35" i="25"/>
  <c r="J35" i="25"/>
  <c r="E35" i="25"/>
  <c r="AS34" i="25"/>
  <c r="AN34" i="25"/>
  <c r="T34" i="25"/>
  <c r="O34" i="25"/>
  <c r="J34" i="25"/>
  <c r="AS33" i="25"/>
  <c r="AI33" i="25"/>
  <c r="Y33" i="25"/>
  <c r="O33" i="25"/>
  <c r="J33" i="25"/>
  <c r="AS32" i="25"/>
  <c r="AI32" i="25"/>
  <c r="Y32" i="25"/>
  <c r="O32" i="25"/>
  <c r="J32" i="25"/>
  <c r="AN31" i="25"/>
  <c r="Y31" i="25"/>
  <c r="O31" i="25"/>
  <c r="J31" i="25"/>
  <c r="AX30" i="25"/>
  <c r="AS30" i="25"/>
  <c r="AN30" i="25"/>
  <c r="AI30" i="25"/>
  <c r="AD30" i="25"/>
  <c r="Y30" i="25"/>
  <c r="T30" i="25"/>
  <c r="O30" i="25"/>
  <c r="J30" i="25"/>
  <c r="E30" i="25"/>
  <c r="AX29" i="25"/>
  <c r="AS29" i="25"/>
  <c r="AN29" i="25"/>
  <c r="AI29" i="25"/>
  <c r="AD29" i="25"/>
  <c r="Y29" i="25"/>
  <c r="T29" i="25"/>
  <c r="O29" i="25"/>
  <c r="J29" i="25"/>
  <c r="E29" i="25"/>
  <c r="AX28" i="25"/>
  <c r="AS28" i="25"/>
  <c r="AN28" i="25"/>
  <c r="AI28" i="25"/>
  <c r="AD28" i="25"/>
  <c r="Y28" i="25"/>
  <c r="T28" i="25"/>
  <c r="O28" i="25"/>
  <c r="J28" i="25"/>
  <c r="E28" i="25"/>
  <c r="AX27" i="25"/>
  <c r="AN27" i="25"/>
  <c r="AI27" i="25"/>
  <c r="AD27" i="25"/>
  <c r="Y27" i="25"/>
  <c r="O27" i="25"/>
  <c r="J27" i="25"/>
  <c r="E27" i="25"/>
  <c r="AX26" i="25"/>
  <c r="AN26" i="25"/>
  <c r="AI26" i="25"/>
  <c r="AD26" i="25"/>
  <c r="Y26" i="25"/>
  <c r="T26" i="25"/>
  <c r="O26" i="25"/>
  <c r="E26" i="25"/>
  <c r="AX25" i="25"/>
  <c r="AS25" i="25"/>
  <c r="AN25" i="25"/>
  <c r="AI25" i="25"/>
  <c r="AD25" i="25"/>
  <c r="Y25" i="25"/>
  <c r="T25" i="25"/>
  <c r="J25" i="25"/>
  <c r="AX24" i="25"/>
  <c r="AS24" i="25"/>
  <c r="AN24" i="25"/>
  <c r="AI24" i="25"/>
  <c r="AD24" i="25"/>
  <c r="Y24" i="25"/>
  <c r="T24" i="25"/>
  <c r="J24" i="25"/>
  <c r="E24" i="25"/>
  <c r="AX23" i="25"/>
  <c r="AS23" i="25"/>
  <c r="AN23" i="25"/>
  <c r="AD23" i="25"/>
  <c r="Y23" i="25"/>
  <c r="T23" i="25"/>
  <c r="O23" i="25"/>
  <c r="J23" i="25"/>
  <c r="E23" i="25"/>
  <c r="AX22" i="25"/>
  <c r="AS22" i="25"/>
  <c r="AN22" i="25"/>
  <c r="AI22" i="25"/>
  <c r="AD22" i="25"/>
  <c r="Y22" i="25"/>
  <c r="T22" i="25"/>
  <c r="O22" i="25"/>
  <c r="J22" i="25"/>
  <c r="E22" i="25"/>
  <c r="AX21" i="25"/>
  <c r="AS21" i="25"/>
  <c r="AN21" i="25"/>
  <c r="AI21" i="25"/>
  <c r="AD21" i="25"/>
  <c r="Y21" i="25"/>
  <c r="T21" i="25"/>
  <c r="O21" i="25"/>
  <c r="J21" i="25"/>
  <c r="E21" i="25"/>
  <c r="AX20" i="25"/>
  <c r="AS20" i="25"/>
  <c r="AN20" i="25"/>
  <c r="AI20" i="25"/>
  <c r="AD20" i="25"/>
  <c r="Y20" i="25"/>
  <c r="T20" i="25"/>
  <c r="O20" i="25"/>
  <c r="J20" i="25"/>
  <c r="E20" i="25"/>
  <c r="AX19" i="25"/>
  <c r="AS19" i="25"/>
  <c r="AN19" i="25"/>
  <c r="AI19" i="25"/>
  <c r="AD19" i="25"/>
  <c r="Y19" i="25"/>
  <c r="T19" i="25"/>
  <c r="O19" i="25"/>
  <c r="J19" i="25"/>
  <c r="E19" i="25"/>
  <c r="AX18" i="25"/>
  <c r="AS18" i="25"/>
  <c r="AN18" i="25"/>
  <c r="AI18" i="25"/>
  <c r="AD18" i="25"/>
  <c r="Y18" i="25"/>
  <c r="T18" i="25"/>
  <c r="O18" i="25"/>
  <c r="J18" i="25"/>
  <c r="E18" i="25"/>
  <c r="AX17" i="25"/>
  <c r="AS17" i="25"/>
  <c r="AN17" i="25"/>
  <c r="AI17" i="25"/>
  <c r="AD17" i="25"/>
  <c r="Y17" i="25"/>
  <c r="T17" i="25"/>
  <c r="O17" i="25"/>
  <c r="J17" i="25"/>
  <c r="E17" i="25"/>
  <c r="AX16" i="25"/>
  <c r="AS16" i="25"/>
  <c r="AN16" i="25"/>
  <c r="AI16" i="25"/>
  <c r="AD16" i="25"/>
  <c r="Y16" i="25"/>
  <c r="T16" i="25"/>
  <c r="O16" i="25"/>
  <c r="J16" i="25"/>
  <c r="E16" i="25"/>
  <c r="AX15" i="25"/>
  <c r="AS15" i="25"/>
  <c r="AN15" i="25"/>
  <c r="AI15" i="25"/>
  <c r="AD15" i="25"/>
  <c r="Y15" i="25"/>
  <c r="T15" i="25"/>
  <c r="O15" i="25"/>
  <c r="J15" i="25"/>
  <c r="E15" i="25"/>
  <c r="AX14" i="25"/>
  <c r="AS14" i="25"/>
  <c r="AN14" i="25"/>
  <c r="AI14" i="25"/>
  <c r="AD14" i="25"/>
  <c r="Y14" i="25"/>
  <c r="T14" i="25"/>
  <c r="O14" i="25"/>
  <c r="J14" i="25"/>
  <c r="E14" i="25"/>
  <c r="AX13" i="25"/>
  <c r="AS13" i="25"/>
  <c r="AN13" i="25"/>
  <c r="AI13" i="25"/>
  <c r="AD13" i="25"/>
  <c r="Y13" i="25"/>
  <c r="T13" i="25"/>
  <c r="O13" i="25"/>
  <c r="J13" i="25"/>
  <c r="E13" i="25"/>
  <c r="AX12" i="25"/>
  <c r="AS12" i="25"/>
  <c r="AN12" i="25"/>
  <c r="AI12" i="25"/>
  <c r="AD12" i="25"/>
  <c r="Y12" i="25"/>
  <c r="T12" i="25"/>
  <c r="O12" i="25"/>
  <c r="J12" i="25"/>
  <c r="E12" i="25"/>
  <c r="AX11" i="25"/>
  <c r="AS11" i="25"/>
  <c r="AN11" i="25"/>
  <c r="AI11" i="25"/>
  <c r="AD11" i="25"/>
  <c r="Y11" i="25"/>
  <c r="T11" i="25"/>
  <c r="O11" i="25"/>
  <c r="J11" i="25"/>
  <c r="E11" i="25"/>
  <c r="AX10" i="25"/>
  <c r="AS10" i="25"/>
  <c r="AN10" i="25"/>
  <c r="AI10" i="25"/>
  <c r="AD10" i="25"/>
  <c r="Y10" i="25"/>
  <c r="T10" i="25"/>
  <c r="O10" i="25"/>
  <c r="J10" i="25"/>
  <c r="E10" i="25"/>
  <c r="AX9" i="25"/>
  <c r="AS9" i="25"/>
  <c r="AN9" i="25"/>
  <c r="AI9" i="25"/>
  <c r="AD9" i="25"/>
  <c r="Y9" i="25"/>
  <c r="T9" i="25"/>
  <c r="O9" i="25"/>
  <c r="J9" i="25"/>
  <c r="E9" i="25"/>
  <c r="AX8" i="25"/>
  <c r="AS8" i="25"/>
  <c r="AN8" i="25"/>
  <c r="AI8" i="25"/>
  <c r="AD8" i="25"/>
  <c r="Y8" i="25"/>
  <c r="T8" i="25"/>
  <c r="O8" i="25"/>
  <c r="J8" i="25"/>
  <c r="E8" i="25"/>
  <c r="AX7" i="25"/>
  <c r="AS7" i="25"/>
  <c r="AN7" i="25"/>
  <c r="AI7" i="25"/>
  <c r="AD7" i="25"/>
  <c r="Y7" i="25"/>
  <c r="T7" i="25"/>
  <c r="O7" i="25"/>
  <c r="J7" i="25"/>
  <c r="E7" i="25"/>
  <c r="AX6" i="25"/>
  <c r="AS6" i="25"/>
  <c r="AN6" i="25"/>
  <c r="AI6" i="25"/>
  <c r="AD6" i="25"/>
  <c r="Y6" i="25"/>
  <c r="T6" i="25"/>
  <c r="O6" i="25"/>
  <c r="J6" i="25"/>
  <c r="E6" i="25"/>
  <c r="M48" i="24"/>
  <c r="N48" i="24" s="1"/>
  <c r="AZ37" i="24"/>
  <c r="AY37" i="24"/>
  <c r="AW37" i="24"/>
  <c r="AV37" i="24"/>
  <c r="AU37" i="24"/>
  <c r="AT37" i="24"/>
  <c r="AR37" i="24"/>
  <c r="AQ37" i="24"/>
  <c r="AP37" i="24"/>
  <c r="AO37" i="24"/>
  <c r="AM37" i="24"/>
  <c r="AL37" i="24"/>
  <c r="AK37" i="24"/>
  <c r="AJ37" i="24"/>
  <c r="AH37" i="24"/>
  <c r="AG37" i="24"/>
  <c r="AF37" i="24"/>
  <c r="AE37" i="24"/>
  <c r="AC37" i="24"/>
  <c r="AB37" i="24"/>
  <c r="AA37" i="24"/>
  <c r="Z37" i="24"/>
  <c r="X37" i="24"/>
  <c r="W37" i="24"/>
  <c r="V37" i="24"/>
  <c r="U37" i="24"/>
  <c r="S37" i="24"/>
  <c r="R37" i="24"/>
  <c r="Q37" i="24"/>
  <c r="P37" i="24"/>
  <c r="N37" i="24"/>
  <c r="M37" i="24"/>
  <c r="L37" i="24"/>
  <c r="K37" i="24"/>
  <c r="I37" i="24"/>
  <c r="H37" i="24"/>
  <c r="G37" i="24"/>
  <c r="F37" i="24"/>
  <c r="D37" i="24"/>
  <c r="C37" i="24"/>
  <c r="AX36" i="24"/>
  <c r="AS36" i="24"/>
  <c r="AN36" i="24"/>
  <c r="AI36" i="24"/>
  <c r="AD36" i="24"/>
  <c r="Y36" i="24"/>
  <c r="T36" i="24"/>
  <c r="O36" i="24"/>
  <c r="J36" i="24"/>
  <c r="E36" i="24"/>
  <c r="AX35" i="24"/>
  <c r="AS35" i="24"/>
  <c r="AN35" i="24"/>
  <c r="AI35" i="24"/>
  <c r="AD35" i="24"/>
  <c r="Y35" i="24"/>
  <c r="T35" i="24"/>
  <c r="O35" i="24"/>
  <c r="J35" i="24"/>
  <c r="E35" i="24"/>
  <c r="AS34" i="24"/>
  <c r="AN34" i="24"/>
  <c r="T34" i="24"/>
  <c r="O34" i="24"/>
  <c r="J34" i="24"/>
  <c r="AS33" i="24"/>
  <c r="AI33" i="24"/>
  <c r="Y33" i="24"/>
  <c r="O33" i="24"/>
  <c r="J33" i="24"/>
  <c r="AS32" i="24"/>
  <c r="AI32" i="24"/>
  <c r="Y32" i="24"/>
  <c r="O32" i="24"/>
  <c r="J32" i="24"/>
  <c r="AN31" i="24"/>
  <c r="Y31" i="24"/>
  <c r="O31" i="24"/>
  <c r="J31" i="24"/>
  <c r="AX30" i="24"/>
  <c r="AS30" i="24"/>
  <c r="AN30" i="24"/>
  <c r="AI30" i="24"/>
  <c r="AD30" i="24"/>
  <c r="Y30" i="24"/>
  <c r="T30" i="24"/>
  <c r="O30" i="24"/>
  <c r="J30" i="24"/>
  <c r="E30" i="24"/>
  <c r="AX29" i="24"/>
  <c r="AS29" i="24"/>
  <c r="AN29" i="24"/>
  <c r="AI29" i="24"/>
  <c r="AD29" i="24"/>
  <c r="Y29" i="24"/>
  <c r="T29" i="24"/>
  <c r="O29" i="24"/>
  <c r="J29" i="24"/>
  <c r="E29" i="24"/>
  <c r="AX28" i="24"/>
  <c r="AS28" i="24"/>
  <c r="AN28" i="24"/>
  <c r="AI28" i="24"/>
  <c r="AD28" i="24"/>
  <c r="Y28" i="24"/>
  <c r="T28" i="24"/>
  <c r="O28" i="24"/>
  <c r="J28" i="24"/>
  <c r="E28" i="24"/>
  <c r="AX27" i="24"/>
  <c r="AN27" i="24"/>
  <c r="AI27" i="24"/>
  <c r="AD27" i="24"/>
  <c r="Y27" i="24"/>
  <c r="O27" i="24"/>
  <c r="J27" i="24"/>
  <c r="E27" i="24"/>
  <c r="AX26" i="24"/>
  <c r="AN26" i="24"/>
  <c r="AI26" i="24"/>
  <c r="AD26" i="24"/>
  <c r="Y26" i="24"/>
  <c r="T26" i="24"/>
  <c r="O26" i="24"/>
  <c r="E26" i="24"/>
  <c r="AX25" i="24"/>
  <c r="AS25" i="24"/>
  <c r="AN25" i="24"/>
  <c r="AI25" i="24"/>
  <c r="AD25" i="24"/>
  <c r="Y25" i="24"/>
  <c r="T25" i="24"/>
  <c r="J25" i="24"/>
  <c r="AX24" i="24"/>
  <c r="AS24" i="24"/>
  <c r="AN24" i="24"/>
  <c r="AI24" i="24"/>
  <c r="AD24" i="24"/>
  <c r="Y24" i="24"/>
  <c r="T24" i="24"/>
  <c r="J24" i="24"/>
  <c r="E24" i="24"/>
  <c r="AX23" i="24"/>
  <c r="AS23" i="24"/>
  <c r="AN23" i="24"/>
  <c r="AD23" i="24"/>
  <c r="Y23" i="24"/>
  <c r="T23" i="24"/>
  <c r="O23" i="24"/>
  <c r="J23" i="24"/>
  <c r="E23" i="24"/>
  <c r="AX22" i="24"/>
  <c r="AS22" i="24"/>
  <c r="AN22" i="24"/>
  <c r="AI22" i="24"/>
  <c r="AD22" i="24"/>
  <c r="Y22" i="24"/>
  <c r="T22" i="24"/>
  <c r="O22" i="24"/>
  <c r="J22" i="24"/>
  <c r="E22" i="24"/>
  <c r="AX21" i="24"/>
  <c r="AS21" i="24"/>
  <c r="AN21" i="24"/>
  <c r="AI21" i="24"/>
  <c r="AD21" i="24"/>
  <c r="Y21" i="24"/>
  <c r="T21" i="24"/>
  <c r="O21" i="24"/>
  <c r="J21" i="24"/>
  <c r="E21" i="24"/>
  <c r="AX20" i="24"/>
  <c r="AS20" i="24"/>
  <c r="AN20" i="24"/>
  <c r="AI20" i="24"/>
  <c r="AD20" i="24"/>
  <c r="Y20" i="24"/>
  <c r="T20" i="24"/>
  <c r="O20" i="24"/>
  <c r="J20" i="24"/>
  <c r="E20" i="24"/>
  <c r="AX19" i="24"/>
  <c r="AS19" i="24"/>
  <c r="AN19" i="24"/>
  <c r="AI19" i="24"/>
  <c r="AD19" i="24"/>
  <c r="Y19" i="24"/>
  <c r="T19" i="24"/>
  <c r="O19" i="24"/>
  <c r="J19" i="24"/>
  <c r="E19" i="24"/>
  <c r="AX18" i="24"/>
  <c r="AS18" i="24"/>
  <c r="AN18" i="24"/>
  <c r="AI18" i="24"/>
  <c r="AD18" i="24"/>
  <c r="Y18" i="24"/>
  <c r="T18" i="24"/>
  <c r="O18" i="24"/>
  <c r="J18" i="24"/>
  <c r="E18" i="24"/>
  <c r="AX17" i="24"/>
  <c r="AS17" i="24"/>
  <c r="AN17" i="24"/>
  <c r="AI17" i="24"/>
  <c r="AD17" i="24"/>
  <c r="Y17" i="24"/>
  <c r="T17" i="24"/>
  <c r="O17" i="24"/>
  <c r="J17" i="24"/>
  <c r="E17" i="24"/>
  <c r="AX16" i="24"/>
  <c r="AS16" i="24"/>
  <c r="AN16" i="24"/>
  <c r="AI16" i="24"/>
  <c r="AD16" i="24"/>
  <c r="Y16" i="24"/>
  <c r="T16" i="24"/>
  <c r="O16" i="24"/>
  <c r="J16" i="24"/>
  <c r="E16" i="24"/>
  <c r="AX15" i="24"/>
  <c r="AS15" i="24"/>
  <c r="AN15" i="24"/>
  <c r="AI15" i="24"/>
  <c r="AD15" i="24"/>
  <c r="Y15" i="24"/>
  <c r="T15" i="24"/>
  <c r="O15" i="24"/>
  <c r="J15" i="24"/>
  <c r="E15" i="24"/>
  <c r="AX14" i="24"/>
  <c r="AS14" i="24"/>
  <c r="AN14" i="24"/>
  <c r="AI14" i="24"/>
  <c r="AD14" i="24"/>
  <c r="Y14" i="24"/>
  <c r="T14" i="24"/>
  <c r="O14" i="24"/>
  <c r="J14" i="24"/>
  <c r="E14" i="24"/>
  <c r="AX13" i="24"/>
  <c r="AS13" i="24"/>
  <c r="AN13" i="24"/>
  <c r="AI13" i="24"/>
  <c r="AD13" i="24"/>
  <c r="Y13" i="24"/>
  <c r="T13" i="24"/>
  <c r="O13" i="24"/>
  <c r="J13" i="24"/>
  <c r="E13" i="24"/>
  <c r="AX12" i="24"/>
  <c r="AS12" i="24"/>
  <c r="AN12" i="24"/>
  <c r="AI12" i="24"/>
  <c r="AD12" i="24"/>
  <c r="Y12" i="24"/>
  <c r="T12" i="24"/>
  <c r="O12" i="24"/>
  <c r="J12" i="24"/>
  <c r="E12" i="24"/>
  <c r="AX11" i="24"/>
  <c r="AS11" i="24"/>
  <c r="AN11" i="24"/>
  <c r="AI11" i="24"/>
  <c r="AD11" i="24"/>
  <c r="Y11" i="24"/>
  <c r="T11" i="24"/>
  <c r="O11" i="24"/>
  <c r="J11" i="24"/>
  <c r="E11" i="24"/>
  <c r="AX10" i="24"/>
  <c r="AS10" i="24"/>
  <c r="AN10" i="24"/>
  <c r="AI10" i="24"/>
  <c r="AD10" i="24"/>
  <c r="Y10" i="24"/>
  <c r="T10" i="24"/>
  <c r="O10" i="24"/>
  <c r="J10" i="24"/>
  <c r="E10" i="24"/>
  <c r="AX9" i="24"/>
  <c r="AS9" i="24"/>
  <c r="AN9" i="24"/>
  <c r="AI9" i="24"/>
  <c r="AD9" i="24"/>
  <c r="Y9" i="24"/>
  <c r="T9" i="24"/>
  <c r="O9" i="24"/>
  <c r="J9" i="24"/>
  <c r="E9" i="24"/>
  <c r="AX8" i="24"/>
  <c r="AS8" i="24"/>
  <c r="AN8" i="24"/>
  <c r="AI8" i="24"/>
  <c r="AD8" i="24"/>
  <c r="Y8" i="24"/>
  <c r="T8" i="24"/>
  <c r="O8" i="24"/>
  <c r="J8" i="24"/>
  <c r="E8" i="24"/>
  <c r="AX7" i="24"/>
  <c r="AS7" i="24"/>
  <c r="AN7" i="24"/>
  <c r="AI7" i="24"/>
  <c r="AD7" i="24"/>
  <c r="Y7" i="24"/>
  <c r="T7" i="24"/>
  <c r="O7" i="24"/>
  <c r="J7" i="24"/>
  <c r="E7" i="24"/>
  <c r="AX6" i="24"/>
  <c r="AS6" i="24"/>
  <c r="AN6" i="24"/>
  <c r="AI6" i="24"/>
  <c r="AD6" i="24"/>
  <c r="Y6" i="24"/>
  <c r="T6" i="24"/>
  <c r="O6" i="24"/>
  <c r="J6" i="24"/>
  <c r="E6" i="24"/>
  <c r="M47" i="23"/>
  <c r="N47" i="23" s="1"/>
  <c r="M48" i="22"/>
  <c r="N48" i="22" s="1"/>
  <c r="BE37" i="22"/>
  <c r="BD37" i="22"/>
  <c r="BB37" i="22"/>
  <c r="BA37" i="22"/>
  <c r="AU37" i="22"/>
  <c r="AT37" i="22"/>
  <c r="AR37" i="22"/>
  <c r="AQ37" i="22"/>
  <c r="AP37" i="22"/>
  <c r="AO37" i="22"/>
  <c r="AM37" i="22"/>
  <c r="AL37" i="22"/>
  <c r="AK37" i="22"/>
  <c r="AJ37" i="22"/>
  <c r="AH37" i="22"/>
  <c r="AG37" i="22"/>
  <c r="AF37" i="22"/>
  <c r="AE37" i="22"/>
  <c r="AC37" i="22"/>
  <c r="AB37" i="22"/>
  <c r="AA37" i="22"/>
  <c r="Z37" i="22"/>
  <c r="X37" i="22"/>
  <c r="W37" i="22"/>
  <c r="V37" i="22"/>
  <c r="U37" i="22"/>
  <c r="S37" i="22"/>
  <c r="R37" i="22"/>
  <c r="Q37" i="22"/>
  <c r="P37" i="22"/>
  <c r="N37" i="22"/>
  <c r="M37" i="22"/>
  <c r="L37" i="22"/>
  <c r="K37" i="22"/>
  <c r="I37" i="22"/>
  <c r="H37" i="22"/>
  <c r="G37" i="22"/>
  <c r="F37" i="22"/>
  <c r="D37" i="22"/>
  <c r="C37" i="22"/>
  <c r="O6" i="22"/>
  <c r="O37" i="22" s="1"/>
  <c r="O39" i="22" s="1"/>
  <c r="J6" i="22"/>
  <c r="J37" i="22" s="1"/>
  <c r="J39" i="22" s="1"/>
  <c r="E6" i="22"/>
  <c r="E43" i="25" l="1"/>
  <c r="E37" i="22"/>
  <c r="E39" i="22" s="1"/>
  <c r="BG6" i="22"/>
  <c r="BF6" i="22"/>
  <c r="E46" i="22"/>
  <c r="BB28" i="26"/>
  <c r="BA32" i="26"/>
  <c r="Y37" i="22"/>
  <c r="Y39" i="22" s="1"/>
  <c r="AS37" i="22"/>
  <c r="AS39" i="22" s="1"/>
  <c r="E37" i="24"/>
  <c r="Y37" i="24"/>
  <c r="AS37" i="24"/>
  <c r="BA8" i="24"/>
  <c r="BB9" i="24"/>
  <c r="BB10" i="24"/>
  <c r="BA12" i="24"/>
  <c r="BB13" i="24"/>
  <c r="BB14" i="24"/>
  <c r="BA16" i="24"/>
  <c r="BB17" i="24"/>
  <c r="BB18" i="24"/>
  <c r="BA20" i="24"/>
  <c r="BB21" i="24"/>
  <c r="BB22" i="24"/>
  <c r="BB25" i="24"/>
  <c r="BA26" i="24"/>
  <c r="BB27" i="24"/>
  <c r="BA28" i="24"/>
  <c r="BA29" i="24"/>
  <c r="BB30" i="24"/>
  <c r="BB33" i="24"/>
  <c r="O37" i="25"/>
  <c r="AI37" i="25"/>
  <c r="BB7" i="25"/>
  <c r="BB11" i="25"/>
  <c r="BB15" i="25"/>
  <c r="BB19" i="25"/>
  <c r="BA21" i="25"/>
  <c r="BB23" i="25"/>
  <c r="BB29" i="25"/>
  <c r="BA31" i="25"/>
  <c r="BB35" i="25"/>
  <c r="E37" i="26"/>
  <c r="Y37" i="26"/>
  <c r="AS37" i="26"/>
  <c r="BA8" i="26"/>
  <c r="BA9" i="26"/>
  <c r="BB10" i="26"/>
  <c r="BA12" i="26"/>
  <c r="BA13" i="26"/>
  <c r="BB14" i="26"/>
  <c r="BA16" i="26"/>
  <c r="BA17" i="26"/>
  <c r="BC17" i="26" s="1"/>
  <c r="BB18" i="26"/>
  <c r="BA20" i="26"/>
  <c r="BA21" i="26"/>
  <c r="BB22" i="26"/>
  <c r="BB25" i="26"/>
  <c r="E44" i="24"/>
  <c r="E42" i="25"/>
  <c r="BB33" i="26"/>
  <c r="E43" i="24"/>
  <c r="BA25" i="26"/>
  <c r="AD37" i="22"/>
  <c r="AD39" i="22" s="1"/>
  <c r="BC37" i="22"/>
  <c r="BC39" i="22" s="1"/>
  <c r="J37" i="24"/>
  <c r="AD37" i="24"/>
  <c r="AX37" i="24"/>
  <c r="BA10" i="24"/>
  <c r="BC10" i="24" s="1"/>
  <c r="BA14" i="24"/>
  <c r="BC14" i="24" s="1"/>
  <c r="BA18" i="24"/>
  <c r="BA22" i="24"/>
  <c r="BC22" i="24" s="1"/>
  <c r="BB26" i="24"/>
  <c r="BC26" i="24" s="1"/>
  <c r="BA30" i="24"/>
  <c r="BC30" i="24" s="1"/>
  <c r="BB34" i="24"/>
  <c r="BB35" i="24"/>
  <c r="T37" i="25"/>
  <c r="AN37" i="25"/>
  <c r="BB8" i="25"/>
  <c r="BB12" i="25"/>
  <c r="BB16" i="25"/>
  <c r="BB24" i="25"/>
  <c r="BB31" i="25"/>
  <c r="BA32" i="25"/>
  <c r="BB36" i="25"/>
  <c r="J37" i="26"/>
  <c r="AD37" i="26"/>
  <c r="AX37" i="26"/>
  <c r="BA26" i="26"/>
  <c r="BB27" i="26"/>
  <c r="BA28" i="26"/>
  <c r="BC28" i="26" s="1"/>
  <c r="BA29" i="26"/>
  <c r="BB30" i="26"/>
  <c r="BA33" i="26"/>
  <c r="BB34" i="26"/>
  <c r="BB36" i="26"/>
  <c r="AI37" i="22"/>
  <c r="AI39" i="22" s="1"/>
  <c r="O37" i="24"/>
  <c r="AI37" i="24"/>
  <c r="BB7" i="24"/>
  <c r="BB11" i="24"/>
  <c r="BB15" i="24"/>
  <c r="BB19" i="24"/>
  <c r="BA23" i="24"/>
  <c r="BB31" i="24"/>
  <c r="BA35" i="24"/>
  <c r="E37" i="25"/>
  <c r="Y37" i="25"/>
  <c r="AS37" i="25"/>
  <c r="BA8" i="25"/>
  <c r="BB9" i="25"/>
  <c r="BA12" i="25"/>
  <c r="BB13" i="25"/>
  <c r="BA16" i="25"/>
  <c r="BB17" i="25"/>
  <c r="BA20" i="25"/>
  <c r="BB21" i="25"/>
  <c r="BB25" i="25"/>
  <c r="BA26" i="25"/>
  <c r="BB27" i="25"/>
  <c r="BA28" i="25"/>
  <c r="BB32" i="25"/>
  <c r="BA33" i="25"/>
  <c r="O37" i="26"/>
  <c r="AI37" i="26"/>
  <c r="BB7" i="26"/>
  <c r="BB9" i="26"/>
  <c r="BB11" i="26"/>
  <c r="BB13" i="26"/>
  <c r="BB15" i="26"/>
  <c r="BB17" i="26"/>
  <c r="BB19" i="26"/>
  <c r="BB21" i="26"/>
  <c r="BC21" i="26" s="1"/>
  <c r="BB23" i="26"/>
  <c r="BB26" i="26"/>
  <c r="BA34" i="26"/>
  <c r="E43" i="26"/>
  <c r="T37" i="22"/>
  <c r="T39" i="22" s="1"/>
  <c r="AN37" i="22"/>
  <c r="AN39" i="22" s="1"/>
  <c r="T37" i="24"/>
  <c r="AN37" i="24"/>
  <c r="BB8" i="24"/>
  <c r="BB12" i="24"/>
  <c r="BC12" i="24" s="1"/>
  <c r="BB16" i="24"/>
  <c r="BC16" i="24" s="1"/>
  <c r="BB20" i="24"/>
  <c r="BB24" i="24"/>
  <c r="BB28" i="24"/>
  <c r="BC28" i="24" s="1"/>
  <c r="BB32" i="24"/>
  <c r="BB36" i="24"/>
  <c r="E42" i="24"/>
  <c r="BB6" i="25"/>
  <c r="AD37" i="25"/>
  <c r="AX37" i="25"/>
  <c r="BB10" i="25"/>
  <c r="BB14" i="25"/>
  <c r="BB18" i="25"/>
  <c r="BB22" i="25"/>
  <c r="BB26" i="25"/>
  <c r="BC26" i="25" s="1"/>
  <c r="BB30" i="25"/>
  <c r="BB33" i="25"/>
  <c r="BB34" i="25"/>
  <c r="E44" i="25"/>
  <c r="T37" i="26"/>
  <c r="AN37" i="26"/>
  <c r="BB8" i="26"/>
  <c r="BB12" i="26"/>
  <c r="BB16" i="26"/>
  <c r="BC16" i="26" s="1"/>
  <c r="BB20" i="26"/>
  <c r="BC20" i="26" s="1"/>
  <c r="BB24" i="26"/>
  <c r="BB29" i="26"/>
  <c r="BA31" i="26"/>
  <c r="BB32" i="26"/>
  <c r="BB35" i="26"/>
  <c r="E44" i="26"/>
  <c r="BC9" i="26"/>
  <c r="BA6" i="26"/>
  <c r="BA10" i="26"/>
  <c r="BC10" i="26" s="1"/>
  <c r="BA14" i="26"/>
  <c r="BC14" i="26" s="1"/>
  <c r="BA18" i="26"/>
  <c r="BA22" i="26"/>
  <c r="BA23" i="26"/>
  <c r="BA24" i="26"/>
  <c r="BA30" i="26"/>
  <c r="BB31" i="26"/>
  <c r="BA35" i="26"/>
  <c r="BB6" i="26"/>
  <c r="BA7" i="26"/>
  <c r="BA11" i="26"/>
  <c r="BA15" i="26"/>
  <c r="BA19" i="26"/>
  <c r="BA27" i="26"/>
  <c r="BA36" i="26"/>
  <c r="BA9" i="25"/>
  <c r="BC9" i="25" s="1"/>
  <c r="BA13" i="25"/>
  <c r="BA17" i="25"/>
  <c r="BC17" i="25" s="1"/>
  <c r="BB20" i="25"/>
  <c r="BA25" i="25"/>
  <c r="BB28" i="25"/>
  <c r="BA29" i="25"/>
  <c r="BC29" i="25" s="1"/>
  <c r="BA34" i="25"/>
  <c r="BC34" i="25" s="1"/>
  <c r="J37" i="25"/>
  <c r="BA6" i="25"/>
  <c r="BA10" i="25"/>
  <c r="BA14" i="25"/>
  <c r="BA18" i="25"/>
  <c r="BA22" i="25"/>
  <c r="BA23" i="25"/>
  <c r="BC23" i="25" s="1"/>
  <c r="BA24" i="25"/>
  <c r="BA30" i="25"/>
  <c r="BA35" i="25"/>
  <c r="BA7" i="25"/>
  <c r="BC7" i="25" s="1"/>
  <c r="BA11" i="25"/>
  <c r="BC11" i="25" s="1"/>
  <c r="BA15" i="25"/>
  <c r="BC15" i="25" s="1"/>
  <c r="BA19" i="25"/>
  <c r="BA27" i="25"/>
  <c r="BA36" i="25"/>
  <c r="BA9" i="24"/>
  <c r="BA17" i="24"/>
  <c r="BC17" i="24" s="1"/>
  <c r="BA21" i="24"/>
  <c r="BC21" i="24" s="1"/>
  <c r="BA25" i="24"/>
  <c r="BA31" i="24"/>
  <c r="BA32" i="24"/>
  <c r="BA33" i="24"/>
  <c r="BC33" i="24" s="1"/>
  <c r="BA34" i="24"/>
  <c r="BC34" i="24" s="1"/>
  <c r="BA6" i="24"/>
  <c r="BA24" i="24"/>
  <c r="BB29" i="24"/>
  <c r="BB6" i="24"/>
  <c r="BA7" i="24"/>
  <c r="BA11" i="24"/>
  <c r="BA15" i="24"/>
  <c r="BC15" i="24" s="1"/>
  <c r="BA19" i="24"/>
  <c r="BC19" i="24" s="1"/>
  <c r="BB23" i="24"/>
  <c r="BA27" i="24"/>
  <c r="BC27" i="24" s="1"/>
  <c r="BA36" i="24"/>
  <c r="BC36" i="24" s="1"/>
  <c r="BA13" i="24"/>
  <c r="BC30" i="26" l="1"/>
  <c r="BC22" i="25"/>
  <c r="BC24" i="26"/>
  <c r="BC35" i="26"/>
  <c r="BC29" i="26"/>
  <c r="BC8" i="25"/>
  <c r="BC33" i="25"/>
  <c r="BC36" i="26"/>
  <c r="BC11" i="26"/>
  <c r="BC12" i="25"/>
  <c r="BC23" i="24"/>
  <c r="BC7" i="24"/>
  <c r="BH6" i="22"/>
  <c r="BC12" i="26"/>
  <c r="BC13" i="24"/>
  <c r="BC25" i="24"/>
  <c r="BC20" i="25"/>
  <c r="BC19" i="26"/>
  <c r="BC32" i="25"/>
  <c r="BC35" i="24"/>
  <c r="BC24" i="24"/>
  <c r="BC27" i="25"/>
  <c r="BC10" i="25"/>
  <c r="BC26" i="26"/>
  <c r="BC29" i="24"/>
  <c r="BC36" i="25"/>
  <c r="BC8" i="24"/>
  <c r="BC11" i="24"/>
  <c r="BC31" i="25"/>
  <c r="BC18" i="24"/>
  <c r="BH36" i="22"/>
  <c r="BC31" i="24"/>
  <c r="BC19" i="25"/>
  <c r="BC6" i="25"/>
  <c r="BC28" i="25"/>
  <c r="BC13" i="25"/>
  <c r="BC31" i="26"/>
  <c r="BC22" i="26"/>
  <c r="BC32" i="26"/>
  <c r="BC16" i="25"/>
  <c r="E41" i="26"/>
  <c r="BC13" i="26"/>
  <c r="BC8" i="26"/>
  <c r="E41" i="24"/>
  <c r="BC32" i="24"/>
  <c r="BC35" i="25"/>
  <c r="BC27" i="26"/>
  <c r="BC7" i="26"/>
  <c r="BC18" i="26"/>
  <c r="BC21" i="25"/>
  <c r="BC25" i="26"/>
  <c r="BC9" i="24"/>
  <c r="BC30" i="25"/>
  <c r="BC18" i="25"/>
  <c r="E41" i="25"/>
  <c r="BC25" i="25"/>
  <c r="BC24" i="25"/>
  <c r="BC14" i="25"/>
  <c r="BC15" i="26"/>
  <c r="BC23" i="26"/>
  <c r="BC20" i="24"/>
  <c r="BC34" i="26"/>
  <c r="BC33" i="26"/>
  <c r="BA37" i="24"/>
  <c r="BA37" i="26"/>
  <c r="BC6" i="26"/>
  <c r="BB37" i="26"/>
  <c r="BB37" i="25"/>
  <c r="BA37" i="25"/>
  <c r="BC6" i="24"/>
  <c r="BB37" i="24"/>
  <c r="BF37" i="22"/>
  <c r="BG37" i="22"/>
  <c r="BG39" i="22" s="1"/>
  <c r="E45" i="22" l="1"/>
  <c r="E44" i="22"/>
  <c r="E43" i="22"/>
  <c r="BC37" i="24"/>
  <c r="BH37" i="22"/>
  <c r="BC37" i="25"/>
  <c r="BC37" i="26"/>
</calcChain>
</file>

<file path=xl/sharedStrings.xml><?xml version="1.0" encoding="utf-8"?>
<sst xmlns="http://schemas.openxmlformats.org/spreadsheetml/2006/main" count="1121" uniqueCount="50">
  <si>
    <t>CHARKI</t>
  </si>
  <si>
    <t>JOACHIM</t>
  </si>
  <si>
    <t>DAVID</t>
  </si>
  <si>
    <t>TOUFIK</t>
  </si>
  <si>
    <t>THIERRY</t>
  </si>
  <si>
    <t>Date</t>
  </si>
  <si>
    <t>Nb tournées</t>
  </si>
  <si>
    <t>tot. Pos. jour</t>
  </si>
  <si>
    <t>pos moy jour</t>
  </si>
  <si>
    <t>Liv</t>
  </si>
  <si>
    <t>Enlvt</t>
  </si>
  <si>
    <t>Total</t>
  </si>
  <si>
    <t>Km</t>
  </si>
  <si>
    <t>Heures</t>
  </si>
  <si>
    <t>DISTRIBUTION</t>
  </si>
  <si>
    <t>POS / TOURNEE</t>
  </si>
  <si>
    <t>KM / TOURNEE</t>
  </si>
  <si>
    <t>HRS / TOURNEE</t>
  </si>
  <si>
    <t>LIV / ENLVT</t>
  </si>
  <si>
    <t>heure</t>
  </si>
  <si>
    <t>min</t>
  </si>
  <si>
    <t>CHAUFFEUR</t>
  </si>
  <si>
    <t>ARNAUD</t>
  </si>
  <si>
    <t>JEAN-CHRISTOPHE</t>
  </si>
  <si>
    <t>STEPHANE</t>
  </si>
  <si>
    <t>PHILIPPE</t>
  </si>
  <si>
    <t>THOMAS</t>
  </si>
  <si>
    <t>ITERIM/STEEVE</t>
  </si>
  <si>
    <t>kms</t>
  </si>
  <si>
    <t>LIV</t>
  </si>
  <si>
    <t>ENL</t>
  </si>
  <si>
    <t>TABLEAU DE MESURE DE PRODUCTIVITE DE L'ACTIVITE DE DISTRIBUTION</t>
  </si>
  <si>
    <t>INTERIM</t>
  </si>
  <si>
    <t>Heures serv</t>
  </si>
  <si>
    <t>Hrs Trav</t>
  </si>
  <si>
    <t>Tps de Travail</t>
  </si>
  <si>
    <t>Tps trav./ Pos</t>
  </si>
  <si>
    <t>HRS / POS</t>
  </si>
  <si>
    <t>interim</t>
  </si>
  <si>
    <t>madoire jb</t>
  </si>
  <si>
    <t>Tot. Hrs. Jour</t>
  </si>
  <si>
    <t>EXPLOITANT</t>
  </si>
  <si>
    <t>TPS SERV / POS.</t>
  </si>
  <si>
    <t>JEAN - CHRISTOPHE</t>
  </si>
  <si>
    <t>EXPLOITATION</t>
  </si>
  <si>
    <t xml:space="preserve">INTERIM1 </t>
  </si>
  <si>
    <t>INTERIM2</t>
  </si>
  <si>
    <t>exploitant</t>
  </si>
  <si>
    <t>JULIEN</t>
  </si>
  <si>
    <t>JEAN-BAPTISTE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</si>
</sst>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[h]:mm:ss;@"/>
  </numFmts>
  <fonts count="13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color rgb="FFFF000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2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195">
    <xf numFmtId="0" fontId="0" fillId="0" borderId="0" xfId="0"/>
    <xf numFmtId="0" fontId="7" fillId="0" borderId="0" xfId="1" applyFont="1" applyFill="1" applyAlignment="1" applyProtection="1">
      <alignment horizontal="center"/>
      <protection hidden="1"/>
    </xf>
    <xf numFmtId="0" fontId="3" fillId="0" borderId="0" xfId="1" applyFont="1" applyFill="1" applyAlignment="1" applyProtection="1">
      <alignment horizontal="center"/>
      <protection hidden="1"/>
    </xf>
    <xf numFmtId="2" fontId="3" fillId="0" borderId="21" xfId="1" applyNumberFormat="1" applyFont="1" applyFill="1" applyBorder="1" applyAlignment="1" applyProtection="1">
      <alignment horizontal="left"/>
      <protection hidden="1"/>
    </xf>
    <xf numFmtId="0" fontId="7" fillId="0" borderId="20" xfId="1" applyFont="1" applyFill="1" applyBorder="1" applyAlignment="1" applyProtection="1">
      <alignment horizontal="left"/>
      <protection hidden="1"/>
    </xf>
    <xf numFmtId="0" fontId="7" fillId="0" borderId="19" xfId="1" applyFont="1" applyFill="1" applyBorder="1" applyAlignment="1" applyProtection="1">
      <alignment horizontal="left"/>
      <protection hidden="1"/>
    </xf>
    <xf numFmtId="2" fontId="3" fillId="0" borderId="9" xfId="1" applyNumberFormat="1" applyFont="1" applyFill="1" applyBorder="1" applyAlignment="1" applyProtection="1">
      <alignment horizontal="left"/>
      <protection hidden="1"/>
    </xf>
    <xf numFmtId="0" fontId="7" fillId="0" borderId="8" xfId="1" applyFont="1" applyFill="1" applyBorder="1" applyAlignment="1" applyProtection="1">
      <alignment horizontal="left"/>
      <protection hidden="1"/>
    </xf>
    <xf numFmtId="0" fontId="7" fillId="0" borderId="7" xfId="1" applyFont="1" applyFill="1" applyBorder="1" applyAlignment="1" applyProtection="1">
      <alignment horizontal="left"/>
      <protection hidden="1"/>
    </xf>
    <xf numFmtId="2" fontId="3" fillId="0" borderId="28" xfId="1" applyNumberFormat="1" applyFont="1" applyFill="1" applyBorder="1" applyAlignment="1" applyProtection="1">
      <alignment horizontal="left"/>
      <protection hidden="1"/>
    </xf>
    <xf numFmtId="0" fontId="7" fillId="0" borderId="27" xfId="1" applyFont="1" applyFill="1" applyBorder="1" applyAlignment="1" applyProtection="1">
      <alignment horizontal="left"/>
      <protection hidden="1"/>
    </xf>
    <xf numFmtId="0" fontId="7" fillId="0" borderId="26" xfId="1" applyFont="1" applyFill="1" applyBorder="1" applyAlignment="1" applyProtection="1">
      <alignment horizontal="left"/>
      <protection hidden="1"/>
    </xf>
    <xf numFmtId="2" fontId="3" fillId="4" borderId="23" xfId="1" applyNumberFormat="1" applyFont="1" applyFill="1" applyBorder="1" applyAlignment="1" applyProtection="1">
      <alignment horizontal="center"/>
      <protection hidden="1"/>
    </xf>
    <xf numFmtId="0" fontId="3" fillId="5" borderId="22" xfId="1" applyFont="1" applyFill="1" applyBorder="1" applyAlignment="1" applyProtection="1">
      <alignment horizontal="center"/>
      <protection hidden="1"/>
    </xf>
    <xf numFmtId="0" fontId="3" fillId="4" borderId="22" xfId="1" applyFont="1" applyFill="1" applyBorder="1" applyAlignment="1" applyProtection="1">
      <alignment horizontal="center"/>
      <protection hidden="1"/>
    </xf>
    <xf numFmtId="0" fontId="3" fillId="7" borderId="21" xfId="1" applyFont="1" applyFill="1" applyBorder="1" applyAlignment="1" applyProtection="1">
      <alignment horizontal="center"/>
      <protection hidden="1"/>
    </xf>
    <xf numFmtId="0" fontId="3" fillId="7" borderId="20" xfId="1" applyFont="1" applyFill="1" applyBorder="1" applyAlignment="1" applyProtection="1">
      <alignment horizontal="center"/>
      <protection hidden="1"/>
    </xf>
    <xf numFmtId="0" fontId="3" fillId="7" borderId="19" xfId="1" applyFont="1" applyFill="1" applyBorder="1" applyAlignment="1" applyProtection="1">
      <alignment horizontal="center"/>
      <protection hidden="1"/>
    </xf>
    <xf numFmtId="0" fontId="3" fillId="8" borderId="21" xfId="1" applyFont="1" applyFill="1" applyBorder="1" applyAlignment="1" applyProtection="1">
      <alignment horizontal="center"/>
      <protection hidden="1"/>
    </xf>
    <xf numFmtId="0" fontId="3" fillId="8" borderId="20" xfId="1" applyFont="1" applyFill="1" applyBorder="1" applyAlignment="1" applyProtection="1">
      <alignment horizontal="center"/>
      <protection hidden="1"/>
    </xf>
    <xf numFmtId="0" fontId="3" fillId="8" borderId="19" xfId="1" applyFont="1" applyFill="1" applyBorder="1" applyAlignment="1" applyProtection="1">
      <alignment horizontal="center"/>
      <protection hidden="1"/>
    </xf>
    <xf numFmtId="2" fontId="3" fillId="4" borderId="18" xfId="1" applyNumberFormat="1" applyFont="1" applyFill="1" applyBorder="1" applyAlignment="1" applyProtection="1">
      <alignment horizontal="center"/>
      <protection hidden="1"/>
    </xf>
    <xf numFmtId="0" fontId="3" fillId="5" borderId="17" xfId="1" applyFont="1" applyFill="1" applyBorder="1" applyAlignment="1" applyProtection="1">
      <alignment horizontal="center"/>
      <protection hidden="1"/>
    </xf>
    <xf numFmtId="0" fontId="3" fillId="4" borderId="17" xfId="1" applyFont="1" applyFill="1" applyBorder="1" applyAlignment="1" applyProtection="1">
      <alignment horizontal="center"/>
      <protection hidden="1"/>
    </xf>
    <xf numFmtId="0" fontId="7" fillId="0" borderId="9" xfId="1" applyFont="1" applyFill="1" applyBorder="1" applyAlignment="1" applyProtection="1">
      <alignment horizontal="center"/>
      <protection locked="0"/>
    </xf>
    <xf numFmtId="0" fontId="7" fillId="0" borderId="8" xfId="1" applyFont="1" applyFill="1" applyBorder="1" applyAlignment="1" applyProtection="1">
      <alignment horizontal="center"/>
      <protection locked="0"/>
    </xf>
    <xf numFmtId="0" fontId="3" fillId="5" borderId="8" xfId="1" applyFont="1" applyFill="1" applyBorder="1" applyAlignment="1" applyProtection="1">
      <alignment horizontal="center"/>
      <protection hidden="1"/>
    </xf>
    <xf numFmtId="0" fontId="7" fillId="0" borderId="7" xfId="1" applyFont="1" applyFill="1" applyBorder="1" applyAlignment="1" applyProtection="1">
      <alignment horizontal="center"/>
      <protection locked="0"/>
    </xf>
    <xf numFmtId="0" fontId="3" fillId="6" borderId="8" xfId="1" applyFont="1" applyFill="1" applyBorder="1" applyAlignment="1" applyProtection="1">
      <alignment horizontal="center"/>
      <protection hidden="1"/>
    </xf>
    <xf numFmtId="0" fontId="3" fillId="0" borderId="16" xfId="1" applyFont="1" applyFill="1" applyBorder="1" applyAlignment="1" applyProtection="1">
      <alignment horizontal="center"/>
      <protection hidden="1"/>
    </xf>
    <xf numFmtId="0" fontId="3" fillId="0" borderId="15" xfId="1" applyFont="1" applyFill="1" applyBorder="1" applyAlignment="1" applyProtection="1">
      <alignment horizontal="center"/>
      <protection hidden="1"/>
    </xf>
    <xf numFmtId="0" fontId="7" fillId="5" borderId="12" xfId="1" applyFont="1" applyFill="1" applyBorder="1" applyAlignment="1" applyProtection="1">
      <alignment horizontal="center"/>
      <protection hidden="1"/>
    </xf>
    <xf numFmtId="0" fontId="7" fillId="5" borderId="11" xfId="1" applyFont="1" applyFill="1" applyBorder="1" applyAlignment="1" applyProtection="1">
      <alignment horizontal="center"/>
      <protection hidden="1"/>
    </xf>
    <xf numFmtId="0" fontId="3" fillId="5" borderId="11" xfId="1" applyFont="1" applyFill="1" applyBorder="1" applyAlignment="1" applyProtection="1">
      <alignment horizontal="center"/>
      <protection hidden="1"/>
    </xf>
    <xf numFmtId="0" fontId="6" fillId="5" borderId="10" xfId="1" applyFont="1" applyFill="1" applyBorder="1" applyAlignment="1" applyProtection="1">
      <alignment horizontal="center"/>
      <protection hidden="1"/>
    </xf>
    <xf numFmtId="0" fontId="7" fillId="6" borderId="12" xfId="1" applyFont="1" applyFill="1" applyBorder="1" applyAlignment="1" applyProtection="1">
      <alignment horizontal="center"/>
      <protection hidden="1"/>
    </xf>
    <xf numFmtId="0" fontId="7" fillId="6" borderId="11" xfId="1" applyFont="1" applyFill="1" applyBorder="1" applyAlignment="1" applyProtection="1">
      <alignment horizontal="center"/>
      <protection hidden="1"/>
    </xf>
    <xf numFmtId="0" fontId="3" fillId="6" borderId="11" xfId="1" applyFont="1" applyFill="1" applyBorder="1" applyAlignment="1" applyProtection="1">
      <alignment horizontal="center"/>
      <protection hidden="1"/>
    </xf>
    <xf numFmtId="0" fontId="6" fillId="6" borderId="10" xfId="1" applyFont="1" applyFill="1" applyBorder="1" applyAlignment="1" applyProtection="1">
      <alignment horizontal="center"/>
      <protection hidden="1"/>
    </xf>
    <xf numFmtId="0" fontId="7" fillId="5" borderId="9" xfId="1" applyFont="1" applyFill="1" applyBorder="1" applyAlignment="1" applyProtection="1">
      <alignment horizontal="center"/>
      <protection hidden="1"/>
    </xf>
    <xf numFmtId="0" fontId="7" fillId="5" borderId="8" xfId="1" applyFont="1" applyFill="1" applyBorder="1" applyAlignment="1" applyProtection="1">
      <alignment horizontal="center"/>
      <protection hidden="1"/>
    </xf>
    <xf numFmtId="0" fontId="6" fillId="5" borderId="7" xfId="1" applyFont="1" applyFill="1" applyBorder="1" applyAlignment="1" applyProtection="1">
      <alignment horizontal="center"/>
      <protection hidden="1"/>
    </xf>
    <xf numFmtId="0" fontId="7" fillId="6" borderId="9" xfId="1" applyFont="1" applyFill="1" applyBorder="1" applyAlignment="1" applyProtection="1">
      <alignment horizontal="center"/>
      <protection hidden="1"/>
    </xf>
    <xf numFmtId="0" fontId="7" fillId="6" borderId="8" xfId="1" applyFont="1" applyFill="1" applyBorder="1" applyAlignment="1" applyProtection="1">
      <alignment horizontal="center"/>
      <protection hidden="1"/>
    </xf>
    <xf numFmtId="0" fontId="6" fillId="6" borderId="7" xfId="1" applyFont="1" applyFill="1" applyBorder="1" applyAlignment="1" applyProtection="1">
      <alignment horizontal="center"/>
      <protection hidden="1"/>
    </xf>
    <xf numFmtId="0" fontId="3" fillId="0" borderId="6" xfId="1" applyFont="1" applyFill="1" applyBorder="1" applyAlignment="1" applyProtection="1">
      <alignment horizontal="center" vertical="center"/>
      <protection hidden="1"/>
    </xf>
    <xf numFmtId="0" fontId="5" fillId="0" borderId="0" xfId="1" applyFont="1" applyFill="1" applyAlignment="1" applyProtection="1">
      <alignment horizontal="center"/>
      <protection hidden="1"/>
    </xf>
    <xf numFmtId="0" fontId="3" fillId="0" borderId="4" xfId="1" applyFont="1" applyFill="1" applyBorder="1" applyAlignment="1" applyProtection="1">
      <alignment horizontal="center" vertical="center"/>
      <protection hidden="1"/>
    </xf>
    <xf numFmtId="0" fontId="2" fillId="0" borderId="0" xfId="1" applyFont="1" applyFill="1" applyAlignment="1" applyProtection="1">
      <alignment horizontal="center"/>
      <protection hidden="1"/>
    </xf>
    <xf numFmtId="0" fontId="1" fillId="0" borderId="0" xfId="1" applyFont="1" applyFill="1" applyAlignment="1" applyProtection="1">
      <alignment horizontal="center"/>
      <protection hidden="1"/>
    </xf>
    <xf numFmtId="0" fontId="1" fillId="0" borderId="0" xfId="1" applyFont="1" applyFill="1" applyAlignment="1" applyProtection="1">
      <alignment horizontal="left"/>
      <protection hidden="1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7" fillId="0" borderId="0" xfId="1" applyFont="1" applyFill="1" applyBorder="1" applyAlignment="1" applyProtection="1">
      <alignment horizontal="center"/>
      <protection hidden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3" fillId="4" borderId="31" xfId="1" applyNumberFormat="1" applyFont="1" applyFill="1" applyBorder="1" applyAlignment="1" applyProtection="1">
      <alignment horizontal="center"/>
      <protection hidden="1"/>
    </xf>
    <xf numFmtId="2" fontId="3" fillId="4" borderId="25" xfId="1" applyNumberFormat="1" applyFont="1" applyFill="1" applyBorder="1" applyAlignment="1" applyProtection="1">
      <alignment horizontal="center"/>
      <protection hidden="1"/>
    </xf>
    <xf numFmtId="0" fontId="7" fillId="0" borderId="8" xfId="1" applyFont="1" applyFill="1" applyBorder="1" applyAlignment="1" applyProtection="1">
      <alignment horizontal="center"/>
      <protection hidden="1"/>
    </xf>
    <xf numFmtId="0" fontId="7" fillId="9" borderId="7" xfId="1" applyFont="1" applyFill="1" applyBorder="1" applyAlignment="1" applyProtection="1">
      <alignment horizontal="center"/>
      <protection locked="0"/>
    </xf>
    <xf numFmtId="0" fontId="7" fillId="9" borderId="8" xfId="1" applyFont="1" applyFill="1" applyBorder="1" applyAlignment="1" applyProtection="1">
      <alignment horizontal="center"/>
      <protection locked="0"/>
    </xf>
    <xf numFmtId="0" fontId="3" fillId="9" borderId="8" xfId="1" applyFont="1" applyFill="1" applyBorder="1" applyAlignment="1" applyProtection="1">
      <alignment horizontal="center"/>
      <protection hidden="1"/>
    </xf>
    <xf numFmtId="0" fontId="7" fillId="9" borderId="9" xfId="1" applyFont="1" applyFill="1" applyBorder="1" applyAlignment="1" applyProtection="1">
      <alignment horizontal="center"/>
      <protection locked="0"/>
    </xf>
    <xf numFmtId="0" fontId="3" fillId="9" borderId="17" xfId="1" applyFont="1" applyFill="1" applyBorder="1" applyAlignment="1" applyProtection="1">
      <alignment horizontal="center"/>
      <protection hidden="1"/>
    </xf>
    <xf numFmtId="2" fontId="3" fillId="9" borderId="31" xfId="1" applyNumberFormat="1" applyFont="1" applyFill="1" applyBorder="1" applyAlignment="1" applyProtection="1">
      <alignment horizontal="center"/>
      <protection hidden="1"/>
    </xf>
    <xf numFmtId="20" fontId="7" fillId="0" borderId="9" xfId="1" applyNumberFormat="1" applyFont="1" applyFill="1" applyBorder="1" applyAlignment="1" applyProtection="1">
      <alignment horizontal="center"/>
      <protection locked="0"/>
    </xf>
    <xf numFmtId="0" fontId="4" fillId="2" borderId="2" xfId="1" applyFont="1" applyFill="1" applyBorder="1" applyAlignment="1" applyProtection="1">
      <alignment horizontal="center"/>
      <protection locked="0"/>
    </xf>
    <xf numFmtId="0" fontId="7" fillId="0" borderId="7" xfId="1" applyNumberFormat="1" applyFont="1" applyFill="1" applyBorder="1" applyAlignment="1" applyProtection="1">
      <alignment horizontal="center"/>
      <protection locked="0"/>
    </xf>
    <xf numFmtId="0" fontId="7" fillId="0" borderId="9" xfId="1" applyNumberFormat="1" applyFont="1" applyFill="1" applyBorder="1" applyAlignment="1" applyProtection="1">
      <alignment horizontal="center"/>
      <protection locked="0"/>
    </xf>
    <xf numFmtId="20" fontId="0" fillId="0" borderId="0" xfId="0" applyNumberFormat="1"/>
    <xf numFmtId="0" fontId="3" fillId="4" borderId="32" xfId="1" applyFont="1" applyFill="1" applyBorder="1" applyAlignment="1" applyProtection="1">
      <alignment horizontal="center" vertical="center"/>
      <protection hidden="1"/>
    </xf>
    <xf numFmtId="0" fontId="3" fillId="5" borderId="32" xfId="1" applyFont="1" applyFill="1" applyBorder="1" applyAlignment="1" applyProtection="1">
      <alignment horizontal="center" vertical="center"/>
      <protection hidden="1"/>
    </xf>
    <xf numFmtId="0" fontId="3" fillId="4" borderId="33" xfId="1" applyFont="1" applyFill="1" applyBorder="1" applyAlignment="1" applyProtection="1">
      <alignment horizontal="center" vertical="center"/>
      <protection hidden="1"/>
    </xf>
    <xf numFmtId="0" fontId="3" fillId="10" borderId="6" xfId="1" applyFont="1" applyFill="1" applyBorder="1" applyAlignment="1" applyProtection="1">
      <alignment horizontal="center" vertical="center"/>
      <protection hidden="1"/>
    </xf>
    <xf numFmtId="0" fontId="7" fillId="10" borderId="0" xfId="1" applyFont="1" applyFill="1" applyAlignment="1" applyProtection="1">
      <alignment horizontal="center"/>
      <protection hidden="1"/>
    </xf>
    <xf numFmtId="0" fontId="7" fillId="10" borderId="7" xfId="1" applyFont="1" applyFill="1" applyBorder="1" applyAlignment="1" applyProtection="1">
      <alignment horizontal="center"/>
      <protection locked="0"/>
    </xf>
    <xf numFmtId="0" fontId="7" fillId="10" borderId="8" xfId="1" applyFont="1" applyFill="1" applyBorder="1" applyAlignment="1" applyProtection="1">
      <alignment horizontal="center"/>
      <protection locked="0"/>
    </xf>
    <xf numFmtId="0" fontId="3" fillId="10" borderId="8" xfId="1" applyFont="1" applyFill="1" applyBorder="1" applyAlignment="1" applyProtection="1">
      <alignment horizontal="center"/>
      <protection hidden="1"/>
    </xf>
    <xf numFmtId="0" fontId="7" fillId="10" borderId="9" xfId="1" applyFont="1" applyFill="1" applyBorder="1" applyAlignment="1" applyProtection="1">
      <alignment horizontal="center"/>
      <protection locked="0"/>
    </xf>
    <xf numFmtId="0" fontId="3" fillId="10" borderId="17" xfId="1" applyFont="1" applyFill="1" applyBorder="1" applyAlignment="1" applyProtection="1">
      <alignment horizontal="center"/>
      <protection hidden="1"/>
    </xf>
    <xf numFmtId="2" fontId="3" fillId="10" borderId="18" xfId="1" applyNumberFormat="1" applyFont="1" applyFill="1" applyBorder="1" applyAlignment="1" applyProtection="1">
      <alignment horizontal="center"/>
      <protection hidden="1"/>
    </xf>
    <xf numFmtId="0" fontId="3" fillId="10" borderId="15" xfId="1" applyFont="1" applyFill="1" applyBorder="1" applyAlignment="1" applyProtection="1">
      <alignment horizontal="center"/>
      <protection hidden="1"/>
    </xf>
    <xf numFmtId="0" fontId="7" fillId="5" borderId="34" xfId="1" applyFont="1" applyFill="1" applyBorder="1" applyAlignment="1" applyProtection="1">
      <alignment horizontal="center"/>
      <protection hidden="1"/>
    </xf>
    <xf numFmtId="0" fontId="7" fillId="0" borderId="34" xfId="1" applyFont="1" applyFill="1" applyBorder="1" applyAlignment="1" applyProtection="1">
      <alignment horizontal="center"/>
      <protection locked="0"/>
    </xf>
    <xf numFmtId="0" fontId="7" fillId="9" borderId="34" xfId="1" applyFont="1" applyFill="1" applyBorder="1" applyAlignment="1" applyProtection="1">
      <alignment horizontal="center"/>
      <protection locked="0"/>
    </xf>
    <xf numFmtId="0" fontId="3" fillId="7" borderId="35" xfId="1" applyFont="1" applyFill="1" applyBorder="1" applyAlignment="1" applyProtection="1">
      <alignment horizontal="center"/>
      <protection hidden="1"/>
    </xf>
    <xf numFmtId="0" fontId="3" fillId="0" borderId="8" xfId="1" applyFont="1" applyFill="1" applyBorder="1" applyAlignment="1" applyProtection="1">
      <alignment horizontal="center"/>
      <protection hidden="1"/>
    </xf>
    <xf numFmtId="164" fontId="3" fillId="0" borderId="8" xfId="1" applyNumberFormat="1" applyFont="1" applyFill="1" applyBorder="1" applyAlignment="1" applyProtection="1">
      <alignment horizontal="center"/>
      <protection hidden="1"/>
    </xf>
    <xf numFmtId="164" fontId="3" fillId="0" borderId="21" xfId="1" applyNumberFormat="1" applyFont="1" applyFill="1" applyBorder="1" applyAlignment="1" applyProtection="1">
      <alignment horizontal="left"/>
      <protection hidden="1"/>
    </xf>
    <xf numFmtId="0" fontId="3" fillId="7" borderId="15" xfId="1" applyFont="1" applyFill="1" applyBorder="1" applyAlignment="1" applyProtection="1">
      <alignment horizontal="center"/>
      <protection hidden="1"/>
    </xf>
    <xf numFmtId="0" fontId="7" fillId="7" borderId="0" xfId="1" applyFont="1" applyFill="1" applyAlignment="1" applyProtection="1">
      <alignment horizontal="center"/>
      <protection hidden="1"/>
    </xf>
    <xf numFmtId="0" fontId="7" fillId="7" borderId="7" xfId="1" applyFont="1" applyFill="1" applyBorder="1" applyAlignment="1" applyProtection="1">
      <alignment horizontal="center"/>
      <protection locked="0"/>
    </xf>
    <xf numFmtId="0" fontId="7" fillId="7" borderId="8" xfId="1" applyFont="1" applyFill="1" applyBorder="1" applyAlignment="1" applyProtection="1">
      <alignment horizontal="center"/>
      <protection locked="0"/>
    </xf>
    <xf numFmtId="0" fontId="3" fillId="7" borderId="8" xfId="1" applyFont="1" applyFill="1" applyBorder="1" applyAlignment="1" applyProtection="1">
      <alignment horizontal="center"/>
      <protection hidden="1"/>
    </xf>
    <xf numFmtId="0" fontId="7" fillId="7" borderId="9" xfId="1" applyFont="1" applyFill="1" applyBorder="1" applyAlignment="1" applyProtection="1">
      <alignment horizontal="center"/>
      <protection locked="0"/>
    </xf>
    <xf numFmtId="0" fontId="3" fillId="7" borderId="17" xfId="1" applyFont="1" applyFill="1" applyBorder="1" applyAlignment="1" applyProtection="1">
      <alignment horizontal="center"/>
      <protection hidden="1"/>
    </xf>
    <xf numFmtId="2" fontId="3" fillId="7" borderId="18" xfId="1" applyNumberFormat="1" applyFont="1" applyFill="1" applyBorder="1" applyAlignment="1" applyProtection="1">
      <alignment horizontal="center"/>
      <protection hidden="1"/>
    </xf>
    <xf numFmtId="0" fontId="9" fillId="0" borderId="7" xfId="1" applyFont="1" applyFill="1" applyBorder="1" applyAlignment="1" applyProtection="1">
      <alignment horizontal="center"/>
      <protection locked="0"/>
    </xf>
    <xf numFmtId="0" fontId="9" fillId="0" borderId="8" xfId="1" applyFont="1" applyFill="1" applyBorder="1" applyAlignment="1" applyProtection="1">
      <alignment horizontal="center"/>
      <protection locked="0"/>
    </xf>
    <xf numFmtId="0" fontId="10" fillId="6" borderId="8" xfId="1" applyFont="1" applyFill="1" applyBorder="1" applyAlignment="1" applyProtection="1">
      <alignment horizontal="center"/>
      <protection hidden="1"/>
    </xf>
    <xf numFmtId="0" fontId="9" fillId="0" borderId="9" xfId="1" applyFont="1" applyFill="1" applyBorder="1" applyAlignment="1" applyProtection="1">
      <alignment horizontal="center"/>
      <protection locked="0"/>
    </xf>
    <xf numFmtId="0" fontId="3" fillId="7" borderId="37" xfId="1" applyFont="1" applyFill="1" applyBorder="1" applyAlignment="1" applyProtection="1">
      <alignment horizontal="center"/>
      <protection hidden="1"/>
    </xf>
    <xf numFmtId="0" fontId="3" fillId="7" borderId="38" xfId="1" applyFont="1" applyFill="1" applyBorder="1" applyAlignment="1" applyProtection="1">
      <alignment horizontal="center"/>
      <protection hidden="1"/>
    </xf>
    <xf numFmtId="0" fontId="10" fillId="5" borderId="8" xfId="1" applyFont="1" applyFill="1" applyBorder="1" applyAlignment="1" applyProtection="1">
      <alignment horizontal="center"/>
      <protection hidden="1"/>
    </xf>
    <xf numFmtId="2" fontId="3" fillId="0" borderId="28" xfId="1" applyNumberFormat="1" applyFont="1" applyFill="1" applyBorder="1" applyAlignment="1" applyProtection="1">
      <alignment horizontal="center"/>
      <protection hidden="1"/>
    </xf>
    <xf numFmtId="2" fontId="3" fillId="0" borderId="9" xfId="1" applyNumberFormat="1" applyFont="1" applyFill="1" applyBorder="1" applyAlignment="1" applyProtection="1">
      <alignment horizontal="center"/>
      <protection hidden="1"/>
    </xf>
    <xf numFmtId="164" fontId="3" fillId="0" borderId="21" xfId="1" applyNumberFormat="1" applyFont="1" applyFill="1" applyBorder="1" applyAlignment="1" applyProtection="1">
      <alignment horizontal="center"/>
      <protection hidden="1"/>
    </xf>
    <xf numFmtId="0" fontId="11" fillId="0" borderId="7" xfId="1" applyFont="1" applyFill="1" applyBorder="1" applyAlignment="1" applyProtection="1">
      <alignment horizontal="center"/>
      <protection locked="0"/>
    </xf>
    <xf numFmtId="0" fontId="11" fillId="0" borderId="8" xfId="1" applyFont="1" applyFill="1" applyBorder="1" applyAlignment="1" applyProtection="1">
      <alignment horizontal="center"/>
      <protection locked="0"/>
    </xf>
    <xf numFmtId="0" fontId="12" fillId="5" borderId="8" xfId="1" applyFont="1" applyFill="1" applyBorder="1" applyAlignment="1" applyProtection="1">
      <alignment horizontal="center"/>
      <protection hidden="1"/>
    </xf>
    <xf numFmtId="0" fontId="11" fillId="0" borderId="9" xfId="1" applyFont="1" applyFill="1" applyBorder="1" applyAlignment="1" applyProtection="1">
      <alignment horizontal="center"/>
      <protection locked="0"/>
    </xf>
    <xf numFmtId="0" fontId="7" fillId="2" borderId="0" xfId="1" applyFont="1" applyFill="1" applyAlignment="1" applyProtection="1">
      <alignment horizontal="center"/>
      <protection hidden="1"/>
    </xf>
    <xf numFmtId="0" fontId="7" fillId="4" borderId="7" xfId="1" applyFont="1" applyFill="1" applyBorder="1" applyAlignment="1" applyProtection="1">
      <alignment horizontal="center"/>
      <protection locked="0"/>
    </xf>
    <xf numFmtId="0" fontId="7" fillId="4" borderId="8" xfId="1" applyFont="1" applyFill="1" applyBorder="1" applyAlignment="1" applyProtection="1">
      <alignment horizontal="center"/>
      <protection locked="0"/>
    </xf>
    <xf numFmtId="0" fontId="3" fillId="4" borderId="8" xfId="1" applyFont="1" applyFill="1" applyBorder="1" applyAlignment="1" applyProtection="1">
      <alignment horizontal="center"/>
      <protection hidden="1"/>
    </xf>
    <xf numFmtId="0" fontId="7" fillId="4" borderId="9" xfId="1" applyFont="1" applyFill="1" applyBorder="1" applyAlignment="1" applyProtection="1">
      <alignment horizontal="center"/>
      <protection locked="0"/>
    </xf>
    <xf numFmtId="2" fontId="7" fillId="0" borderId="9" xfId="1" applyNumberFormat="1" applyFont="1" applyFill="1" applyBorder="1" applyAlignment="1" applyProtection="1">
      <alignment horizontal="center"/>
      <protection locked="0"/>
    </xf>
    <xf numFmtId="0" fontId="4" fillId="2" borderId="2" xfId="1" applyFont="1" applyFill="1" applyBorder="1" applyAlignment="1" applyProtection="1">
      <alignment horizontal="center"/>
      <protection locked="0"/>
    </xf>
    <xf numFmtId="0" fontId="3" fillId="12" borderId="15" xfId="1" applyFont="1" applyFill="1" applyBorder="1" applyAlignment="1" applyProtection="1">
      <alignment horizontal="center"/>
      <protection hidden="1"/>
    </xf>
    <xf numFmtId="0" fontId="7" fillId="12" borderId="0" xfId="1" applyFont="1" applyFill="1" applyAlignment="1" applyProtection="1">
      <alignment horizontal="center"/>
      <protection hidden="1"/>
    </xf>
    <xf numFmtId="0" fontId="7" fillId="12" borderId="7" xfId="1" applyFont="1" applyFill="1" applyBorder="1" applyAlignment="1" applyProtection="1">
      <alignment horizontal="center"/>
      <protection locked="0"/>
    </xf>
    <xf numFmtId="0" fontId="7" fillId="12" borderId="8" xfId="1" applyFont="1" applyFill="1" applyBorder="1" applyAlignment="1" applyProtection="1">
      <alignment horizontal="center"/>
      <protection locked="0"/>
    </xf>
    <xf numFmtId="0" fontId="3" fillId="12" borderId="8" xfId="1" applyFont="1" applyFill="1" applyBorder="1" applyAlignment="1" applyProtection="1">
      <alignment horizontal="center"/>
      <protection hidden="1"/>
    </xf>
    <xf numFmtId="0" fontId="7" fillId="12" borderId="9" xfId="1" applyFont="1" applyFill="1" applyBorder="1" applyAlignment="1" applyProtection="1">
      <alignment horizontal="center"/>
      <protection locked="0"/>
    </xf>
    <xf numFmtId="0" fontId="3" fillId="12" borderId="17" xfId="1" applyFont="1" applyFill="1" applyBorder="1" applyAlignment="1" applyProtection="1">
      <alignment horizontal="center"/>
      <protection hidden="1"/>
    </xf>
    <xf numFmtId="2" fontId="3" fillId="12" borderId="18" xfId="1" applyNumberFormat="1" applyFont="1" applyFill="1" applyBorder="1" applyAlignment="1" applyProtection="1">
      <alignment horizontal="center"/>
      <protection hidden="1"/>
    </xf>
    <xf numFmtId="0" fontId="3" fillId="4" borderId="15" xfId="1" applyFont="1" applyFill="1" applyBorder="1" applyAlignment="1" applyProtection="1">
      <alignment horizontal="center"/>
      <protection hidden="1"/>
    </xf>
    <xf numFmtId="0" fontId="7" fillId="4" borderId="0" xfId="1" applyFont="1" applyFill="1" applyAlignment="1" applyProtection="1">
      <alignment horizontal="center"/>
      <protection hidden="1"/>
    </xf>
    <xf numFmtId="0" fontId="7" fillId="13" borderId="0" xfId="1" applyFont="1" applyFill="1" applyAlignment="1" applyProtection="1">
      <alignment horizontal="center"/>
      <protection hidden="1"/>
    </xf>
    <xf numFmtId="0" fontId="3" fillId="0" borderId="17" xfId="1" applyFont="1" applyFill="1" applyBorder="1" applyAlignment="1" applyProtection="1">
      <alignment horizontal="center"/>
      <protection hidden="1"/>
    </xf>
    <xf numFmtId="2" fontId="3" fillId="0" borderId="18" xfId="1" applyNumberFormat="1" applyFont="1" applyFill="1" applyBorder="1" applyAlignment="1" applyProtection="1">
      <alignment horizontal="center"/>
      <protection hidden="1"/>
    </xf>
    <xf numFmtId="0" fontId="7" fillId="12" borderId="9" xfId="1" applyNumberFormat="1" applyFont="1" applyFill="1" applyBorder="1" applyAlignment="1" applyProtection="1">
      <alignment horizontal="center"/>
      <protection locked="0"/>
    </xf>
    <xf numFmtId="0" fontId="7" fillId="0" borderId="8" xfId="1" applyFont="1" applyFill="1" applyBorder="1" applyAlignment="1" applyProtection="1">
      <alignment horizontal="center"/>
      <protection hidden="1"/>
    </xf>
    <xf numFmtId="20" fontId="9" fillId="0" borderId="9" xfId="1" applyNumberFormat="1" applyFont="1" applyFill="1" applyBorder="1" applyAlignment="1" applyProtection="1">
      <alignment horizontal="center"/>
      <protection locked="0"/>
    </xf>
    <xf numFmtId="0" fontId="7" fillId="0" borderId="8" xfId="1" applyNumberFormat="1" applyFont="1" applyFill="1" applyBorder="1" applyAlignment="1" applyProtection="1">
      <alignment horizontal="center"/>
      <protection locked="0"/>
    </xf>
    <xf numFmtId="165" fontId="3" fillId="7" borderId="21" xfId="1" applyNumberFormat="1" applyFont="1" applyFill="1" applyBorder="1" applyAlignment="1" applyProtection="1">
      <alignment horizontal="center"/>
      <protection hidden="1"/>
    </xf>
    <xf numFmtId="0" fontId="3" fillId="0" borderId="36" xfId="1" applyFont="1" applyFill="1" applyBorder="1" applyAlignment="1" applyProtection="1">
      <alignment horizontal="center"/>
      <protection hidden="1"/>
    </xf>
    <xf numFmtId="0" fontId="3" fillId="0" borderId="29" xfId="1" applyFont="1" applyFill="1" applyBorder="1" applyAlignment="1" applyProtection="1">
      <alignment horizontal="center"/>
      <protection hidden="1"/>
    </xf>
    <xf numFmtId="0" fontId="3" fillId="0" borderId="5" xfId="1" applyFont="1" applyFill="1" applyBorder="1" applyAlignment="1" applyProtection="1">
      <alignment horizontal="center"/>
      <protection hidden="1"/>
    </xf>
    <xf numFmtId="0" fontId="7" fillId="0" borderId="8" xfId="1" applyFont="1" applyFill="1" applyBorder="1" applyAlignment="1" applyProtection="1">
      <alignment horizontal="center"/>
      <protection hidden="1"/>
    </xf>
    <xf numFmtId="0" fontId="3" fillId="4" borderId="8" xfId="1" applyFont="1" applyFill="1" applyBorder="1" applyAlignment="1" applyProtection="1">
      <alignment horizontal="center" vertical="center"/>
      <protection hidden="1"/>
    </xf>
    <xf numFmtId="0" fontId="4" fillId="3" borderId="1" xfId="1" applyFont="1" applyFill="1" applyBorder="1" applyAlignment="1" applyProtection="1">
      <alignment horizontal="center"/>
      <protection locked="0"/>
    </xf>
    <xf numFmtId="0" fontId="4" fillId="3" borderId="2" xfId="1" applyFont="1" applyFill="1" applyBorder="1" applyAlignment="1" applyProtection="1">
      <alignment horizontal="center"/>
      <protection locked="0"/>
    </xf>
    <xf numFmtId="0" fontId="4" fillId="3" borderId="3" xfId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/>
      <protection locked="0"/>
    </xf>
    <xf numFmtId="0" fontId="4" fillId="2" borderId="2" xfId="1" applyFont="1" applyFill="1" applyBorder="1" applyAlignment="1" applyProtection="1">
      <alignment horizontal="center"/>
      <protection locked="0"/>
    </xf>
    <xf numFmtId="0" fontId="4" fillId="2" borderId="3" xfId="1" applyFont="1" applyFill="1" applyBorder="1" applyAlignment="1" applyProtection="1">
      <alignment horizontal="center"/>
      <protection locked="0"/>
    </xf>
    <xf numFmtId="0" fontId="8" fillId="3" borderId="1" xfId="1" applyFont="1" applyFill="1" applyBorder="1" applyAlignment="1" applyProtection="1">
      <alignment horizontal="center"/>
      <protection locked="0"/>
    </xf>
    <xf numFmtId="0" fontId="3" fillId="4" borderId="29" xfId="1" applyFont="1" applyFill="1" applyBorder="1" applyAlignment="1" applyProtection="1">
      <alignment horizontal="center" vertical="center"/>
      <protection hidden="1"/>
    </xf>
    <xf numFmtId="0" fontId="3" fillId="4" borderId="30" xfId="1" applyFont="1" applyFill="1" applyBorder="1" applyAlignment="1" applyProtection="1">
      <alignment horizontal="center" vertical="center"/>
      <protection hidden="1"/>
    </xf>
    <xf numFmtId="0" fontId="3" fillId="4" borderId="4" xfId="1" applyFont="1" applyFill="1" applyBorder="1" applyAlignment="1" applyProtection="1">
      <alignment horizontal="center" vertical="center"/>
      <protection hidden="1"/>
    </xf>
    <xf numFmtId="0" fontId="3" fillId="4" borderId="13" xfId="1" applyFont="1" applyFill="1" applyBorder="1" applyAlignment="1" applyProtection="1">
      <alignment horizontal="center" vertical="center"/>
      <protection hidden="1"/>
    </xf>
    <xf numFmtId="0" fontId="3" fillId="5" borderId="4" xfId="1" applyFont="1" applyFill="1" applyBorder="1" applyAlignment="1" applyProtection="1">
      <alignment horizontal="center" vertical="center"/>
      <protection hidden="1"/>
    </xf>
    <xf numFmtId="0" fontId="3" fillId="5" borderId="13" xfId="1" applyFont="1" applyFill="1" applyBorder="1" applyAlignment="1" applyProtection="1">
      <alignment horizontal="center" vertical="center"/>
      <protection hidden="1"/>
    </xf>
    <xf numFmtId="0" fontId="3" fillId="5" borderId="4" xfId="1" applyFont="1" applyFill="1" applyBorder="1" applyAlignment="1" applyProtection="1">
      <alignment horizontal="center" vertical="center" wrapText="1"/>
      <protection hidden="1"/>
    </xf>
    <xf numFmtId="0" fontId="3" fillId="5" borderId="13" xfId="1" applyFont="1" applyFill="1" applyBorder="1" applyAlignment="1" applyProtection="1">
      <alignment horizontal="center" vertical="center" wrapText="1"/>
      <protection hidden="1"/>
    </xf>
    <xf numFmtId="0" fontId="3" fillId="4" borderId="5" xfId="1" applyFont="1" applyFill="1" applyBorder="1" applyAlignment="1" applyProtection="1">
      <alignment horizontal="center" vertical="center" wrapText="1"/>
      <protection hidden="1"/>
    </xf>
    <xf numFmtId="0" fontId="3" fillId="4" borderId="14" xfId="1" applyFont="1" applyFill="1" applyBorder="1" applyAlignment="1" applyProtection="1">
      <alignment horizontal="center" vertical="center" wrapText="1"/>
      <protection hidden="1"/>
    </xf>
    <xf numFmtId="0" fontId="3" fillId="4" borderId="4" xfId="1" applyFont="1" applyFill="1" applyBorder="1" applyAlignment="1" applyProtection="1">
      <alignment horizontal="center" vertical="center" wrapText="1"/>
      <protection hidden="1"/>
    </xf>
    <xf numFmtId="0" fontId="3" fillId="4" borderId="13" xfId="1" applyFont="1" applyFill="1" applyBorder="1" applyAlignment="1" applyProtection="1">
      <alignment horizontal="center" vertical="center" wrapText="1"/>
      <protection hidden="1"/>
    </xf>
    <xf numFmtId="0" fontId="3" fillId="0" borderId="26" xfId="1" applyFont="1" applyFill="1" applyBorder="1" applyAlignment="1" applyProtection="1">
      <alignment horizontal="center"/>
      <protection hidden="1"/>
    </xf>
    <xf numFmtId="0" fontId="3" fillId="0" borderId="27" xfId="1" applyFont="1" applyFill="1" applyBorder="1" applyAlignment="1" applyProtection="1">
      <alignment horizontal="center"/>
      <protection hidden="1"/>
    </xf>
    <xf numFmtId="0" fontId="3" fillId="0" borderId="28" xfId="1" applyFont="1" applyFill="1" applyBorder="1" applyAlignment="1" applyProtection="1">
      <alignment horizontal="center"/>
      <protection hidden="1"/>
    </xf>
    <xf numFmtId="0" fontId="4" fillId="3" borderId="24" xfId="1" applyFont="1" applyFill="1" applyBorder="1" applyAlignment="1" applyProtection="1">
      <alignment horizontal="center"/>
      <protection locked="0"/>
    </xf>
    <xf numFmtId="0" fontId="4" fillId="3" borderId="25" xfId="1" applyFont="1" applyFill="1" applyBorder="1" applyAlignment="1" applyProtection="1">
      <alignment horizontal="center"/>
      <protection locked="0"/>
    </xf>
    <xf numFmtId="0" fontId="8" fillId="3" borderId="2" xfId="1" applyFont="1" applyFill="1" applyBorder="1" applyAlignment="1" applyProtection="1">
      <alignment horizontal="center"/>
      <protection locked="0"/>
    </xf>
    <xf numFmtId="0" fontId="8" fillId="3" borderId="3" xfId="1" applyFont="1" applyFill="1" applyBorder="1" applyAlignment="1" applyProtection="1">
      <alignment horizontal="center"/>
      <protection locked="0"/>
    </xf>
    <xf numFmtId="0" fontId="4" fillId="2" borderId="24" xfId="1" applyFont="1" applyFill="1" applyBorder="1" applyAlignment="1" applyProtection="1">
      <alignment horizontal="center"/>
      <protection locked="0"/>
    </xf>
    <xf numFmtId="0" fontId="4" fillId="2" borderId="25" xfId="1" applyFont="1" applyFill="1" applyBorder="1" applyAlignment="1" applyProtection="1">
      <alignment horizontal="center"/>
      <protection locked="0"/>
    </xf>
    <xf numFmtId="0" fontId="7" fillId="0" borderId="43" xfId="1" applyFont="1" applyFill="1" applyBorder="1" applyAlignment="1" applyProtection="1">
      <alignment horizontal="left"/>
      <protection hidden="1"/>
    </xf>
    <xf numFmtId="0" fontId="7" fillId="0" borderId="42" xfId="1" applyFont="1" applyFill="1" applyBorder="1" applyAlignment="1" applyProtection="1">
      <alignment horizontal="left"/>
      <protection hidden="1"/>
    </xf>
    <xf numFmtId="0" fontId="7" fillId="0" borderId="19" xfId="1" applyFont="1" applyFill="1" applyBorder="1" applyAlignment="1" applyProtection="1">
      <alignment horizontal="left"/>
      <protection hidden="1"/>
    </xf>
    <xf numFmtId="0" fontId="7" fillId="0" borderId="20" xfId="1" applyFont="1" applyFill="1" applyBorder="1" applyAlignment="1" applyProtection="1">
      <alignment horizontal="left"/>
      <protection hidden="1"/>
    </xf>
    <xf numFmtId="0" fontId="7" fillId="0" borderId="41" xfId="1" applyFont="1" applyFill="1" applyBorder="1" applyAlignment="1" applyProtection="1">
      <alignment horizontal="center"/>
      <protection hidden="1"/>
    </xf>
    <xf numFmtId="0" fontId="7" fillId="0" borderId="42" xfId="1" applyFont="1" applyFill="1" applyBorder="1" applyAlignment="1" applyProtection="1">
      <alignment horizontal="center"/>
      <protection hidden="1"/>
    </xf>
    <xf numFmtId="0" fontId="7" fillId="0" borderId="39" xfId="1" applyFont="1" applyFill="1" applyBorder="1" applyAlignment="1" applyProtection="1">
      <alignment horizontal="center"/>
      <protection hidden="1"/>
    </xf>
    <xf numFmtId="0" fontId="7" fillId="0" borderId="40" xfId="1" applyFont="1" applyFill="1" applyBorder="1" applyAlignment="1" applyProtection="1">
      <alignment horizontal="center"/>
      <protection hidden="1"/>
    </xf>
    <xf numFmtId="0" fontId="3" fillId="4" borderId="5" xfId="1" applyFont="1" applyFill="1" applyBorder="1" applyAlignment="1" applyProtection="1">
      <alignment horizontal="center" vertical="center"/>
      <protection hidden="1"/>
    </xf>
    <xf numFmtId="0" fontId="3" fillId="4" borderId="14" xfId="1" applyFont="1" applyFill="1" applyBorder="1" applyAlignment="1" applyProtection="1">
      <alignment horizontal="center" vertical="center"/>
      <protection hidden="1"/>
    </xf>
    <xf numFmtId="0" fontId="4" fillId="3" borderId="23" xfId="1" applyFont="1" applyFill="1" applyBorder="1" applyAlignment="1" applyProtection="1">
      <alignment horizontal="center"/>
      <protection locked="0"/>
    </xf>
    <xf numFmtId="0" fontId="4" fillId="2" borderId="23" xfId="1" applyFont="1" applyFill="1" applyBorder="1" applyAlignment="1" applyProtection="1">
      <alignment horizontal="center"/>
      <protection locked="0"/>
    </xf>
    <xf numFmtId="0" fontId="10" fillId="7" borderId="43" xfId="1" applyFont="1" applyFill="1" applyBorder="1" applyAlignment="1" applyProtection="1">
      <alignment horizontal="center"/>
      <protection hidden="1"/>
    </xf>
    <xf numFmtId="0" fontId="10" fillId="7" borderId="34" xfId="1" applyFont="1" applyFill="1" applyBorder="1" applyAlignment="1" applyProtection="1">
      <alignment horizontal="center"/>
      <protection hidden="1"/>
    </xf>
    <xf numFmtId="0" fontId="10" fillId="7" borderId="44" xfId="1" applyFont="1" applyFill="1" applyBorder="1" applyAlignment="1" applyProtection="1">
      <alignment horizontal="center"/>
      <protection hidden="1"/>
    </xf>
    <xf numFmtId="0" fontId="8" fillId="2" borderId="1" xfId="1" applyFont="1" applyFill="1" applyBorder="1" applyAlignment="1" applyProtection="1">
      <alignment horizontal="center"/>
      <protection locked="0"/>
    </xf>
    <xf numFmtId="0" fontId="3" fillId="0" borderId="24" xfId="1" applyFont="1" applyFill="1" applyBorder="1" applyAlignment="1" applyProtection="1">
      <alignment horizontal="center"/>
      <protection hidden="1"/>
    </xf>
    <xf numFmtId="0" fontId="3" fillId="0" borderId="25" xfId="1" applyFont="1" applyFill="1" applyBorder="1" applyAlignment="1" applyProtection="1">
      <alignment horizontal="center"/>
      <protection hidden="1"/>
    </xf>
    <xf numFmtId="0" fontId="3" fillId="0" borderId="23" xfId="1" applyFont="1" applyFill="1" applyBorder="1" applyAlignment="1" applyProtection="1">
      <alignment horizontal="center"/>
      <protection hidden="1"/>
    </xf>
    <xf numFmtId="0" fontId="4" fillId="11" borderId="1" xfId="1" applyFont="1" applyFill="1" applyBorder="1" applyAlignment="1" applyProtection="1">
      <alignment horizontal="center"/>
      <protection locked="0"/>
    </xf>
    <xf numFmtId="0" fontId="4" fillId="11" borderId="2" xfId="1" applyFont="1" applyFill="1" applyBorder="1" applyAlignment="1" applyProtection="1">
      <alignment horizontal="center"/>
      <protection locked="0"/>
    </xf>
    <xf numFmtId="0" fontId="4" fillId="11" borderId="3" xfId="1" applyFont="1" applyFill="1" applyBorder="1" applyAlignment="1" applyProtection="1">
      <alignment horizontal="center"/>
      <protection locked="0"/>
    </xf>
    <xf numFmtId="0" fontId="4" fillId="14" borderId="1" xfId="1" applyFont="1" applyFill="1" applyBorder="1" applyAlignment="1" applyProtection="1">
      <alignment horizontal="center"/>
      <protection locked="0"/>
    </xf>
    <xf numFmtId="0" fontId="4" fillId="14" borderId="2" xfId="1" applyFont="1" applyFill="1" applyBorder="1" applyAlignment="1" applyProtection="1">
      <alignment horizontal="center"/>
      <protection locked="0"/>
    </xf>
    <xf numFmtId="0" fontId="4" fillId="14" borderId="3" xfId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p=666849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0000"/>
  </sheetPr>
  <dimension ref="A1:BI61"/>
  <sheetViews>
    <sheetView showGridLines="0" zoomScale="70" zoomScaleNormal="70" workbookViewId="0">
      <pane xSplit="1" ySplit="5" topLeftCell="B6" activePane="bottomRight" state="frozen"/>
      <selection activeCell="E38" sqref="E38"/>
      <selection pane="topRight" activeCell="E38" sqref="E38"/>
      <selection pane="bottomLeft" activeCell="E38" sqref="E38"/>
      <selection pane="bottomRight" activeCell="G8" sqref="G8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11" width="9.28515625" style="1" customWidth="1"/>
    <col min="12" max="12" width="9.28515625" style="2" customWidth="1"/>
    <col min="13" max="16" width="9.28515625" style="1" customWidth="1"/>
    <col min="17" max="17" width="9.28515625" style="2" customWidth="1"/>
    <col min="18" max="21" width="9.28515625" style="1" customWidth="1"/>
    <col min="22" max="22" width="9.28515625" style="2" customWidth="1"/>
    <col min="23" max="26" width="9.28515625" style="1" customWidth="1"/>
    <col min="27" max="27" width="9.28515625" style="2" customWidth="1"/>
    <col min="28" max="31" width="9.28515625" style="1" customWidth="1"/>
    <col min="32" max="32" width="9.28515625" style="2" customWidth="1"/>
    <col min="33" max="36" width="9.28515625" style="1" customWidth="1"/>
    <col min="37" max="37" width="9.28515625" style="2" customWidth="1"/>
    <col min="38" max="39" width="9.28515625" style="1" customWidth="1"/>
    <col min="40" max="42" width="16" style="2" customWidth="1"/>
    <col min="43" max="54" width="11.42578125" style="1"/>
    <col min="55" max="55" width="14.42578125" style="1" customWidth="1"/>
    <col min="56" max="16384" width="11.42578125" style="1"/>
  </cols>
  <sheetData>
    <row r="1" spans="1:61" ht="29.45" customHeight="1" x14ac:dyDescent="0.25">
      <c r="A1" s="50" t="s">
        <v>31</v>
      </c>
      <c r="B1" s="48"/>
      <c r="G1" s="48"/>
      <c r="H1" s="48"/>
      <c r="I1" s="48"/>
      <c r="N1" s="48"/>
      <c r="S1" s="48"/>
      <c r="X1" s="48"/>
      <c r="AC1" s="48"/>
      <c r="AH1" s="48"/>
      <c r="AM1" s="48"/>
    </row>
    <row r="2" spans="1:61" ht="8.25" customHeight="1" thickBot="1" x14ac:dyDescent="0.3">
      <c r="A2" s="49"/>
      <c r="B2" s="48"/>
      <c r="G2" s="48"/>
      <c r="H2" s="48"/>
      <c r="I2" s="48"/>
      <c r="N2" s="48"/>
      <c r="S2" s="48"/>
      <c r="X2" s="48"/>
      <c r="AC2" s="48"/>
      <c r="AH2" s="48"/>
      <c r="AM2" s="48"/>
    </row>
    <row r="3" spans="1:61" ht="16.5" thickBot="1" x14ac:dyDescent="0.3">
      <c r="C3" s="145" t="s">
        <v>22</v>
      </c>
      <c r="D3" s="146"/>
      <c r="E3" s="146"/>
      <c r="F3" s="146"/>
      <c r="G3" s="147"/>
      <c r="H3" s="67"/>
      <c r="I3" s="67"/>
      <c r="J3" s="142" t="s">
        <v>0</v>
      </c>
      <c r="K3" s="143"/>
      <c r="L3" s="143"/>
      <c r="M3" s="143"/>
      <c r="N3" s="144"/>
      <c r="O3" s="145" t="s">
        <v>1</v>
      </c>
      <c r="P3" s="146"/>
      <c r="Q3" s="146"/>
      <c r="R3" s="146"/>
      <c r="S3" s="147"/>
      <c r="T3" s="142" t="s">
        <v>2</v>
      </c>
      <c r="U3" s="143"/>
      <c r="V3" s="143"/>
      <c r="W3" s="143"/>
      <c r="X3" s="144"/>
      <c r="Y3" s="145" t="s">
        <v>3</v>
      </c>
      <c r="Z3" s="146"/>
      <c r="AA3" s="146"/>
      <c r="AB3" s="146"/>
      <c r="AC3" s="147"/>
      <c r="AD3" s="142" t="s">
        <v>4</v>
      </c>
      <c r="AE3" s="143"/>
      <c r="AF3" s="143"/>
      <c r="AG3" s="143"/>
      <c r="AH3" s="144"/>
      <c r="AI3" s="145" t="s">
        <v>24</v>
      </c>
      <c r="AJ3" s="146"/>
      <c r="AK3" s="146"/>
      <c r="AL3" s="146"/>
      <c r="AM3" s="147"/>
      <c r="AN3" s="142" t="s">
        <v>25</v>
      </c>
      <c r="AO3" s="143"/>
      <c r="AP3" s="143"/>
      <c r="AQ3" s="143"/>
      <c r="AR3" s="144"/>
      <c r="AS3" s="145" t="s">
        <v>23</v>
      </c>
      <c r="AT3" s="146"/>
      <c r="AU3" s="146"/>
      <c r="AV3" s="146"/>
      <c r="AW3" s="147"/>
      <c r="AX3" s="142" t="s">
        <v>26</v>
      </c>
      <c r="AY3" s="143"/>
      <c r="AZ3" s="143"/>
      <c r="BA3" s="143"/>
      <c r="BB3" s="144"/>
      <c r="BC3" s="2"/>
      <c r="BD3" s="2"/>
      <c r="BE3" s="2"/>
    </row>
    <row r="4" spans="1:61" s="46" customFormat="1" ht="15.75" x14ac:dyDescent="0.25">
      <c r="A4" s="47" t="s">
        <v>5</v>
      </c>
      <c r="C4" s="145"/>
      <c r="D4" s="146"/>
      <c r="E4" s="146"/>
      <c r="F4" s="146"/>
      <c r="G4" s="147"/>
      <c r="H4" s="67"/>
      <c r="I4" s="67"/>
      <c r="J4" s="142"/>
      <c r="K4" s="143"/>
      <c r="L4" s="143"/>
      <c r="M4" s="143"/>
      <c r="N4" s="144"/>
      <c r="O4" s="145"/>
      <c r="P4" s="146"/>
      <c r="Q4" s="146"/>
      <c r="R4" s="146"/>
      <c r="S4" s="147"/>
      <c r="T4" s="148" t="s">
        <v>27</v>
      </c>
      <c r="U4" s="143"/>
      <c r="V4" s="143"/>
      <c r="W4" s="143"/>
      <c r="X4" s="144"/>
      <c r="Y4" s="145"/>
      <c r="Z4" s="146"/>
      <c r="AA4" s="146"/>
      <c r="AB4" s="146"/>
      <c r="AC4" s="147"/>
      <c r="AD4" s="142"/>
      <c r="AE4" s="143"/>
      <c r="AF4" s="143"/>
      <c r="AG4" s="143"/>
      <c r="AH4" s="144"/>
      <c r="AI4" s="145"/>
      <c r="AJ4" s="146"/>
      <c r="AK4" s="146"/>
      <c r="AL4" s="146"/>
      <c r="AM4" s="147"/>
      <c r="AN4" s="142"/>
      <c r="AO4" s="143"/>
      <c r="AP4" s="143"/>
      <c r="AQ4" s="143"/>
      <c r="AR4" s="144"/>
      <c r="AS4" s="145"/>
      <c r="AT4" s="146"/>
      <c r="AU4" s="146"/>
      <c r="AV4" s="146"/>
      <c r="AW4" s="147"/>
      <c r="AX4" s="142"/>
      <c r="AY4" s="143"/>
      <c r="AZ4" s="143"/>
      <c r="BA4" s="143"/>
      <c r="BB4" s="144"/>
      <c r="BC4" s="151" t="s">
        <v>6</v>
      </c>
      <c r="BD4" s="153" t="s">
        <v>7</v>
      </c>
      <c r="BE4" s="149" t="s">
        <v>8</v>
      </c>
      <c r="BF4" s="141" t="s">
        <v>28</v>
      </c>
      <c r="BG4" s="141" t="s">
        <v>13</v>
      </c>
      <c r="BH4" s="141" t="s">
        <v>29</v>
      </c>
      <c r="BI4" s="141" t="s">
        <v>30</v>
      </c>
    </row>
    <row r="5" spans="1:61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33</v>
      </c>
      <c r="H5" s="83" t="s">
        <v>34</v>
      </c>
      <c r="I5" s="83"/>
      <c r="J5" s="41" t="s">
        <v>9</v>
      </c>
      <c r="K5" s="40" t="s">
        <v>10</v>
      </c>
      <c r="L5" s="26" t="s">
        <v>11</v>
      </c>
      <c r="M5" s="40" t="s">
        <v>12</v>
      </c>
      <c r="N5" s="39" t="s">
        <v>13</v>
      </c>
      <c r="O5" s="44" t="s">
        <v>9</v>
      </c>
      <c r="P5" s="43" t="s">
        <v>10</v>
      </c>
      <c r="Q5" s="28" t="s">
        <v>11</v>
      </c>
      <c r="R5" s="43" t="s">
        <v>12</v>
      </c>
      <c r="S5" s="42" t="s">
        <v>13</v>
      </c>
      <c r="T5" s="41" t="s">
        <v>9</v>
      </c>
      <c r="U5" s="40" t="s">
        <v>10</v>
      </c>
      <c r="V5" s="26" t="s">
        <v>11</v>
      </c>
      <c r="W5" s="40" t="s">
        <v>12</v>
      </c>
      <c r="X5" s="39" t="s">
        <v>13</v>
      </c>
      <c r="Y5" s="38" t="s">
        <v>9</v>
      </c>
      <c r="Z5" s="36" t="s">
        <v>10</v>
      </c>
      <c r="AA5" s="37" t="s">
        <v>11</v>
      </c>
      <c r="AB5" s="36" t="s">
        <v>12</v>
      </c>
      <c r="AC5" s="35" t="s">
        <v>13</v>
      </c>
      <c r="AD5" s="34" t="s">
        <v>9</v>
      </c>
      <c r="AE5" s="32" t="s">
        <v>10</v>
      </c>
      <c r="AF5" s="33" t="s">
        <v>11</v>
      </c>
      <c r="AG5" s="32" t="s">
        <v>12</v>
      </c>
      <c r="AH5" s="31" t="s">
        <v>13</v>
      </c>
      <c r="AI5" s="38" t="s">
        <v>9</v>
      </c>
      <c r="AJ5" s="36" t="s">
        <v>10</v>
      </c>
      <c r="AK5" s="37" t="s">
        <v>11</v>
      </c>
      <c r="AL5" s="36" t="s">
        <v>12</v>
      </c>
      <c r="AM5" s="35" t="s">
        <v>13</v>
      </c>
      <c r="AN5" s="34" t="s">
        <v>9</v>
      </c>
      <c r="AO5" s="32" t="s">
        <v>10</v>
      </c>
      <c r="AP5" s="33" t="s">
        <v>11</v>
      </c>
      <c r="AQ5" s="32" t="s">
        <v>12</v>
      </c>
      <c r="AR5" s="31" t="s">
        <v>13</v>
      </c>
      <c r="AS5" s="38" t="s">
        <v>9</v>
      </c>
      <c r="AT5" s="36" t="s">
        <v>10</v>
      </c>
      <c r="AU5" s="37" t="s">
        <v>11</v>
      </c>
      <c r="AV5" s="36" t="s">
        <v>12</v>
      </c>
      <c r="AW5" s="35" t="s">
        <v>13</v>
      </c>
      <c r="AX5" s="34" t="s">
        <v>9</v>
      </c>
      <c r="AY5" s="32" t="s">
        <v>10</v>
      </c>
      <c r="AZ5" s="33" t="s">
        <v>11</v>
      </c>
      <c r="BA5" s="32" t="s">
        <v>12</v>
      </c>
      <c r="BB5" s="31" t="s">
        <v>13</v>
      </c>
      <c r="BC5" s="152"/>
      <c r="BD5" s="154"/>
      <c r="BE5" s="150"/>
      <c r="BF5" s="141"/>
      <c r="BG5" s="141"/>
      <c r="BH5" s="141"/>
      <c r="BI5" s="141"/>
    </row>
    <row r="6" spans="1:61" x14ac:dyDescent="0.2">
      <c r="A6" s="30">
        <v>1</v>
      </c>
      <c r="C6" s="27"/>
      <c r="D6" s="25"/>
      <c r="E6" s="26">
        <f t="shared" ref="E6:E35" si="0">+C6+D6</f>
        <v>0</v>
      </c>
      <c r="F6" s="25"/>
      <c r="G6" s="24"/>
      <c r="H6" s="84"/>
      <c r="I6" s="84"/>
      <c r="J6" s="27"/>
      <c r="K6" s="25"/>
      <c r="L6" s="26">
        <f t="shared" ref="L6:L36" si="1">+J6+K6</f>
        <v>0</v>
      </c>
      <c r="M6" s="25"/>
      <c r="N6" s="24"/>
      <c r="O6" s="27"/>
      <c r="P6" s="25"/>
      <c r="Q6" s="28">
        <f t="shared" ref="Q6:Q36" si="2">+O6+P6</f>
        <v>0</v>
      </c>
      <c r="R6" s="25"/>
      <c r="S6" s="24"/>
      <c r="T6" s="27"/>
      <c r="U6" s="25"/>
      <c r="V6" s="26">
        <f t="shared" ref="V6:V26" si="3">+T6+U6</f>
        <v>0</v>
      </c>
      <c r="W6" s="25"/>
      <c r="X6" s="24"/>
      <c r="Y6" s="27"/>
      <c r="Z6" s="25"/>
      <c r="AA6" s="28">
        <f t="shared" ref="AA6:AA36" si="4">+Y6+Z6</f>
        <v>0</v>
      </c>
      <c r="AB6" s="25"/>
      <c r="AC6" s="24"/>
      <c r="AD6" s="27"/>
      <c r="AE6" s="25"/>
      <c r="AF6" s="26">
        <f t="shared" ref="AF6:AF31" si="5">+AD6+AE6</f>
        <v>0</v>
      </c>
      <c r="AG6" s="25"/>
      <c r="AH6" s="24"/>
      <c r="AI6" s="27"/>
      <c r="AJ6" s="25"/>
      <c r="AK6" s="28">
        <f t="shared" ref="AK6:AK36" si="6">+AI6+AJ6</f>
        <v>0</v>
      </c>
      <c r="AL6" s="25"/>
      <c r="AM6" s="24"/>
      <c r="AN6" s="27"/>
      <c r="AO6" s="25"/>
      <c r="AP6" s="26">
        <f t="shared" ref="AP6:AP36" si="7">+AN6+AO6</f>
        <v>0</v>
      </c>
      <c r="AQ6" s="25"/>
      <c r="AR6" s="24"/>
      <c r="AS6" s="27"/>
      <c r="AT6" s="25"/>
      <c r="AU6" s="28">
        <f t="shared" ref="AU6:AU36" si="8">+AS6+AT6</f>
        <v>0</v>
      </c>
      <c r="AV6" s="25"/>
      <c r="AW6" s="24"/>
      <c r="AX6" s="27"/>
      <c r="AY6" s="25"/>
      <c r="AZ6" s="26">
        <f t="shared" ref="AZ6:AZ31" si="9">+AX6+AY6</f>
        <v>0</v>
      </c>
      <c r="BA6" s="25"/>
      <c r="BB6" s="24"/>
      <c r="BC6" s="23">
        <f t="shared" ref="BC6:BC36" si="10">IF(E6&gt;0,1,0)+IF(L6&gt;0,1,0)+IF(Q6&gt;0,1,0)+IF(V6&gt;0,1,0)+IF(AA6&gt;0,1,0)+IF(AF6&gt;0,1,0)+IF(AK6&gt;0,1,0)+IF(AP6&gt;0,1,0)+IF(AU6&gt;0,1,0)+IF(AZ6&gt;0,1,0)</f>
        <v>0</v>
      </c>
      <c r="BD6" s="22">
        <f t="shared" ref="BD6:BD36" si="11">E6+L6+Q6+V6+AA6+AF6+AK6+AP6+AU6+AZ6</f>
        <v>0</v>
      </c>
      <c r="BE6" s="57" t="e">
        <f t="shared" ref="BE6:BE36" si="12">BD6/BC6</f>
        <v>#DIV/0!</v>
      </c>
      <c r="BF6" s="59">
        <f>F6+M6+R6+W6+AB6+AG6+AL6+AQ6+AV6+BA6</f>
        <v>0</v>
      </c>
      <c r="BG6" s="59">
        <f>G6+N6+S6+X6+AC6+AH6+AM6+AR6+AW6+BB6</f>
        <v>0</v>
      </c>
      <c r="BH6" s="59">
        <f>C6+J6+O6+T6+Y6+AD6+AI6+AN6+AS6+AX6</f>
        <v>0</v>
      </c>
      <c r="BI6" s="59">
        <f>D6+K6+P6+U6+Z6+AE6+AJ6+AO6+AT6+AY6</f>
        <v>0</v>
      </c>
    </row>
    <row r="7" spans="1:61" x14ac:dyDescent="0.2">
      <c r="A7" s="30">
        <v>2</v>
      </c>
      <c r="C7" s="27">
        <v>1</v>
      </c>
      <c r="D7" s="25">
        <v>2</v>
      </c>
      <c r="E7" s="26">
        <f t="shared" si="0"/>
        <v>3</v>
      </c>
      <c r="F7" s="25">
        <v>189</v>
      </c>
      <c r="G7" s="24">
        <v>6.53</v>
      </c>
      <c r="H7" s="84">
        <v>1.25</v>
      </c>
      <c r="I7" s="84">
        <f>E7/H7</f>
        <v>2.4</v>
      </c>
      <c r="J7" s="27">
        <v>0</v>
      </c>
      <c r="K7" s="25">
        <v>0</v>
      </c>
      <c r="L7" s="26">
        <v>0</v>
      </c>
      <c r="M7" s="25">
        <v>0</v>
      </c>
      <c r="N7" s="24">
        <v>0</v>
      </c>
      <c r="O7" s="27">
        <v>0</v>
      </c>
      <c r="P7" s="25">
        <v>0</v>
      </c>
      <c r="Q7" s="28">
        <v>0</v>
      </c>
      <c r="R7" s="25">
        <v>0</v>
      </c>
      <c r="S7" s="24">
        <v>0</v>
      </c>
      <c r="T7" s="27">
        <v>3</v>
      </c>
      <c r="U7" s="25">
        <v>6</v>
      </c>
      <c r="V7" s="26">
        <f t="shared" si="3"/>
        <v>9</v>
      </c>
      <c r="W7" s="25">
        <v>75</v>
      </c>
      <c r="X7" s="24">
        <v>7.68</v>
      </c>
      <c r="Y7" s="27">
        <v>5</v>
      </c>
      <c r="Z7" s="25">
        <v>3</v>
      </c>
      <c r="AA7" s="28">
        <f t="shared" si="4"/>
        <v>8</v>
      </c>
      <c r="AB7" s="25">
        <v>327</v>
      </c>
      <c r="AC7" s="24">
        <v>10.32</v>
      </c>
      <c r="AD7" s="27">
        <v>0</v>
      </c>
      <c r="AE7" s="25">
        <v>0</v>
      </c>
      <c r="AF7" s="26">
        <v>0</v>
      </c>
      <c r="AG7" s="25">
        <v>0</v>
      </c>
      <c r="AH7" s="24">
        <v>0</v>
      </c>
      <c r="AI7" s="27">
        <v>0</v>
      </c>
      <c r="AJ7" s="25">
        <v>0</v>
      </c>
      <c r="AK7" s="28">
        <v>0</v>
      </c>
      <c r="AL7" s="25">
        <v>0</v>
      </c>
      <c r="AM7" s="24">
        <v>0</v>
      </c>
      <c r="AN7" s="27">
        <v>3</v>
      </c>
      <c r="AO7" s="25">
        <v>3</v>
      </c>
      <c r="AP7" s="26">
        <f t="shared" si="7"/>
        <v>6</v>
      </c>
      <c r="AQ7" s="25">
        <v>196</v>
      </c>
      <c r="AR7" s="24">
        <v>7.3</v>
      </c>
      <c r="AS7" s="27">
        <v>0</v>
      </c>
      <c r="AT7" s="25">
        <v>0</v>
      </c>
      <c r="AU7" s="28">
        <v>0</v>
      </c>
      <c r="AV7" s="25">
        <v>0</v>
      </c>
      <c r="AW7" s="24">
        <v>0</v>
      </c>
      <c r="AX7" s="27">
        <v>0</v>
      </c>
      <c r="AY7" s="25">
        <v>0</v>
      </c>
      <c r="AZ7" s="26">
        <v>0</v>
      </c>
      <c r="BA7" s="25">
        <v>0</v>
      </c>
      <c r="BB7" s="24">
        <v>0</v>
      </c>
      <c r="BC7" s="23">
        <f t="shared" si="10"/>
        <v>4</v>
      </c>
      <c r="BD7" s="22">
        <f t="shared" si="11"/>
        <v>26</v>
      </c>
      <c r="BE7" s="57">
        <f t="shared" si="12"/>
        <v>6.5</v>
      </c>
      <c r="BF7" s="59">
        <f t="shared" ref="BF7:BG37" si="13">F7+M7+R7+W7+AB7+AG7+AL7+AQ7+AV7+BA7</f>
        <v>787</v>
      </c>
      <c r="BG7" s="59">
        <f t="shared" si="13"/>
        <v>31.830000000000002</v>
      </c>
      <c r="BH7" s="59">
        <f t="shared" ref="BH7:BI36" si="14">C7+J7+O7+T7+Y7+AD7+AI7+AN7+AS7+AX7</f>
        <v>12</v>
      </c>
      <c r="BI7" s="59">
        <f t="shared" si="14"/>
        <v>14</v>
      </c>
    </row>
    <row r="8" spans="1:61" x14ac:dyDescent="0.2">
      <c r="A8" s="30">
        <v>3</v>
      </c>
      <c r="C8" s="27">
        <v>0</v>
      </c>
      <c r="D8" s="25">
        <v>5</v>
      </c>
      <c r="E8" s="26">
        <f t="shared" si="0"/>
        <v>5</v>
      </c>
      <c r="F8" s="25">
        <v>197</v>
      </c>
      <c r="G8" s="69">
        <v>8.7166666666666668</v>
      </c>
      <c r="H8" s="84"/>
      <c r="I8" s="84"/>
      <c r="J8" s="27">
        <v>1</v>
      </c>
      <c r="K8" s="25">
        <v>5</v>
      </c>
      <c r="L8" s="26">
        <f t="shared" si="1"/>
        <v>6</v>
      </c>
      <c r="M8" s="25">
        <v>199</v>
      </c>
      <c r="N8" s="24">
        <v>7.97</v>
      </c>
      <c r="O8" s="27">
        <v>0</v>
      </c>
      <c r="P8" s="25">
        <v>0</v>
      </c>
      <c r="Q8" s="28">
        <v>0</v>
      </c>
      <c r="R8" s="25">
        <v>0</v>
      </c>
      <c r="S8" s="24">
        <v>0</v>
      </c>
      <c r="T8" s="27">
        <v>0</v>
      </c>
      <c r="U8" s="25">
        <v>0</v>
      </c>
      <c r="V8" s="26">
        <v>0</v>
      </c>
      <c r="W8" s="25">
        <v>0</v>
      </c>
      <c r="X8" s="24">
        <v>0</v>
      </c>
      <c r="Y8" s="27">
        <v>0</v>
      </c>
      <c r="Z8" s="25">
        <v>0</v>
      </c>
      <c r="AA8" s="28">
        <v>0</v>
      </c>
      <c r="AB8" s="25">
        <v>0</v>
      </c>
      <c r="AC8" s="24">
        <v>0</v>
      </c>
      <c r="AD8" s="27">
        <v>0</v>
      </c>
      <c r="AE8" s="25">
        <v>0</v>
      </c>
      <c r="AF8" s="26">
        <v>0</v>
      </c>
      <c r="AG8" s="25">
        <v>0</v>
      </c>
      <c r="AH8" s="24">
        <v>0</v>
      </c>
      <c r="AI8" s="27">
        <v>3</v>
      </c>
      <c r="AJ8" s="25">
        <v>5</v>
      </c>
      <c r="AK8" s="28">
        <v>8</v>
      </c>
      <c r="AL8" s="25">
        <v>248</v>
      </c>
      <c r="AM8" s="24">
        <v>8.23</v>
      </c>
      <c r="AN8" s="27">
        <v>1</v>
      </c>
      <c r="AO8" s="25">
        <v>6</v>
      </c>
      <c r="AP8" s="26">
        <f t="shared" si="7"/>
        <v>7</v>
      </c>
      <c r="AQ8" s="25">
        <v>343</v>
      </c>
      <c r="AR8" s="24">
        <v>8.9700000000000006</v>
      </c>
      <c r="AS8" s="27">
        <v>1</v>
      </c>
      <c r="AT8" s="25">
        <v>6</v>
      </c>
      <c r="AU8" s="28">
        <f t="shared" si="8"/>
        <v>7</v>
      </c>
      <c r="AV8" s="25">
        <v>47</v>
      </c>
      <c r="AW8" s="24">
        <v>3.82</v>
      </c>
      <c r="AX8" s="27">
        <v>2</v>
      </c>
      <c r="AY8" s="25">
        <v>4</v>
      </c>
      <c r="AZ8" s="26">
        <f t="shared" si="9"/>
        <v>6</v>
      </c>
      <c r="BA8" s="25">
        <v>150</v>
      </c>
      <c r="BB8" s="24">
        <v>8.6</v>
      </c>
      <c r="BC8" s="23">
        <f t="shared" si="10"/>
        <v>6</v>
      </c>
      <c r="BD8" s="22">
        <f t="shared" si="11"/>
        <v>39</v>
      </c>
      <c r="BE8" s="57">
        <f t="shared" si="12"/>
        <v>6.5</v>
      </c>
      <c r="BF8" s="59">
        <f t="shared" si="13"/>
        <v>1184</v>
      </c>
      <c r="BG8" s="59">
        <f t="shared" si="13"/>
        <v>46.306666666666672</v>
      </c>
      <c r="BH8" s="59">
        <f t="shared" si="14"/>
        <v>8</v>
      </c>
      <c r="BI8" s="59">
        <f t="shared" si="14"/>
        <v>31</v>
      </c>
    </row>
    <row r="9" spans="1:61" x14ac:dyDescent="0.2">
      <c r="A9" s="30">
        <v>4</v>
      </c>
      <c r="C9" s="27">
        <v>6</v>
      </c>
      <c r="D9" s="25">
        <v>3</v>
      </c>
      <c r="E9" s="26">
        <f t="shared" si="0"/>
        <v>9</v>
      </c>
      <c r="F9" s="25">
        <v>233</v>
      </c>
      <c r="G9" s="24">
        <v>8</v>
      </c>
      <c r="H9" s="84"/>
      <c r="I9" s="84"/>
      <c r="J9" s="27">
        <v>4</v>
      </c>
      <c r="K9" s="25">
        <v>9</v>
      </c>
      <c r="L9" s="26">
        <f t="shared" si="1"/>
        <v>13</v>
      </c>
      <c r="M9" s="25">
        <v>327</v>
      </c>
      <c r="N9" s="24">
        <v>10.87</v>
      </c>
      <c r="O9" s="27">
        <v>7</v>
      </c>
      <c r="P9" s="25">
        <v>5</v>
      </c>
      <c r="Q9" s="28">
        <f t="shared" si="2"/>
        <v>12</v>
      </c>
      <c r="R9" s="25">
        <v>97</v>
      </c>
      <c r="S9" s="24">
        <v>8.77</v>
      </c>
      <c r="T9" s="27">
        <v>6</v>
      </c>
      <c r="U9" s="25">
        <v>5</v>
      </c>
      <c r="V9" s="26">
        <f t="shared" si="3"/>
        <v>11</v>
      </c>
      <c r="W9" s="25">
        <v>213</v>
      </c>
      <c r="X9" s="24">
        <v>7.78</v>
      </c>
      <c r="Y9" s="27">
        <v>6</v>
      </c>
      <c r="Z9" s="25">
        <v>4</v>
      </c>
      <c r="AA9" s="28">
        <f t="shared" si="4"/>
        <v>10</v>
      </c>
      <c r="AB9" s="25">
        <v>130</v>
      </c>
      <c r="AC9" s="24">
        <v>8.08</v>
      </c>
      <c r="AD9" s="27">
        <v>0</v>
      </c>
      <c r="AE9" s="25">
        <v>0</v>
      </c>
      <c r="AF9" s="26">
        <v>0</v>
      </c>
      <c r="AG9" s="25">
        <v>0</v>
      </c>
      <c r="AH9" s="24">
        <v>0</v>
      </c>
      <c r="AI9" s="27">
        <v>5</v>
      </c>
      <c r="AJ9" s="25">
        <v>5</v>
      </c>
      <c r="AK9" s="28">
        <f t="shared" si="6"/>
        <v>10</v>
      </c>
      <c r="AL9" s="25">
        <v>266</v>
      </c>
      <c r="AM9" s="24">
        <v>9.43</v>
      </c>
      <c r="AN9" s="27">
        <v>0</v>
      </c>
      <c r="AO9" s="25">
        <v>0</v>
      </c>
      <c r="AP9" s="26">
        <v>0</v>
      </c>
      <c r="AQ9" s="25">
        <v>0</v>
      </c>
      <c r="AR9" s="24">
        <v>0</v>
      </c>
      <c r="AS9" s="27">
        <v>4</v>
      </c>
      <c r="AT9" s="25">
        <v>3</v>
      </c>
      <c r="AU9" s="28">
        <f t="shared" si="8"/>
        <v>7</v>
      </c>
      <c r="AV9" s="25">
        <v>188</v>
      </c>
      <c r="AW9" s="24">
        <v>8.3800000000000008</v>
      </c>
      <c r="AX9" s="27">
        <v>3</v>
      </c>
      <c r="AY9" s="25">
        <v>4</v>
      </c>
      <c r="AZ9" s="26">
        <f t="shared" si="9"/>
        <v>7</v>
      </c>
      <c r="BA9" s="25">
        <v>238</v>
      </c>
      <c r="BB9" s="24">
        <v>8.9</v>
      </c>
      <c r="BC9" s="23">
        <f t="shared" si="10"/>
        <v>8</v>
      </c>
      <c r="BD9" s="22">
        <f t="shared" si="11"/>
        <v>79</v>
      </c>
      <c r="BE9" s="57">
        <f t="shared" si="12"/>
        <v>9.875</v>
      </c>
      <c r="BF9" s="59">
        <f t="shared" si="13"/>
        <v>1692</v>
      </c>
      <c r="BG9" s="59">
        <f t="shared" si="13"/>
        <v>70.209999999999994</v>
      </c>
      <c r="BH9" s="59">
        <f t="shared" si="14"/>
        <v>41</v>
      </c>
      <c r="BI9" s="59">
        <f t="shared" si="14"/>
        <v>38</v>
      </c>
    </row>
    <row r="10" spans="1:61" x14ac:dyDescent="0.2">
      <c r="A10" s="30">
        <v>5</v>
      </c>
      <c r="C10" s="27">
        <v>0</v>
      </c>
      <c r="D10" s="25">
        <v>0</v>
      </c>
      <c r="E10" s="26">
        <v>0</v>
      </c>
      <c r="F10" s="25">
        <v>0</v>
      </c>
      <c r="G10" s="24">
        <v>0</v>
      </c>
      <c r="H10" s="84"/>
      <c r="I10" s="84"/>
      <c r="J10" s="27">
        <v>7</v>
      </c>
      <c r="K10" s="25">
        <v>5</v>
      </c>
      <c r="L10" s="26">
        <f t="shared" si="1"/>
        <v>12</v>
      </c>
      <c r="M10" s="25">
        <v>308</v>
      </c>
      <c r="N10" s="24">
        <v>9.17</v>
      </c>
      <c r="O10" s="27">
        <v>5</v>
      </c>
      <c r="P10" s="25">
        <v>2</v>
      </c>
      <c r="Q10" s="28">
        <f t="shared" si="2"/>
        <v>7</v>
      </c>
      <c r="R10" s="25">
        <v>196</v>
      </c>
      <c r="S10" s="24">
        <v>7.87</v>
      </c>
      <c r="T10" s="27">
        <v>6</v>
      </c>
      <c r="U10" s="25">
        <v>2</v>
      </c>
      <c r="V10" s="26">
        <f t="shared" si="3"/>
        <v>8</v>
      </c>
      <c r="W10" s="25">
        <v>201</v>
      </c>
      <c r="X10" s="24">
        <v>6.68</v>
      </c>
      <c r="Y10" s="27">
        <v>7</v>
      </c>
      <c r="Z10" s="25">
        <v>3</v>
      </c>
      <c r="AA10" s="28">
        <f t="shared" si="4"/>
        <v>10</v>
      </c>
      <c r="AB10" s="25">
        <v>47</v>
      </c>
      <c r="AC10" s="24">
        <v>6.28</v>
      </c>
      <c r="AD10" s="27">
        <v>0</v>
      </c>
      <c r="AE10" s="25">
        <v>0</v>
      </c>
      <c r="AF10" s="26">
        <v>0</v>
      </c>
      <c r="AG10" s="25">
        <v>0</v>
      </c>
      <c r="AH10" s="24">
        <v>0</v>
      </c>
      <c r="AI10" s="27">
        <v>3</v>
      </c>
      <c r="AJ10" s="25">
        <v>5</v>
      </c>
      <c r="AK10" s="28">
        <f t="shared" si="6"/>
        <v>8</v>
      </c>
      <c r="AL10" s="25">
        <v>372</v>
      </c>
      <c r="AM10" s="24">
        <v>10.55</v>
      </c>
      <c r="AN10" s="27">
        <v>6</v>
      </c>
      <c r="AO10" s="25">
        <v>2</v>
      </c>
      <c r="AP10" s="26">
        <f t="shared" si="7"/>
        <v>8</v>
      </c>
      <c r="AQ10" s="25">
        <v>181</v>
      </c>
      <c r="AR10" s="24">
        <v>6.92</v>
      </c>
      <c r="AS10" s="27">
        <v>3</v>
      </c>
      <c r="AT10" s="25">
        <v>5</v>
      </c>
      <c r="AU10" s="28">
        <f t="shared" si="8"/>
        <v>8</v>
      </c>
      <c r="AV10" s="25">
        <v>74</v>
      </c>
      <c r="AW10" s="24">
        <v>6.95</v>
      </c>
      <c r="AX10" s="27">
        <v>5</v>
      </c>
      <c r="AY10" s="25">
        <v>2</v>
      </c>
      <c r="AZ10" s="26">
        <f t="shared" si="9"/>
        <v>7</v>
      </c>
      <c r="BA10" s="25">
        <v>212</v>
      </c>
      <c r="BB10" s="24">
        <v>8.08</v>
      </c>
      <c r="BC10" s="23">
        <f t="shared" si="10"/>
        <v>8</v>
      </c>
      <c r="BD10" s="22">
        <f t="shared" si="11"/>
        <v>68</v>
      </c>
      <c r="BE10" s="57">
        <f t="shared" si="12"/>
        <v>8.5</v>
      </c>
      <c r="BF10" s="59">
        <f t="shared" si="13"/>
        <v>1591</v>
      </c>
      <c r="BG10" s="59">
        <f t="shared" si="13"/>
        <v>62.5</v>
      </c>
      <c r="BH10" s="59">
        <f t="shared" si="14"/>
        <v>42</v>
      </c>
      <c r="BI10" s="59">
        <f t="shared" si="14"/>
        <v>26</v>
      </c>
    </row>
    <row r="11" spans="1:61" x14ac:dyDescent="0.2">
      <c r="A11" s="30">
        <v>6</v>
      </c>
      <c r="C11" s="60"/>
      <c r="D11" s="61"/>
      <c r="E11" s="62">
        <f t="shared" si="0"/>
        <v>0</v>
      </c>
      <c r="F11" s="61"/>
      <c r="G11" s="63"/>
      <c r="H11" s="85"/>
      <c r="I11" s="85"/>
      <c r="J11" s="60"/>
      <c r="K11" s="61"/>
      <c r="L11" s="62">
        <f t="shared" si="1"/>
        <v>0</v>
      </c>
      <c r="M11" s="61"/>
      <c r="N11" s="63"/>
      <c r="O11" s="60"/>
      <c r="P11" s="61"/>
      <c r="Q11" s="62">
        <f t="shared" si="2"/>
        <v>0</v>
      </c>
      <c r="R11" s="61"/>
      <c r="S11" s="63"/>
      <c r="T11" s="60"/>
      <c r="U11" s="61"/>
      <c r="V11" s="62">
        <f t="shared" si="3"/>
        <v>0</v>
      </c>
      <c r="W11" s="61"/>
      <c r="X11" s="63"/>
      <c r="Y11" s="60"/>
      <c r="Z11" s="61"/>
      <c r="AA11" s="62">
        <f t="shared" si="4"/>
        <v>0</v>
      </c>
      <c r="AB11" s="61"/>
      <c r="AC11" s="63"/>
      <c r="AD11" s="60"/>
      <c r="AE11" s="61"/>
      <c r="AF11" s="62">
        <f t="shared" si="5"/>
        <v>0</v>
      </c>
      <c r="AG11" s="61"/>
      <c r="AH11" s="63"/>
      <c r="AI11" s="60"/>
      <c r="AJ11" s="61"/>
      <c r="AK11" s="62">
        <f t="shared" si="6"/>
        <v>0</v>
      </c>
      <c r="AL11" s="61"/>
      <c r="AM11" s="63"/>
      <c r="AN11" s="60"/>
      <c r="AO11" s="61"/>
      <c r="AP11" s="62">
        <f t="shared" si="7"/>
        <v>0</v>
      </c>
      <c r="AQ11" s="61"/>
      <c r="AR11" s="63"/>
      <c r="AS11" s="60"/>
      <c r="AT11" s="61"/>
      <c r="AU11" s="62">
        <f t="shared" si="8"/>
        <v>0</v>
      </c>
      <c r="AV11" s="61"/>
      <c r="AW11" s="63"/>
      <c r="AX11" s="60"/>
      <c r="AY11" s="61"/>
      <c r="AZ11" s="62">
        <f t="shared" si="9"/>
        <v>0</v>
      </c>
      <c r="BA11" s="61"/>
      <c r="BB11" s="63"/>
      <c r="BC11" s="64">
        <f t="shared" si="10"/>
        <v>0</v>
      </c>
      <c r="BD11" s="64">
        <f t="shared" si="11"/>
        <v>0</v>
      </c>
      <c r="BE11" s="65" t="e">
        <f t="shared" si="12"/>
        <v>#DIV/0!</v>
      </c>
      <c r="BF11" s="59">
        <f t="shared" si="13"/>
        <v>0</v>
      </c>
      <c r="BG11" s="59">
        <f t="shared" si="13"/>
        <v>0</v>
      </c>
      <c r="BH11" s="59">
        <f t="shared" si="14"/>
        <v>0</v>
      </c>
      <c r="BI11" s="59">
        <f t="shared" si="14"/>
        <v>0</v>
      </c>
    </row>
    <row r="12" spans="1:61" x14ac:dyDescent="0.2">
      <c r="A12" s="30">
        <v>7</v>
      </c>
      <c r="C12" s="60"/>
      <c r="D12" s="61"/>
      <c r="E12" s="62">
        <f t="shared" si="0"/>
        <v>0</v>
      </c>
      <c r="F12" s="61"/>
      <c r="G12" s="63"/>
      <c r="H12" s="85"/>
      <c r="I12" s="85"/>
      <c r="J12" s="60"/>
      <c r="K12" s="61"/>
      <c r="L12" s="62">
        <f t="shared" si="1"/>
        <v>0</v>
      </c>
      <c r="M12" s="61"/>
      <c r="N12" s="63"/>
      <c r="O12" s="60"/>
      <c r="P12" s="61"/>
      <c r="Q12" s="62">
        <f t="shared" si="2"/>
        <v>0</v>
      </c>
      <c r="R12" s="61"/>
      <c r="S12" s="63"/>
      <c r="T12" s="60"/>
      <c r="U12" s="61"/>
      <c r="V12" s="62">
        <f t="shared" si="3"/>
        <v>0</v>
      </c>
      <c r="W12" s="61"/>
      <c r="X12" s="63"/>
      <c r="Y12" s="60"/>
      <c r="Z12" s="61"/>
      <c r="AA12" s="62">
        <f t="shared" si="4"/>
        <v>0</v>
      </c>
      <c r="AB12" s="61"/>
      <c r="AC12" s="63"/>
      <c r="AD12" s="60"/>
      <c r="AE12" s="61"/>
      <c r="AF12" s="62">
        <f t="shared" si="5"/>
        <v>0</v>
      </c>
      <c r="AG12" s="61"/>
      <c r="AH12" s="63"/>
      <c r="AI12" s="60"/>
      <c r="AJ12" s="61"/>
      <c r="AK12" s="62">
        <f t="shared" si="6"/>
        <v>0</v>
      </c>
      <c r="AL12" s="61"/>
      <c r="AM12" s="63"/>
      <c r="AN12" s="60"/>
      <c r="AO12" s="61"/>
      <c r="AP12" s="62">
        <f t="shared" si="7"/>
        <v>0</v>
      </c>
      <c r="AQ12" s="61"/>
      <c r="AR12" s="63"/>
      <c r="AS12" s="60"/>
      <c r="AT12" s="61"/>
      <c r="AU12" s="62">
        <f t="shared" si="8"/>
        <v>0</v>
      </c>
      <c r="AV12" s="61"/>
      <c r="AW12" s="63"/>
      <c r="AX12" s="60"/>
      <c r="AY12" s="61"/>
      <c r="AZ12" s="62">
        <f t="shared" si="9"/>
        <v>0</v>
      </c>
      <c r="BA12" s="61"/>
      <c r="BB12" s="63"/>
      <c r="BC12" s="64">
        <f t="shared" si="10"/>
        <v>0</v>
      </c>
      <c r="BD12" s="64">
        <f t="shared" si="11"/>
        <v>0</v>
      </c>
      <c r="BE12" s="65" t="e">
        <f t="shared" si="12"/>
        <v>#DIV/0!</v>
      </c>
      <c r="BF12" s="59">
        <f t="shared" si="13"/>
        <v>0</v>
      </c>
      <c r="BG12" s="59">
        <f t="shared" si="13"/>
        <v>0</v>
      </c>
      <c r="BH12" s="59">
        <f t="shared" si="14"/>
        <v>0</v>
      </c>
      <c r="BI12" s="59">
        <f t="shared" si="14"/>
        <v>0</v>
      </c>
    </row>
    <row r="13" spans="1:61" x14ac:dyDescent="0.2">
      <c r="A13" s="30">
        <v>8</v>
      </c>
      <c r="C13" s="27">
        <v>5</v>
      </c>
      <c r="D13" s="25">
        <v>4</v>
      </c>
      <c r="E13" s="26">
        <f t="shared" si="0"/>
        <v>9</v>
      </c>
      <c r="F13" s="25">
        <v>229</v>
      </c>
      <c r="G13" s="24">
        <v>8.5299999999999994</v>
      </c>
      <c r="H13" s="84"/>
      <c r="I13" s="84"/>
      <c r="J13" s="27">
        <v>5</v>
      </c>
      <c r="K13" s="25">
        <v>7</v>
      </c>
      <c r="L13" s="26">
        <f t="shared" si="1"/>
        <v>12</v>
      </c>
      <c r="M13" s="25">
        <v>188</v>
      </c>
      <c r="N13" s="24">
        <v>8.8800000000000008</v>
      </c>
      <c r="O13" s="27">
        <v>5</v>
      </c>
      <c r="P13" s="25">
        <v>3</v>
      </c>
      <c r="Q13" s="28">
        <f t="shared" si="2"/>
        <v>8</v>
      </c>
      <c r="R13" s="25">
        <v>40</v>
      </c>
      <c r="S13" s="24">
        <v>4.42</v>
      </c>
      <c r="T13" s="27">
        <v>4</v>
      </c>
      <c r="U13" s="25">
        <v>4</v>
      </c>
      <c r="V13" s="26">
        <f t="shared" si="3"/>
        <v>8</v>
      </c>
      <c r="W13" s="25">
        <v>220</v>
      </c>
      <c r="X13" s="24">
        <v>7.65</v>
      </c>
      <c r="Y13" s="27">
        <v>0</v>
      </c>
      <c r="Z13" s="25">
        <v>0</v>
      </c>
      <c r="AA13" s="28">
        <v>0</v>
      </c>
      <c r="AB13" s="25">
        <v>0</v>
      </c>
      <c r="AC13" s="24">
        <v>0</v>
      </c>
      <c r="AD13" s="27">
        <v>5</v>
      </c>
      <c r="AE13" s="25">
        <v>4</v>
      </c>
      <c r="AF13" s="26">
        <f t="shared" si="5"/>
        <v>9</v>
      </c>
      <c r="AG13" s="25">
        <v>309</v>
      </c>
      <c r="AH13" s="24">
        <v>8.27</v>
      </c>
      <c r="AI13" s="27">
        <v>5</v>
      </c>
      <c r="AJ13" s="25">
        <v>5</v>
      </c>
      <c r="AK13" s="28">
        <f t="shared" si="6"/>
        <v>10</v>
      </c>
      <c r="AL13" s="25">
        <v>235</v>
      </c>
      <c r="AM13" s="24">
        <v>7.8</v>
      </c>
      <c r="AN13" s="27">
        <v>8</v>
      </c>
      <c r="AO13" s="25">
        <v>3</v>
      </c>
      <c r="AP13" s="26">
        <f t="shared" si="7"/>
        <v>11</v>
      </c>
      <c r="AQ13" s="25">
        <v>235</v>
      </c>
      <c r="AR13" s="24">
        <v>7.73</v>
      </c>
      <c r="AS13" s="27">
        <v>5</v>
      </c>
      <c r="AT13" s="25">
        <v>4</v>
      </c>
      <c r="AU13" s="28">
        <f t="shared" si="8"/>
        <v>9</v>
      </c>
      <c r="AV13" s="25">
        <v>140</v>
      </c>
      <c r="AW13" s="24">
        <v>6.63</v>
      </c>
      <c r="AX13" s="27">
        <v>4</v>
      </c>
      <c r="AY13" s="25">
        <v>2</v>
      </c>
      <c r="AZ13" s="26">
        <f t="shared" si="9"/>
        <v>6</v>
      </c>
      <c r="BA13" s="25">
        <v>273</v>
      </c>
      <c r="BB13" s="24">
        <v>7.35</v>
      </c>
      <c r="BC13" s="23">
        <f t="shared" si="10"/>
        <v>9</v>
      </c>
      <c r="BD13" s="22">
        <f t="shared" si="11"/>
        <v>82</v>
      </c>
      <c r="BE13" s="57">
        <f t="shared" si="12"/>
        <v>9.1111111111111107</v>
      </c>
      <c r="BF13" s="59">
        <f t="shared" si="13"/>
        <v>1869</v>
      </c>
      <c r="BG13" s="59">
        <f t="shared" si="13"/>
        <v>67.260000000000005</v>
      </c>
      <c r="BH13" s="59">
        <f t="shared" si="14"/>
        <v>46</v>
      </c>
      <c r="BI13" s="59">
        <f t="shared" si="14"/>
        <v>36</v>
      </c>
    </row>
    <row r="14" spans="1:61" x14ac:dyDescent="0.2">
      <c r="A14" s="30">
        <v>9</v>
      </c>
      <c r="C14" s="27">
        <v>6</v>
      </c>
      <c r="D14" s="25">
        <v>4</v>
      </c>
      <c r="E14" s="26">
        <f t="shared" si="0"/>
        <v>10</v>
      </c>
      <c r="F14" s="25">
        <v>146</v>
      </c>
      <c r="G14" s="24">
        <v>7.03</v>
      </c>
      <c r="H14" s="84"/>
      <c r="I14" s="84"/>
      <c r="J14" s="27">
        <v>4</v>
      </c>
      <c r="K14" s="25">
        <v>10</v>
      </c>
      <c r="L14" s="26">
        <f t="shared" si="1"/>
        <v>14</v>
      </c>
      <c r="M14" s="25">
        <v>288</v>
      </c>
      <c r="N14" s="24">
        <v>9.9700000000000006</v>
      </c>
      <c r="O14" s="27">
        <v>0</v>
      </c>
      <c r="P14" s="25">
        <v>0</v>
      </c>
      <c r="Q14" s="28">
        <v>0</v>
      </c>
      <c r="R14" s="25">
        <v>0</v>
      </c>
      <c r="S14" s="24">
        <v>0</v>
      </c>
      <c r="T14" s="27">
        <v>3</v>
      </c>
      <c r="U14" s="25">
        <v>4</v>
      </c>
      <c r="V14" s="26">
        <f t="shared" si="3"/>
        <v>7</v>
      </c>
      <c r="W14" s="25">
        <v>170</v>
      </c>
      <c r="X14" s="24">
        <v>8.0500000000000007</v>
      </c>
      <c r="Y14" s="27">
        <v>6</v>
      </c>
      <c r="Z14" s="25">
        <v>6</v>
      </c>
      <c r="AA14" s="28">
        <f t="shared" si="4"/>
        <v>12</v>
      </c>
      <c r="AB14" s="25">
        <v>147</v>
      </c>
      <c r="AC14" s="24">
        <v>9.18</v>
      </c>
      <c r="AD14" s="27">
        <v>0</v>
      </c>
      <c r="AE14" s="25">
        <v>0</v>
      </c>
      <c r="AF14" s="26">
        <v>0</v>
      </c>
      <c r="AG14" s="25">
        <v>0</v>
      </c>
      <c r="AH14" s="24">
        <v>0</v>
      </c>
      <c r="AI14" s="27">
        <v>8</v>
      </c>
      <c r="AJ14" s="25">
        <v>4</v>
      </c>
      <c r="AK14" s="28">
        <f t="shared" si="6"/>
        <v>12</v>
      </c>
      <c r="AL14" s="25">
        <v>208</v>
      </c>
      <c r="AM14" s="24">
        <v>8.33</v>
      </c>
      <c r="AN14" s="27">
        <v>6</v>
      </c>
      <c r="AO14" s="25">
        <v>5</v>
      </c>
      <c r="AP14" s="26">
        <f t="shared" si="7"/>
        <v>11</v>
      </c>
      <c r="AQ14" s="25">
        <v>245</v>
      </c>
      <c r="AR14" s="24">
        <v>9.43</v>
      </c>
      <c r="AS14" s="27">
        <v>4</v>
      </c>
      <c r="AT14" s="25">
        <v>2</v>
      </c>
      <c r="AU14" s="28">
        <f t="shared" si="8"/>
        <v>6</v>
      </c>
      <c r="AV14" s="25">
        <v>92</v>
      </c>
      <c r="AW14" s="24">
        <v>6.45</v>
      </c>
      <c r="AX14" s="27">
        <v>4</v>
      </c>
      <c r="AY14" s="25">
        <v>7</v>
      </c>
      <c r="AZ14" s="26">
        <f t="shared" si="9"/>
        <v>11</v>
      </c>
      <c r="BA14" s="25">
        <v>230</v>
      </c>
      <c r="BB14" s="24">
        <v>8.9700000000000006</v>
      </c>
      <c r="BC14" s="23">
        <f t="shared" si="10"/>
        <v>8</v>
      </c>
      <c r="BD14" s="22">
        <f t="shared" si="11"/>
        <v>83</v>
      </c>
      <c r="BE14" s="57">
        <f t="shared" si="12"/>
        <v>10.375</v>
      </c>
      <c r="BF14" s="59">
        <f t="shared" si="13"/>
        <v>1526</v>
      </c>
      <c r="BG14" s="59">
        <f t="shared" si="13"/>
        <v>67.410000000000011</v>
      </c>
      <c r="BH14" s="59">
        <f t="shared" si="14"/>
        <v>41</v>
      </c>
      <c r="BI14" s="59">
        <f t="shared" si="14"/>
        <v>42</v>
      </c>
    </row>
    <row r="15" spans="1:61" x14ac:dyDescent="0.2">
      <c r="A15" s="30">
        <v>10</v>
      </c>
      <c r="C15" s="27">
        <v>6</v>
      </c>
      <c r="D15" s="25">
        <v>6</v>
      </c>
      <c r="E15" s="26">
        <f t="shared" si="0"/>
        <v>12</v>
      </c>
      <c r="F15" s="25">
        <v>200</v>
      </c>
      <c r="G15" s="24">
        <v>9.23</v>
      </c>
      <c r="H15" s="84"/>
      <c r="I15" s="84"/>
      <c r="J15" s="27">
        <v>5</v>
      </c>
      <c r="K15" s="25">
        <v>6</v>
      </c>
      <c r="L15" s="26">
        <f t="shared" si="1"/>
        <v>11</v>
      </c>
      <c r="M15" s="25">
        <v>304</v>
      </c>
      <c r="N15" s="24">
        <v>9.3699999999999992</v>
      </c>
      <c r="O15" s="27">
        <v>0</v>
      </c>
      <c r="P15" s="25">
        <v>0</v>
      </c>
      <c r="Q15" s="28">
        <v>0</v>
      </c>
      <c r="R15" s="25">
        <v>0</v>
      </c>
      <c r="S15" s="24">
        <v>0</v>
      </c>
      <c r="T15" s="27">
        <v>4</v>
      </c>
      <c r="U15" s="25">
        <v>5</v>
      </c>
      <c r="V15" s="26">
        <f t="shared" si="3"/>
        <v>9</v>
      </c>
      <c r="W15" s="25">
        <v>170</v>
      </c>
      <c r="X15" s="24">
        <v>8.0500000000000007</v>
      </c>
      <c r="Y15" s="27">
        <v>5</v>
      </c>
      <c r="Z15" s="25">
        <v>5</v>
      </c>
      <c r="AA15" s="28">
        <f t="shared" si="4"/>
        <v>10</v>
      </c>
      <c r="AB15" s="25">
        <v>91</v>
      </c>
      <c r="AC15" s="24">
        <v>7.82</v>
      </c>
      <c r="AD15" s="27">
        <v>5</v>
      </c>
      <c r="AE15" s="25">
        <v>6</v>
      </c>
      <c r="AF15" s="26">
        <f t="shared" si="5"/>
        <v>11</v>
      </c>
      <c r="AG15" s="25">
        <v>212</v>
      </c>
      <c r="AH15" s="24">
        <v>8.33</v>
      </c>
      <c r="AI15" s="27">
        <v>5</v>
      </c>
      <c r="AJ15" s="25">
        <v>6</v>
      </c>
      <c r="AK15" s="28">
        <f t="shared" si="6"/>
        <v>11</v>
      </c>
      <c r="AL15" s="25">
        <v>214</v>
      </c>
      <c r="AM15" s="24">
        <v>8.85</v>
      </c>
      <c r="AN15" s="27">
        <v>4</v>
      </c>
      <c r="AO15" s="25">
        <v>6</v>
      </c>
      <c r="AP15" s="26">
        <f t="shared" si="7"/>
        <v>10</v>
      </c>
      <c r="AQ15" s="25">
        <v>205</v>
      </c>
      <c r="AR15" s="24">
        <v>9.2200000000000006</v>
      </c>
      <c r="AS15" s="27">
        <v>5</v>
      </c>
      <c r="AT15" s="25">
        <v>2</v>
      </c>
      <c r="AU15" s="28">
        <f t="shared" si="8"/>
        <v>7</v>
      </c>
      <c r="AV15" s="25">
        <v>139</v>
      </c>
      <c r="AW15" s="24">
        <v>8.08</v>
      </c>
      <c r="AX15" s="27">
        <v>5</v>
      </c>
      <c r="AY15" s="25">
        <v>3</v>
      </c>
      <c r="AZ15" s="26">
        <f t="shared" si="9"/>
        <v>8</v>
      </c>
      <c r="BA15" s="25">
        <v>197</v>
      </c>
      <c r="BB15" s="24">
        <v>9.68</v>
      </c>
      <c r="BC15" s="23">
        <f t="shared" si="10"/>
        <v>9</v>
      </c>
      <c r="BD15" s="22">
        <f t="shared" si="11"/>
        <v>89</v>
      </c>
      <c r="BE15" s="57">
        <f t="shared" si="12"/>
        <v>9.8888888888888893</v>
      </c>
      <c r="BF15" s="59">
        <f t="shared" si="13"/>
        <v>1732</v>
      </c>
      <c r="BG15" s="59">
        <f t="shared" si="13"/>
        <v>78.63</v>
      </c>
      <c r="BH15" s="59">
        <f t="shared" si="14"/>
        <v>44</v>
      </c>
      <c r="BI15" s="59">
        <f t="shared" si="14"/>
        <v>45</v>
      </c>
    </row>
    <row r="16" spans="1:61" x14ac:dyDescent="0.2">
      <c r="A16" s="30">
        <v>11</v>
      </c>
      <c r="C16" s="27">
        <v>1</v>
      </c>
      <c r="D16" s="25">
        <v>5</v>
      </c>
      <c r="E16" s="26">
        <f t="shared" si="0"/>
        <v>6</v>
      </c>
      <c r="F16" s="25">
        <v>246</v>
      </c>
      <c r="G16" s="24">
        <v>8.52</v>
      </c>
      <c r="H16" s="84"/>
      <c r="I16" s="84"/>
      <c r="J16" s="27">
        <v>7</v>
      </c>
      <c r="K16" s="25">
        <v>7</v>
      </c>
      <c r="L16" s="26">
        <f t="shared" si="1"/>
        <v>14</v>
      </c>
      <c r="M16" s="25">
        <v>274</v>
      </c>
      <c r="N16" s="24">
        <v>9.68</v>
      </c>
      <c r="O16" s="27">
        <v>0</v>
      </c>
      <c r="P16" s="25">
        <v>0</v>
      </c>
      <c r="Q16" s="28">
        <v>0</v>
      </c>
      <c r="R16" s="25">
        <v>0</v>
      </c>
      <c r="S16" s="24">
        <v>0</v>
      </c>
      <c r="T16" s="27">
        <v>3</v>
      </c>
      <c r="U16" s="25">
        <v>9</v>
      </c>
      <c r="V16" s="26">
        <f t="shared" si="3"/>
        <v>12</v>
      </c>
      <c r="W16" s="25">
        <v>145</v>
      </c>
      <c r="X16" s="24">
        <v>8.42</v>
      </c>
      <c r="Y16" s="27">
        <v>3</v>
      </c>
      <c r="Z16" s="25">
        <v>5</v>
      </c>
      <c r="AA16" s="28">
        <v>8</v>
      </c>
      <c r="AB16" s="25">
        <v>188</v>
      </c>
      <c r="AC16" s="24">
        <v>8.5299999999999994</v>
      </c>
      <c r="AD16" s="27">
        <v>5</v>
      </c>
      <c r="AE16" s="25">
        <v>3</v>
      </c>
      <c r="AF16" s="26">
        <f t="shared" si="5"/>
        <v>8</v>
      </c>
      <c r="AG16" s="25">
        <v>318</v>
      </c>
      <c r="AH16" s="24">
        <v>7.82</v>
      </c>
      <c r="AI16" s="27">
        <v>5</v>
      </c>
      <c r="AJ16" s="25">
        <v>5</v>
      </c>
      <c r="AK16" s="28">
        <v>10</v>
      </c>
      <c r="AL16" s="25">
        <v>229</v>
      </c>
      <c r="AM16" s="24">
        <v>10.47</v>
      </c>
      <c r="AN16" s="27">
        <v>7</v>
      </c>
      <c r="AO16" s="25">
        <v>4</v>
      </c>
      <c r="AP16" s="26">
        <f t="shared" si="7"/>
        <v>11</v>
      </c>
      <c r="AQ16" s="25">
        <v>260</v>
      </c>
      <c r="AR16" s="24">
        <v>7.83</v>
      </c>
      <c r="AS16" s="27">
        <v>0</v>
      </c>
      <c r="AT16" s="25">
        <v>0</v>
      </c>
      <c r="AU16" s="28">
        <v>0</v>
      </c>
      <c r="AV16" s="25">
        <v>0</v>
      </c>
      <c r="AW16" s="24">
        <v>0</v>
      </c>
      <c r="AX16" s="27">
        <v>2</v>
      </c>
      <c r="AY16" s="25">
        <v>5</v>
      </c>
      <c r="AZ16" s="26">
        <f t="shared" si="9"/>
        <v>7</v>
      </c>
      <c r="BA16" s="25">
        <v>162</v>
      </c>
      <c r="BB16" s="24">
        <v>7.13</v>
      </c>
      <c r="BC16" s="23">
        <f t="shared" si="10"/>
        <v>8</v>
      </c>
      <c r="BD16" s="22">
        <f t="shared" si="11"/>
        <v>76</v>
      </c>
      <c r="BE16" s="57">
        <f t="shared" si="12"/>
        <v>9.5</v>
      </c>
      <c r="BF16" s="59">
        <f t="shared" si="13"/>
        <v>1822</v>
      </c>
      <c r="BG16" s="59">
        <f t="shared" si="13"/>
        <v>68.399999999999991</v>
      </c>
      <c r="BH16" s="59">
        <f t="shared" si="14"/>
        <v>33</v>
      </c>
      <c r="BI16" s="59">
        <f t="shared" si="14"/>
        <v>43</v>
      </c>
    </row>
    <row r="17" spans="1:61" x14ac:dyDescent="0.2">
      <c r="A17" s="30">
        <v>12</v>
      </c>
      <c r="C17" s="27">
        <v>5</v>
      </c>
      <c r="D17" s="25">
        <v>4</v>
      </c>
      <c r="E17" s="26">
        <f t="shared" si="0"/>
        <v>9</v>
      </c>
      <c r="F17" s="25">
        <v>214</v>
      </c>
      <c r="G17" s="24">
        <v>8.68</v>
      </c>
      <c r="H17" s="84"/>
      <c r="I17" s="84"/>
      <c r="J17" s="27">
        <v>7</v>
      </c>
      <c r="K17" s="25">
        <v>4</v>
      </c>
      <c r="L17" s="26">
        <f t="shared" si="1"/>
        <v>11</v>
      </c>
      <c r="M17" s="25">
        <v>263</v>
      </c>
      <c r="N17" s="24">
        <v>8.2200000000000006</v>
      </c>
      <c r="O17" s="27">
        <v>0</v>
      </c>
      <c r="P17" s="25">
        <v>0</v>
      </c>
      <c r="Q17" s="28">
        <v>0</v>
      </c>
      <c r="R17" s="25">
        <v>0</v>
      </c>
      <c r="S17" s="24">
        <v>0</v>
      </c>
      <c r="T17" s="27">
        <v>3</v>
      </c>
      <c r="U17" s="25">
        <v>7</v>
      </c>
      <c r="V17" s="26">
        <f t="shared" si="3"/>
        <v>10</v>
      </c>
      <c r="W17" s="25">
        <v>60</v>
      </c>
      <c r="X17" s="24">
        <v>6.4</v>
      </c>
      <c r="Y17" s="27">
        <v>3</v>
      </c>
      <c r="Z17" s="25">
        <v>7</v>
      </c>
      <c r="AA17" s="28">
        <f t="shared" si="4"/>
        <v>10</v>
      </c>
      <c r="AB17" s="25">
        <v>158</v>
      </c>
      <c r="AC17" s="24">
        <v>8.3000000000000007</v>
      </c>
      <c r="AD17" s="27">
        <v>4</v>
      </c>
      <c r="AE17" s="25">
        <v>3</v>
      </c>
      <c r="AF17" s="26">
        <f t="shared" si="5"/>
        <v>7</v>
      </c>
      <c r="AG17" s="25">
        <v>223</v>
      </c>
      <c r="AH17" s="24">
        <v>6.87</v>
      </c>
      <c r="AI17" s="27">
        <v>0</v>
      </c>
      <c r="AJ17" s="25">
        <v>0</v>
      </c>
      <c r="AK17" s="28">
        <v>0</v>
      </c>
      <c r="AL17" s="25">
        <v>0</v>
      </c>
      <c r="AM17" s="24">
        <v>0</v>
      </c>
      <c r="AN17" s="27">
        <v>4</v>
      </c>
      <c r="AO17" s="25">
        <v>4</v>
      </c>
      <c r="AP17" s="26">
        <f t="shared" si="7"/>
        <v>8</v>
      </c>
      <c r="AQ17" s="25">
        <v>213</v>
      </c>
      <c r="AR17" s="24">
        <v>7.33</v>
      </c>
      <c r="AS17" s="27">
        <v>0</v>
      </c>
      <c r="AT17" s="25">
        <v>0</v>
      </c>
      <c r="AU17" s="28">
        <v>0</v>
      </c>
      <c r="AV17" s="25">
        <v>0</v>
      </c>
      <c r="AW17" s="24">
        <v>0</v>
      </c>
      <c r="AX17" s="27">
        <v>5</v>
      </c>
      <c r="AY17" s="25">
        <v>5</v>
      </c>
      <c r="AZ17" s="26">
        <f t="shared" si="9"/>
        <v>10</v>
      </c>
      <c r="BA17" s="25">
        <v>284</v>
      </c>
      <c r="BB17" s="24">
        <v>7.93</v>
      </c>
      <c r="BC17" s="23">
        <f t="shared" si="10"/>
        <v>7</v>
      </c>
      <c r="BD17" s="22">
        <f t="shared" si="11"/>
        <v>65</v>
      </c>
      <c r="BE17" s="57">
        <f t="shared" si="12"/>
        <v>9.2857142857142865</v>
      </c>
      <c r="BF17" s="59">
        <f t="shared" si="13"/>
        <v>1415</v>
      </c>
      <c r="BG17" s="59">
        <f t="shared" si="13"/>
        <v>53.73</v>
      </c>
      <c r="BH17" s="59">
        <f t="shared" si="14"/>
        <v>31</v>
      </c>
      <c r="BI17" s="59">
        <f t="shared" si="14"/>
        <v>34</v>
      </c>
    </row>
    <row r="18" spans="1:61" x14ac:dyDescent="0.2">
      <c r="A18" s="30">
        <v>13</v>
      </c>
      <c r="C18" s="60"/>
      <c r="D18" s="61"/>
      <c r="E18" s="62">
        <f t="shared" si="0"/>
        <v>0</v>
      </c>
      <c r="F18" s="61"/>
      <c r="G18" s="63"/>
      <c r="H18" s="85"/>
      <c r="I18" s="85"/>
      <c r="J18" s="60"/>
      <c r="K18" s="61"/>
      <c r="L18" s="62">
        <f t="shared" si="1"/>
        <v>0</v>
      </c>
      <c r="M18" s="61"/>
      <c r="N18" s="63"/>
      <c r="O18" s="60"/>
      <c r="P18" s="61"/>
      <c r="Q18" s="62">
        <f t="shared" si="2"/>
        <v>0</v>
      </c>
      <c r="R18" s="61"/>
      <c r="S18" s="63"/>
      <c r="T18" s="60"/>
      <c r="U18" s="61"/>
      <c r="V18" s="62">
        <f t="shared" si="3"/>
        <v>0</v>
      </c>
      <c r="W18" s="61"/>
      <c r="X18" s="63"/>
      <c r="Y18" s="60"/>
      <c r="Z18" s="61"/>
      <c r="AA18" s="62">
        <f t="shared" si="4"/>
        <v>0</v>
      </c>
      <c r="AB18" s="61"/>
      <c r="AC18" s="63"/>
      <c r="AD18" s="60"/>
      <c r="AE18" s="61"/>
      <c r="AF18" s="62">
        <f t="shared" si="5"/>
        <v>0</v>
      </c>
      <c r="AG18" s="61"/>
      <c r="AH18" s="63"/>
      <c r="AI18" s="60"/>
      <c r="AJ18" s="61"/>
      <c r="AK18" s="62">
        <f t="shared" si="6"/>
        <v>0</v>
      </c>
      <c r="AL18" s="61"/>
      <c r="AM18" s="63"/>
      <c r="AN18" s="60"/>
      <c r="AO18" s="61"/>
      <c r="AP18" s="62">
        <f t="shared" si="7"/>
        <v>0</v>
      </c>
      <c r="AQ18" s="61"/>
      <c r="AR18" s="63"/>
      <c r="AS18" s="60"/>
      <c r="AT18" s="61"/>
      <c r="AU18" s="62">
        <f t="shared" si="8"/>
        <v>0</v>
      </c>
      <c r="AV18" s="61"/>
      <c r="AW18" s="63"/>
      <c r="AX18" s="60"/>
      <c r="AY18" s="61"/>
      <c r="AZ18" s="62">
        <f t="shared" si="9"/>
        <v>0</v>
      </c>
      <c r="BA18" s="61"/>
      <c r="BB18" s="63"/>
      <c r="BC18" s="64">
        <f t="shared" si="10"/>
        <v>0</v>
      </c>
      <c r="BD18" s="64">
        <f t="shared" si="11"/>
        <v>0</v>
      </c>
      <c r="BE18" s="65" t="e">
        <f t="shared" si="12"/>
        <v>#DIV/0!</v>
      </c>
      <c r="BF18" s="59">
        <f t="shared" si="13"/>
        <v>0</v>
      </c>
      <c r="BG18" s="59">
        <f t="shared" si="13"/>
        <v>0</v>
      </c>
      <c r="BH18" s="59">
        <f t="shared" si="14"/>
        <v>0</v>
      </c>
      <c r="BI18" s="59">
        <f t="shared" si="14"/>
        <v>0</v>
      </c>
    </row>
    <row r="19" spans="1:61" x14ac:dyDescent="0.2">
      <c r="A19" s="30">
        <v>14</v>
      </c>
      <c r="C19" s="60"/>
      <c r="D19" s="61"/>
      <c r="E19" s="62">
        <f t="shared" si="0"/>
        <v>0</v>
      </c>
      <c r="F19" s="61"/>
      <c r="G19" s="63"/>
      <c r="H19" s="85"/>
      <c r="I19" s="85"/>
      <c r="J19" s="60"/>
      <c r="K19" s="61"/>
      <c r="L19" s="62">
        <f t="shared" si="1"/>
        <v>0</v>
      </c>
      <c r="M19" s="61"/>
      <c r="N19" s="63"/>
      <c r="O19" s="60"/>
      <c r="P19" s="61"/>
      <c r="Q19" s="62">
        <f t="shared" si="2"/>
        <v>0</v>
      </c>
      <c r="R19" s="61"/>
      <c r="S19" s="63"/>
      <c r="T19" s="60"/>
      <c r="U19" s="61"/>
      <c r="V19" s="62">
        <f t="shared" si="3"/>
        <v>0</v>
      </c>
      <c r="W19" s="61"/>
      <c r="X19" s="63"/>
      <c r="Y19" s="60"/>
      <c r="Z19" s="61"/>
      <c r="AA19" s="62">
        <f t="shared" si="4"/>
        <v>0</v>
      </c>
      <c r="AB19" s="61"/>
      <c r="AC19" s="63"/>
      <c r="AD19" s="60"/>
      <c r="AE19" s="61"/>
      <c r="AF19" s="62">
        <f t="shared" si="5"/>
        <v>0</v>
      </c>
      <c r="AG19" s="61"/>
      <c r="AH19" s="63"/>
      <c r="AI19" s="60"/>
      <c r="AJ19" s="61"/>
      <c r="AK19" s="62">
        <f t="shared" si="6"/>
        <v>0</v>
      </c>
      <c r="AL19" s="61"/>
      <c r="AM19" s="63"/>
      <c r="AN19" s="60"/>
      <c r="AO19" s="61"/>
      <c r="AP19" s="62">
        <f t="shared" si="7"/>
        <v>0</v>
      </c>
      <c r="AQ19" s="61"/>
      <c r="AR19" s="63"/>
      <c r="AS19" s="60"/>
      <c r="AT19" s="61"/>
      <c r="AU19" s="62">
        <f t="shared" si="8"/>
        <v>0</v>
      </c>
      <c r="AV19" s="61"/>
      <c r="AW19" s="63"/>
      <c r="AX19" s="60"/>
      <c r="AY19" s="61"/>
      <c r="AZ19" s="62">
        <f t="shared" si="9"/>
        <v>0</v>
      </c>
      <c r="BA19" s="61"/>
      <c r="BB19" s="63"/>
      <c r="BC19" s="64">
        <f t="shared" si="10"/>
        <v>0</v>
      </c>
      <c r="BD19" s="64">
        <f t="shared" si="11"/>
        <v>0</v>
      </c>
      <c r="BE19" s="65" t="e">
        <f t="shared" si="12"/>
        <v>#DIV/0!</v>
      </c>
      <c r="BF19" s="59">
        <f t="shared" si="13"/>
        <v>0</v>
      </c>
      <c r="BG19" s="59">
        <f t="shared" si="13"/>
        <v>0</v>
      </c>
      <c r="BH19" s="59">
        <f t="shared" si="14"/>
        <v>0</v>
      </c>
      <c r="BI19" s="59">
        <f t="shared" si="14"/>
        <v>0</v>
      </c>
    </row>
    <row r="20" spans="1:61" x14ac:dyDescent="0.2">
      <c r="A20" s="30">
        <v>15</v>
      </c>
      <c r="C20" s="27">
        <v>0</v>
      </c>
      <c r="D20" s="25">
        <v>0</v>
      </c>
      <c r="E20" s="26">
        <f t="shared" si="0"/>
        <v>0</v>
      </c>
      <c r="F20" s="25">
        <v>0</v>
      </c>
      <c r="G20" s="24">
        <v>0</v>
      </c>
      <c r="H20" s="84"/>
      <c r="I20" s="84"/>
      <c r="J20" s="27">
        <v>8</v>
      </c>
      <c r="K20" s="25">
        <v>8</v>
      </c>
      <c r="L20" s="26">
        <f t="shared" si="1"/>
        <v>16</v>
      </c>
      <c r="M20" s="25">
        <v>194</v>
      </c>
      <c r="N20" s="24">
        <v>9.32</v>
      </c>
      <c r="O20" s="27">
        <v>5</v>
      </c>
      <c r="P20" s="25">
        <v>5</v>
      </c>
      <c r="Q20" s="28">
        <f t="shared" si="2"/>
        <v>10</v>
      </c>
      <c r="R20" s="25">
        <v>201</v>
      </c>
      <c r="S20" s="24">
        <v>9.1</v>
      </c>
      <c r="T20" s="27">
        <v>0</v>
      </c>
      <c r="U20" s="25">
        <v>0</v>
      </c>
      <c r="V20" s="26">
        <f t="shared" si="3"/>
        <v>0</v>
      </c>
      <c r="W20" s="25">
        <v>0</v>
      </c>
      <c r="X20" s="24">
        <v>0</v>
      </c>
      <c r="Y20" s="27">
        <v>4</v>
      </c>
      <c r="Z20" s="25">
        <v>5</v>
      </c>
      <c r="AA20" s="28">
        <f t="shared" si="4"/>
        <v>9</v>
      </c>
      <c r="AB20" s="25">
        <v>112</v>
      </c>
      <c r="AC20" s="24">
        <v>7.68</v>
      </c>
      <c r="AD20" s="27">
        <v>5</v>
      </c>
      <c r="AE20" s="25">
        <v>6</v>
      </c>
      <c r="AF20" s="26">
        <f t="shared" si="5"/>
        <v>11</v>
      </c>
      <c r="AG20" s="25">
        <v>356</v>
      </c>
      <c r="AH20" s="24">
        <v>8.82</v>
      </c>
      <c r="AI20" s="27">
        <v>3</v>
      </c>
      <c r="AJ20" s="25">
        <v>9</v>
      </c>
      <c r="AK20" s="28">
        <f t="shared" si="6"/>
        <v>12</v>
      </c>
      <c r="AL20" s="25">
        <v>174</v>
      </c>
      <c r="AM20" s="24">
        <v>8.57</v>
      </c>
      <c r="AN20" s="27">
        <v>5</v>
      </c>
      <c r="AO20" s="25">
        <v>3</v>
      </c>
      <c r="AP20" s="26">
        <f t="shared" si="7"/>
        <v>8</v>
      </c>
      <c r="AQ20" s="25">
        <v>266</v>
      </c>
      <c r="AR20" s="24">
        <v>8.57</v>
      </c>
      <c r="AS20" s="27">
        <v>5</v>
      </c>
      <c r="AT20" s="25">
        <v>0</v>
      </c>
      <c r="AU20" s="28">
        <f t="shared" si="8"/>
        <v>5</v>
      </c>
      <c r="AV20" s="25">
        <v>175</v>
      </c>
      <c r="AW20" s="24">
        <v>8.7799999999999994</v>
      </c>
      <c r="AX20" s="27">
        <v>5</v>
      </c>
      <c r="AY20" s="25">
        <v>4</v>
      </c>
      <c r="AZ20" s="26">
        <f t="shared" si="9"/>
        <v>9</v>
      </c>
      <c r="BA20" s="25">
        <v>192</v>
      </c>
      <c r="BB20" s="24">
        <v>8.1</v>
      </c>
      <c r="BC20" s="23">
        <f t="shared" si="10"/>
        <v>8</v>
      </c>
      <c r="BD20" s="22">
        <f t="shared" si="11"/>
        <v>80</v>
      </c>
      <c r="BE20" s="57">
        <f t="shared" si="12"/>
        <v>10</v>
      </c>
      <c r="BF20" s="59">
        <f t="shared" si="13"/>
        <v>1670</v>
      </c>
      <c r="BG20" s="59">
        <f t="shared" si="13"/>
        <v>68.94</v>
      </c>
      <c r="BH20" s="59">
        <f t="shared" si="14"/>
        <v>40</v>
      </c>
      <c r="BI20" s="59">
        <f t="shared" si="14"/>
        <v>40</v>
      </c>
    </row>
    <row r="21" spans="1:61" x14ac:dyDescent="0.2">
      <c r="A21" s="30">
        <v>16</v>
      </c>
      <c r="C21" s="27">
        <v>0</v>
      </c>
      <c r="D21" s="25">
        <v>0</v>
      </c>
      <c r="E21" s="26">
        <f t="shared" si="0"/>
        <v>0</v>
      </c>
      <c r="F21" s="25">
        <v>0</v>
      </c>
      <c r="G21" s="24">
        <v>0</v>
      </c>
      <c r="H21" s="84"/>
      <c r="I21" s="84"/>
      <c r="J21" s="27">
        <v>3</v>
      </c>
      <c r="K21" s="25">
        <v>5</v>
      </c>
      <c r="L21" s="26">
        <f t="shared" si="1"/>
        <v>8</v>
      </c>
      <c r="M21" s="25">
        <v>240</v>
      </c>
      <c r="N21" s="24">
        <v>8.32</v>
      </c>
      <c r="O21" s="27">
        <v>4</v>
      </c>
      <c r="P21" s="25">
        <v>10</v>
      </c>
      <c r="Q21" s="28">
        <f t="shared" si="2"/>
        <v>14</v>
      </c>
      <c r="R21" s="25">
        <v>233</v>
      </c>
      <c r="S21" s="24">
        <v>8.73</v>
      </c>
      <c r="T21" s="27">
        <v>0</v>
      </c>
      <c r="U21" s="25">
        <v>0</v>
      </c>
      <c r="V21" s="26">
        <f t="shared" si="3"/>
        <v>0</v>
      </c>
      <c r="W21" s="25">
        <v>0</v>
      </c>
      <c r="X21" s="24">
        <v>0</v>
      </c>
      <c r="Y21" s="27">
        <v>6</v>
      </c>
      <c r="Z21" s="25">
        <v>8</v>
      </c>
      <c r="AA21" s="28">
        <f t="shared" si="4"/>
        <v>14</v>
      </c>
      <c r="AB21" s="25">
        <v>94</v>
      </c>
      <c r="AC21" s="24">
        <v>10.050000000000001</v>
      </c>
      <c r="AD21" s="27">
        <v>8</v>
      </c>
      <c r="AE21" s="25">
        <v>4</v>
      </c>
      <c r="AF21" s="26">
        <f t="shared" si="5"/>
        <v>12</v>
      </c>
      <c r="AG21" s="25">
        <v>187</v>
      </c>
      <c r="AH21" s="24">
        <v>8.15</v>
      </c>
      <c r="AI21" s="27">
        <v>4</v>
      </c>
      <c r="AJ21" s="25">
        <v>6</v>
      </c>
      <c r="AK21" s="28">
        <f t="shared" si="6"/>
        <v>10</v>
      </c>
      <c r="AL21" s="25">
        <v>356</v>
      </c>
      <c r="AM21" s="24">
        <v>8.4</v>
      </c>
      <c r="AN21" s="27">
        <v>0</v>
      </c>
      <c r="AO21" s="25">
        <v>0</v>
      </c>
      <c r="AP21" s="26">
        <f t="shared" si="7"/>
        <v>0</v>
      </c>
      <c r="AQ21" s="25">
        <v>0</v>
      </c>
      <c r="AR21" s="24">
        <v>0</v>
      </c>
      <c r="AS21" s="27">
        <v>7</v>
      </c>
      <c r="AT21" s="25">
        <v>3</v>
      </c>
      <c r="AU21" s="28">
        <f t="shared" si="8"/>
        <v>10</v>
      </c>
      <c r="AV21" s="25">
        <v>217</v>
      </c>
      <c r="AW21" s="24">
        <v>10.92</v>
      </c>
      <c r="AX21" s="27">
        <v>5</v>
      </c>
      <c r="AY21" s="25">
        <v>2</v>
      </c>
      <c r="AZ21" s="26">
        <f t="shared" si="9"/>
        <v>7</v>
      </c>
      <c r="BA21" s="25">
        <v>294</v>
      </c>
      <c r="BB21" s="24">
        <v>9.3800000000000008</v>
      </c>
      <c r="BC21" s="23">
        <f t="shared" si="10"/>
        <v>7</v>
      </c>
      <c r="BD21" s="22">
        <f t="shared" si="11"/>
        <v>75</v>
      </c>
      <c r="BE21" s="57">
        <f t="shared" si="12"/>
        <v>10.714285714285714</v>
      </c>
      <c r="BF21" s="59">
        <f t="shared" si="13"/>
        <v>1621</v>
      </c>
      <c r="BG21" s="59">
        <f t="shared" si="13"/>
        <v>63.95</v>
      </c>
      <c r="BH21" s="59">
        <f t="shared" si="14"/>
        <v>37</v>
      </c>
      <c r="BI21" s="59">
        <f t="shared" si="14"/>
        <v>38</v>
      </c>
    </row>
    <row r="22" spans="1:61" x14ac:dyDescent="0.2">
      <c r="A22" s="30">
        <v>17</v>
      </c>
      <c r="C22" s="27">
        <v>0</v>
      </c>
      <c r="D22" s="25">
        <v>0</v>
      </c>
      <c r="E22" s="26">
        <f t="shared" si="0"/>
        <v>0</v>
      </c>
      <c r="F22" s="25">
        <v>0</v>
      </c>
      <c r="G22" s="24">
        <v>0</v>
      </c>
      <c r="H22" s="84"/>
      <c r="I22" s="84"/>
      <c r="J22" s="27">
        <v>9</v>
      </c>
      <c r="K22" s="25">
        <v>5</v>
      </c>
      <c r="L22" s="26">
        <f t="shared" si="1"/>
        <v>14</v>
      </c>
      <c r="M22" s="25">
        <v>397</v>
      </c>
      <c r="N22" s="24">
        <v>10.3</v>
      </c>
      <c r="O22" s="27">
        <v>5</v>
      </c>
      <c r="P22" s="25">
        <v>3</v>
      </c>
      <c r="Q22" s="28">
        <f t="shared" si="2"/>
        <v>8</v>
      </c>
      <c r="R22" s="25">
        <v>318</v>
      </c>
      <c r="S22" s="24">
        <v>10.07</v>
      </c>
      <c r="T22" s="27">
        <v>0</v>
      </c>
      <c r="U22" s="25">
        <v>0</v>
      </c>
      <c r="V22" s="26">
        <f t="shared" si="3"/>
        <v>0</v>
      </c>
      <c r="W22" s="25">
        <v>0</v>
      </c>
      <c r="X22" s="24">
        <v>0</v>
      </c>
      <c r="Y22" s="27">
        <v>10</v>
      </c>
      <c r="Z22" s="25">
        <v>2</v>
      </c>
      <c r="AA22" s="28">
        <f t="shared" si="4"/>
        <v>12</v>
      </c>
      <c r="AB22" s="25">
        <v>79</v>
      </c>
      <c r="AC22" s="24">
        <v>10.07</v>
      </c>
      <c r="AD22" s="27">
        <v>7</v>
      </c>
      <c r="AE22" s="25">
        <v>3</v>
      </c>
      <c r="AF22" s="26">
        <f t="shared" si="5"/>
        <v>10</v>
      </c>
      <c r="AG22" s="25">
        <v>273</v>
      </c>
      <c r="AH22" s="24">
        <v>9.18</v>
      </c>
      <c r="AI22" s="27">
        <v>4</v>
      </c>
      <c r="AJ22" s="25">
        <v>6</v>
      </c>
      <c r="AK22" s="28">
        <f t="shared" si="6"/>
        <v>10</v>
      </c>
      <c r="AL22" s="25">
        <v>269</v>
      </c>
      <c r="AM22" s="24">
        <v>8.5299999999999994</v>
      </c>
      <c r="AN22" s="27">
        <v>5</v>
      </c>
      <c r="AO22" s="25">
        <v>5</v>
      </c>
      <c r="AP22" s="26">
        <f t="shared" si="7"/>
        <v>10</v>
      </c>
      <c r="AQ22" s="25">
        <v>300</v>
      </c>
      <c r="AR22" s="24">
        <v>9.35</v>
      </c>
      <c r="AS22" s="27">
        <v>9</v>
      </c>
      <c r="AT22" s="25">
        <v>2</v>
      </c>
      <c r="AU22" s="28">
        <f t="shared" si="8"/>
        <v>11</v>
      </c>
      <c r="AV22" s="25">
        <v>223</v>
      </c>
      <c r="AW22" s="24">
        <v>9.33</v>
      </c>
      <c r="AX22" s="27">
        <v>5</v>
      </c>
      <c r="AY22" s="25">
        <v>2</v>
      </c>
      <c r="AZ22" s="26">
        <f t="shared" si="9"/>
        <v>7</v>
      </c>
      <c r="BA22" s="25">
        <v>233</v>
      </c>
      <c r="BB22" s="24">
        <v>9.5299999999999994</v>
      </c>
      <c r="BC22" s="23">
        <f t="shared" si="10"/>
        <v>8</v>
      </c>
      <c r="BD22" s="22">
        <f t="shared" si="11"/>
        <v>82</v>
      </c>
      <c r="BE22" s="57">
        <f t="shared" si="12"/>
        <v>10.25</v>
      </c>
      <c r="BF22" s="59">
        <f t="shared" si="13"/>
        <v>2092</v>
      </c>
      <c r="BG22" s="59">
        <f t="shared" si="13"/>
        <v>76.360000000000014</v>
      </c>
      <c r="BH22" s="59">
        <f t="shared" si="14"/>
        <v>54</v>
      </c>
      <c r="BI22" s="59">
        <f t="shared" si="14"/>
        <v>28</v>
      </c>
    </row>
    <row r="23" spans="1:61" x14ac:dyDescent="0.2">
      <c r="A23" s="30">
        <v>18</v>
      </c>
      <c r="C23" s="27">
        <v>0</v>
      </c>
      <c r="D23" s="25">
        <v>0</v>
      </c>
      <c r="E23" s="26">
        <f t="shared" si="0"/>
        <v>0</v>
      </c>
      <c r="F23" s="25">
        <v>0</v>
      </c>
      <c r="G23" s="24">
        <v>0</v>
      </c>
      <c r="H23" s="84"/>
      <c r="I23" s="84"/>
      <c r="J23" s="27">
        <v>9</v>
      </c>
      <c r="K23" s="25">
        <v>7</v>
      </c>
      <c r="L23" s="26">
        <f t="shared" si="1"/>
        <v>16</v>
      </c>
      <c r="M23" s="25">
        <v>357</v>
      </c>
      <c r="N23" s="24">
        <v>11.03</v>
      </c>
      <c r="O23" s="27">
        <v>4</v>
      </c>
      <c r="P23" s="25">
        <v>7</v>
      </c>
      <c r="Q23" s="28">
        <f t="shared" si="2"/>
        <v>11</v>
      </c>
      <c r="R23" s="25">
        <v>291</v>
      </c>
      <c r="S23" s="24">
        <v>10.48</v>
      </c>
      <c r="T23" s="27">
        <v>0</v>
      </c>
      <c r="U23" s="25">
        <v>0</v>
      </c>
      <c r="V23" s="26">
        <f t="shared" si="3"/>
        <v>0</v>
      </c>
      <c r="W23" s="25">
        <v>0</v>
      </c>
      <c r="X23" s="24">
        <v>0</v>
      </c>
      <c r="Y23" s="27">
        <v>7</v>
      </c>
      <c r="Z23" s="25">
        <v>7</v>
      </c>
      <c r="AA23" s="28">
        <f t="shared" si="4"/>
        <v>14</v>
      </c>
      <c r="AB23" s="25">
        <v>125</v>
      </c>
      <c r="AC23" s="24">
        <v>9.27</v>
      </c>
      <c r="AD23" s="27">
        <v>6</v>
      </c>
      <c r="AE23" s="25">
        <v>7</v>
      </c>
      <c r="AF23" s="26">
        <f t="shared" si="5"/>
        <v>13</v>
      </c>
      <c r="AG23" s="25">
        <v>225</v>
      </c>
      <c r="AH23" s="24">
        <v>8.9499999999999993</v>
      </c>
      <c r="AI23" s="27">
        <v>2</v>
      </c>
      <c r="AJ23" s="25">
        <v>12</v>
      </c>
      <c r="AK23" s="28">
        <v>0</v>
      </c>
      <c r="AL23" s="25">
        <v>252</v>
      </c>
      <c r="AM23" s="24">
        <v>9.2799999999999994</v>
      </c>
      <c r="AN23" s="27">
        <v>3</v>
      </c>
      <c r="AO23" s="25">
        <v>4</v>
      </c>
      <c r="AP23" s="26">
        <f t="shared" si="7"/>
        <v>7</v>
      </c>
      <c r="AQ23" s="25">
        <v>321</v>
      </c>
      <c r="AR23" s="24">
        <v>9.43</v>
      </c>
      <c r="AS23" s="27">
        <v>2</v>
      </c>
      <c r="AT23" s="25">
        <v>4</v>
      </c>
      <c r="AU23" s="28">
        <f t="shared" si="8"/>
        <v>6</v>
      </c>
      <c r="AV23" s="25">
        <v>199</v>
      </c>
      <c r="AW23" s="24">
        <v>8.9499999999999993</v>
      </c>
      <c r="AX23" s="27">
        <v>0</v>
      </c>
      <c r="AY23" s="25">
        <v>0</v>
      </c>
      <c r="AZ23" s="26">
        <f t="shared" si="9"/>
        <v>0</v>
      </c>
      <c r="BA23" s="25">
        <v>0</v>
      </c>
      <c r="BB23" s="24">
        <v>0</v>
      </c>
      <c r="BC23" s="23">
        <f t="shared" si="10"/>
        <v>6</v>
      </c>
      <c r="BD23" s="22">
        <f t="shared" si="11"/>
        <v>67</v>
      </c>
      <c r="BE23" s="57">
        <f t="shared" si="12"/>
        <v>11.166666666666666</v>
      </c>
      <c r="BF23" s="59">
        <f t="shared" si="13"/>
        <v>1770</v>
      </c>
      <c r="BG23" s="59">
        <f t="shared" si="13"/>
        <v>67.39</v>
      </c>
      <c r="BH23" s="59">
        <f t="shared" si="14"/>
        <v>33</v>
      </c>
      <c r="BI23" s="59">
        <f t="shared" si="14"/>
        <v>48</v>
      </c>
    </row>
    <row r="24" spans="1:61" x14ac:dyDescent="0.2">
      <c r="A24" s="30">
        <v>19</v>
      </c>
      <c r="C24" s="27">
        <v>0</v>
      </c>
      <c r="D24" s="25">
        <v>0</v>
      </c>
      <c r="E24" s="26">
        <v>0</v>
      </c>
      <c r="F24" s="25">
        <v>0</v>
      </c>
      <c r="G24" s="24">
        <v>0</v>
      </c>
      <c r="H24" s="84"/>
      <c r="I24" s="84"/>
      <c r="J24" s="27">
        <v>7</v>
      </c>
      <c r="K24" s="25">
        <v>6</v>
      </c>
      <c r="L24" s="26">
        <f t="shared" si="1"/>
        <v>13</v>
      </c>
      <c r="M24" s="25">
        <v>304</v>
      </c>
      <c r="N24" s="24">
        <v>8.2200000000000006</v>
      </c>
      <c r="O24" s="27">
        <v>7</v>
      </c>
      <c r="P24" s="25">
        <v>6</v>
      </c>
      <c r="Q24" s="28">
        <f t="shared" si="2"/>
        <v>13</v>
      </c>
      <c r="R24" s="25">
        <v>119</v>
      </c>
      <c r="S24" s="24">
        <v>9.4700000000000006</v>
      </c>
      <c r="T24" s="27">
        <v>0</v>
      </c>
      <c r="U24" s="25">
        <v>0</v>
      </c>
      <c r="V24" s="26">
        <v>0</v>
      </c>
      <c r="W24" s="25">
        <v>0</v>
      </c>
      <c r="X24" s="24">
        <v>0</v>
      </c>
      <c r="Y24" s="27">
        <v>0</v>
      </c>
      <c r="Z24" s="25">
        <v>0</v>
      </c>
      <c r="AA24" s="28">
        <v>0</v>
      </c>
      <c r="AB24" s="25">
        <v>0</v>
      </c>
      <c r="AC24" s="24">
        <v>0</v>
      </c>
      <c r="AD24" s="27">
        <v>6</v>
      </c>
      <c r="AE24" s="25">
        <v>3</v>
      </c>
      <c r="AF24" s="26">
        <f t="shared" si="5"/>
        <v>9</v>
      </c>
      <c r="AG24" s="25">
        <v>210</v>
      </c>
      <c r="AH24" s="24">
        <v>8.3699999999999992</v>
      </c>
      <c r="AI24" s="27">
        <v>6</v>
      </c>
      <c r="AJ24" s="25">
        <v>4</v>
      </c>
      <c r="AK24" s="28">
        <f t="shared" si="6"/>
        <v>10</v>
      </c>
      <c r="AL24" s="25">
        <v>206</v>
      </c>
      <c r="AM24" s="24">
        <v>10</v>
      </c>
      <c r="AN24" s="27">
        <v>5</v>
      </c>
      <c r="AO24" s="25">
        <v>6</v>
      </c>
      <c r="AP24" s="26">
        <f t="shared" si="7"/>
        <v>11</v>
      </c>
      <c r="AQ24" s="25">
        <v>312</v>
      </c>
      <c r="AR24" s="24">
        <v>9.93</v>
      </c>
      <c r="AS24" s="27">
        <v>5</v>
      </c>
      <c r="AT24" s="25">
        <v>6</v>
      </c>
      <c r="AU24" s="28">
        <f t="shared" si="8"/>
        <v>11</v>
      </c>
      <c r="AV24" s="25">
        <v>212</v>
      </c>
      <c r="AW24" s="24">
        <v>9.58</v>
      </c>
      <c r="AX24" s="27">
        <v>6</v>
      </c>
      <c r="AY24" s="25">
        <v>4</v>
      </c>
      <c r="AZ24" s="26">
        <f t="shared" si="9"/>
        <v>10</v>
      </c>
      <c r="BA24" s="25">
        <v>210</v>
      </c>
      <c r="BB24" s="24">
        <v>8.43</v>
      </c>
      <c r="BC24" s="23">
        <f t="shared" si="10"/>
        <v>7</v>
      </c>
      <c r="BD24" s="22">
        <f t="shared" si="11"/>
        <v>77</v>
      </c>
      <c r="BE24" s="57">
        <f t="shared" si="12"/>
        <v>11</v>
      </c>
      <c r="BF24" s="59">
        <f t="shared" si="13"/>
        <v>1573</v>
      </c>
      <c r="BG24" s="59">
        <f t="shared" si="13"/>
        <v>64</v>
      </c>
      <c r="BH24" s="59">
        <f t="shared" si="14"/>
        <v>42</v>
      </c>
      <c r="BI24" s="59">
        <f t="shared" si="14"/>
        <v>35</v>
      </c>
    </row>
    <row r="25" spans="1:61" x14ac:dyDescent="0.2">
      <c r="A25" s="30">
        <v>20</v>
      </c>
      <c r="C25" s="60"/>
      <c r="D25" s="61"/>
      <c r="E25" s="62">
        <v>0</v>
      </c>
      <c r="F25" s="61"/>
      <c r="G25" s="63"/>
      <c r="H25" s="85"/>
      <c r="I25" s="85"/>
      <c r="J25" s="60"/>
      <c r="K25" s="61"/>
      <c r="L25" s="62">
        <f t="shared" si="1"/>
        <v>0</v>
      </c>
      <c r="M25" s="61"/>
      <c r="N25" s="63"/>
      <c r="O25" s="60"/>
      <c r="P25" s="61"/>
      <c r="Q25" s="62">
        <f t="shared" si="2"/>
        <v>0</v>
      </c>
      <c r="R25" s="61"/>
      <c r="S25" s="63"/>
      <c r="T25" s="60"/>
      <c r="U25" s="61"/>
      <c r="V25" s="62">
        <f t="shared" si="3"/>
        <v>0</v>
      </c>
      <c r="W25" s="61"/>
      <c r="X25" s="63"/>
      <c r="Y25" s="60"/>
      <c r="Z25" s="61"/>
      <c r="AA25" s="62">
        <f t="shared" si="4"/>
        <v>0</v>
      </c>
      <c r="AB25" s="61"/>
      <c r="AC25" s="63"/>
      <c r="AD25" s="60"/>
      <c r="AE25" s="61"/>
      <c r="AF25" s="62">
        <f t="shared" si="5"/>
        <v>0</v>
      </c>
      <c r="AG25" s="61"/>
      <c r="AH25" s="63"/>
      <c r="AI25" s="60"/>
      <c r="AJ25" s="61"/>
      <c r="AK25" s="62">
        <f t="shared" si="6"/>
        <v>0</v>
      </c>
      <c r="AL25" s="61"/>
      <c r="AM25" s="63"/>
      <c r="AN25" s="60"/>
      <c r="AO25" s="61"/>
      <c r="AP25" s="62">
        <f t="shared" si="7"/>
        <v>0</v>
      </c>
      <c r="AQ25" s="61"/>
      <c r="AR25" s="63"/>
      <c r="AS25" s="60"/>
      <c r="AT25" s="61"/>
      <c r="AU25" s="62">
        <f t="shared" si="8"/>
        <v>0</v>
      </c>
      <c r="AV25" s="61"/>
      <c r="AW25" s="63"/>
      <c r="AX25" s="60"/>
      <c r="AY25" s="61"/>
      <c r="AZ25" s="62">
        <f t="shared" si="9"/>
        <v>0</v>
      </c>
      <c r="BA25" s="61"/>
      <c r="BB25" s="63"/>
      <c r="BC25" s="64">
        <f t="shared" si="10"/>
        <v>0</v>
      </c>
      <c r="BD25" s="64">
        <f t="shared" si="11"/>
        <v>0</v>
      </c>
      <c r="BE25" s="65" t="e">
        <f t="shared" si="12"/>
        <v>#DIV/0!</v>
      </c>
      <c r="BF25" s="59">
        <f t="shared" si="13"/>
        <v>0</v>
      </c>
      <c r="BG25" s="59">
        <f t="shared" si="13"/>
        <v>0</v>
      </c>
      <c r="BH25" s="59">
        <f t="shared" si="14"/>
        <v>0</v>
      </c>
      <c r="BI25" s="59">
        <f t="shared" si="14"/>
        <v>0</v>
      </c>
    </row>
    <row r="26" spans="1:61" x14ac:dyDescent="0.2">
      <c r="A26" s="30">
        <v>21</v>
      </c>
      <c r="C26" s="60"/>
      <c r="D26" s="61"/>
      <c r="E26" s="62">
        <f t="shared" si="0"/>
        <v>0</v>
      </c>
      <c r="F26" s="61"/>
      <c r="G26" s="63"/>
      <c r="H26" s="85"/>
      <c r="I26" s="85"/>
      <c r="J26" s="60"/>
      <c r="K26" s="61"/>
      <c r="L26" s="62">
        <v>0</v>
      </c>
      <c r="M26" s="61"/>
      <c r="N26" s="63"/>
      <c r="O26" s="60"/>
      <c r="P26" s="61"/>
      <c r="Q26" s="62">
        <f t="shared" si="2"/>
        <v>0</v>
      </c>
      <c r="R26" s="61"/>
      <c r="S26" s="63"/>
      <c r="T26" s="60"/>
      <c r="U26" s="61"/>
      <c r="V26" s="62">
        <f t="shared" si="3"/>
        <v>0</v>
      </c>
      <c r="W26" s="61"/>
      <c r="X26" s="63"/>
      <c r="Y26" s="60"/>
      <c r="Z26" s="61"/>
      <c r="AA26" s="62">
        <f t="shared" si="4"/>
        <v>0</v>
      </c>
      <c r="AB26" s="61"/>
      <c r="AC26" s="63"/>
      <c r="AD26" s="60"/>
      <c r="AE26" s="61"/>
      <c r="AF26" s="62">
        <f t="shared" si="5"/>
        <v>0</v>
      </c>
      <c r="AG26" s="61"/>
      <c r="AH26" s="63"/>
      <c r="AI26" s="60"/>
      <c r="AJ26" s="61"/>
      <c r="AK26" s="62">
        <f t="shared" si="6"/>
        <v>0</v>
      </c>
      <c r="AL26" s="61"/>
      <c r="AM26" s="63"/>
      <c r="AN26" s="60"/>
      <c r="AO26" s="61"/>
      <c r="AP26" s="62">
        <f t="shared" si="7"/>
        <v>0</v>
      </c>
      <c r="AQ26" s="61"/>
      <c r="AR26" s="63"/>
      <c r="AS26" s="60"/>
      <c r="AT26" s="61"/>
      <c r="AU26" s="62">
        <v>0</v>
      </c>
      <c r="AV26" s="61"/>
      <c r="AW26" s="63"/>
      <c r="AX26" s="60"/>
      <c r="AY26" s="61"/>
      <c r="AZ26" s="62">
        <f t="shared" si="9"/>
        <v>0</v>
      </c>
      <c r="BA26" s="61"/>
      <c r="BB26" s="63"/>
      <c r="BC26" s="64">
        <f t="shared" si="10"/>
        <v>0</v>
      </c>
      <c r="BD26" s="64">
        <f t="shared" si="11"/>
        <v>0</v>
      </c>
      <c r="BE26" s="65" t="e">
        <f t="shared" si="12"/>
        <v>#DIV/0!</v>
      </c>
      <c r="BF26" s="59">
        <f t="shared" si="13"/>
        <v>0</v>
      </c>
      <c r="BG26" s="59">
        <f t="shared" si="13"/>
        <v>0</v>
      </c>
      <c r="BH26" s="59">
        <f t="shared" si="14"/>
        <v>0</v>
      </c>
      <c r="BI26" s="59">
        <f t="shared" si="14"/>
        <v>0</v>
      </c>
    </row>
    <row r="27" spans="1:61" x14ac:dyDescent="0.2">
      <c r="A27" s="30">
        <v>22</v>
      </c>
      <c r="C27" s="27">
        <v>4</v>
      </c>
      <c r="D27" s="25">
        <v>3</v>
      </c>
      <c r="E27" s="26">
        <f t="shared" si="0"/>
        <v>7</v>
      </c>
      <c r="F27" s="25">
        <v>279</v>
      </c>
      <c r="G27" s="24">
        <v>8.9700000000000006</v>
      </c>
      <c r="H27" s="84"/>
      <c r="I27" s="84"/>
      <c r="J27" s="27">
        <v>0</v>
      </c>
      <c r="K27" s="25">
        <v>0</v>
      </c>
      <c r="L27" s="26">
        <f t="shared" si="1"/>
        <v>0</v>
      </c>
      <c r="M27" s="25">
        <v>0</v>
      </c>
      <c r="N27" s="24">
        <v>0</v>
      </c>
      <c r="O27" s="27">
        <v>4</v>
      </c>
      <c r="P27" s="25">
        <v>4</v>
      </c>
      <c r="Q27" s="28">
        <f t="shared" si="2"/>
        <v>8</v>
      </c>
      <c r="R27" s="25">
        <v>274</v>
      </c>
      <c r="S27" s="24">
        <v>9.9700000000000006</v>
      </c>
      <c r="T27" s="27">
        <v>4</v>
      </c>
      <c r="U27" s="25">
        <v>6</v>
      </c>
      <c r="V27" s="26">
        <f>T27+U27</f>
        <v>10</v>
      </c>
      <c r="W27" s="25">
        <v>379</v>
      </c>
      <c r="X27" s="24">
        <v>9.07</v>
      </c>
      <c r="Y27" s="27">
        <v>8</v>
      </c>
      <c r="Z27" s="25">
        <v>11</v>
      </c>
      <c r="AA27" s="28">
        <f t="shared" si="4"/>
        <v>19</v>
      </c>
      <c r="AB27" s="25">
        <v>83</v>
      </c>
      <c r="AC27" s="24">
        <v>9.93</v>
      </c>
      <c r="AD27" s="27">
        <v>3</v>
      </c>
      <c r="AE27" s="25">
        <v>8</v>
      </c>
      <c r="AF27" s="26">
        <f t="shared" si="5"/>
        <v>11</v>
      </c>
      <c r="AG27" s="25">
        <v>248</v>
      </c>
      <c r="AH27" s="24">
        <v>8.57</v>
      </c>
      <c r="AI27" s="27">
        <v>0</v>
      </c>
      <c r="AJ27" s="25">
        <v>0</v>
      </c>
      <c r="AK27" s="28">
        <f t="shared" si="6"/>
        <v>0</v>
      </c>
      <c r="AL27" s="25">
        <v>0</v>
      </c>
      <c r="AM27" s="24">
        <v>0</v>
      </c>
      <c r="AN27" s="27">
        <v>4</v>
      </c>
      <c r="AO27" s="25">
        <v>3</v>
      </c>
      <c r="AP27" s="26">
        <f t="shared" si="7"/>
        <v>7</v>
      </c>
      <c r="AQ27" s="25">
        <v>254</v>
      </c>
      <c r="AR27" s="24">
        <v>9.92</v>
      </c>
      <c r="AS27" s="27">
        <v>6</v>
      </c>
      <c r="AT27" s="25">
        <v>4</v>
      </c>
      <c r="AU27" s="28">
        <f>AS27+AT27</f>
        <v>10</v>
      </c>
      <c r="AV27" s="25">
        <v>318</v>
      </c>
      <c r="AW27" s="24">
        <v>10.02</v>
      </c>
      <c r="AX27" s="27">
        <v>9</v>
      </c>
      <c r="AY27" s="25">
        <v>2</v>
      </c>
      <c r="AZ27" s="26">
        <f t="shared" si="9"/>
        <v>11</v>
      </c>
      <c r="BA27" s="25">
        <v>175</v>
      </c>
      <c r="BB27" s="24">
        <v>8.32</v>
      </c>
      <c r="BC27" s="23">
        <f t="shared" si="10"/>
        <v>8</v>
      </c>
      <c r="BD27" s="22">
        <f t="shared" si="11"/>
        <v>83</v>
      </c>
      <c r="BE27" s="57">
        <f t="shared" si="12"/>
        <v>10.375</v>
      </c>
      <c r="BF27" s="59">
        <f t="shared" si="13"/>
        <v>2010</v>
      </c>
      <c r="BG27" s="59">
        <f t="shared" si="13"/>
        <v>74.77000000000001</v>
      </c>
      <c r="BH27" s="59">
        <f t="shared" si="14"/>
        <v>42</v>
      </c>
      <c r="BI27" s="59">
        <f t="shared" si="14"/>
        <v>41</v>
      </c>
    </row>
    <row r="28" spans="1:61" x14ac:dyDescent="0.2">
      <c r="A28" s="30">
        <v>23</v>
      </c>
      <c r="C28" s="27">
        <v>4</v>
      </c>
      <c r="D28" s="25">
        <v>5</v>
      </c>
      <c r="E28" s="26">
        <f t="shared" si="0"/>
        <v>9</v>
      </c>
      <c r="F28" s="25">
        <v>233</v>
      </c>
      <c r="G28" s="24">
        <v>9.18</v>
      </c>
      <c r="H28" s="84"/>
      <c r="I28" s="84"/>
      <c r="J28" s="27">
        <v>6</v>
      </c>
      <c r="K28" s="25">
        <v>9</v>
      </c>
      <c r="L28" s="26">
        <f t="shared" si="1"/>
        <v>15</v>
      </c>
      <c r="M28" s="25">
        <v>263</v>
      </c>
      <c r="N28" s="24">
        <v>9.9700000000000006</v>
      </c>
      <c r="O28" s="27">
        <v>4</v>
      </c>
      <c r="P28" s="25">
        <v>5</v>
      </c>
      <c r="Q28" s="28">
        <f t="shared" si="2"/>
        <v>9</v>
      </c>
      <c r="R28" s="25">
        <v>284</v>
      </c>
      <c r="S28" s="24">
        <v>9.5</v>
      </c>
      <c r="T28" s="27">
        <v>4</v>
      </c>
      <c r="U28" s="25">
        <v>4</v>
      </c>
      <c r="V28" s="26">
        <f t="shared" ref="V28:V31" si="15">T28+U28</f>
        <v>8</v>
      </c>
      <c r="W28" s="25">
        <v>209</v>
      </c>
      <c r="X28" s="24">
        <v>7.42</v>
      </c>
      <c r="Y28" s="27">
        <v>5</v>
      </c>
      <c r="Z28" s="25">
        <v>12</v>
      </c>
      <c r="AA28" s="28">
        <f t="shared" si="4"/>
        <v>17</v>
      </c>
      <c r="AB28" s="25">
        <v>74</v>
      </c>
      <c r="AC28" s="24">
        <v>7.93</v>
      </c>
      <c r="AD28" s="27">
        <v>0</v>
      </c>
      <c r="AE28" s="25">
        <v>0</v>
      </c>
      <c r="AF28" s="26">
        <f t="shared" si="5"/>
        <v>0</v>
      </c>
      <c r="AG28" s="25">
        <v>0</v>
      </c>
      <c r="AH28" s="24">
        <v>0</v>
      </c>
      <c r="AI28" s="27">
        <v>5</v>
      </c>
      <c r="AJ28" s="25">
        <v>4</v>
      </c>
      <c r="AK28" s="28">
        <f t="shared" si="6"/>
        <v>9</v>
      </c>
      <c r="AL28" s="25">
        <v>292</v>
      </c>
      <c r="AM28" s="24">
        <v>9.82</v>
      </c>
      <c r="AN28" s="27">
        <v>0</v>
      </c>
      <c r="AO28" s="25">
        <v>0</v>
      </c>
      <c r="AP28" s="26">
        <f t="shared" si="7"/>
        <v>0</v>
      </c>
      <c r="AQ28" s="25">
        <v>0</v>
      </c>
      <c r="AR28" s="24">
        <v>0</v>
      </c>
      <c r="AS28" s="27">
        <v>3</v>
      </c>
      <c r="AT28" s="25">
        <v>4</v>
      </c>
      <c r="AU28" s="28">
        <f t="shared" ref="AU28:AU31" si="16">AS28+AT28</f>
        <v>7</v>
      </c>
      <c r="AV28" s="25">
        <v>164</v>
      </c>
      <c r="AW28" s="24">
        <v>8.9499999999999993</v>
      </c>
      <c r="AX28" s="27">
        <v>3</v>
      </c>
      <c r="AY28" s="25">
        <v>4</v>
      </c>
      <c r="AZ28" s="26">
        <f t="shared" si="9"/>
        <v>7</v>
      </c>
      <c r="BA28" s="25">
        <v>330</v>
      </c>
      <c r="BB28" s="24">
        <v>8.23</v>
      </c>
      <c r="BC28" s="23">
        <f t="shared" si="10"/>
        <v>8</v>
      </c>
      <c r="BD28" s="22">
        <f t="shared" si="11"/>
        <v>81</v>
      </c>
      <c r="BE28" s="57">
        <f t="shared" si="12"/>
        <v>10.125</v>
      </c>
      <c r="BF28" s="59">
        <f t="shared" si="13"/>
        <v>1849</v>
      </c>
      <c r="BG28" s="59">
        <f t="shared" si="13"/>
        <v>71</v>
      </c>
      <c r="BH28" s="59">
        <f t="shared" si="14"/>
        <v>34</v>
      </c>
      <c r="BI28" s="59">
        <f t="shared" si="14"/>
        <v>47</v>
      </c>
    </row>
    <row r="29" spans="1:61" x14ac:dyDescent="0.2">
      <c r="A29" s="30">
        <v>24</v>
      </c>
      <c r="C29" s="27">
        <v>4</v>
      </c>
      <c r="D29" s="25">
        <v>5</v>
      </c>
      <c r="E29" s="26">
        <f t="shared" si="0"/>
        <v>9</v>
      </c>
      <c r="F29" s="25">
        <v>267</v>
      </c>
      <c r="G29" s="24">
        <v>7.57</v>
      </c>
      <c r="H29" s="84"/>
      <c r="I29" s="84"/>
      <c r="J29" s="27">
        <v>5</v>
      </c>
      <c r="K29" s="25">
        <v>10</v>
      </c>
      <c r="L29" s="26">
        <f t="shared" si="1"/>
        <v>15</v>
      </c>
      <c r="M29" s="25">
        <v>265</v>
      </c>
      <c r="N29" s="24">
        <v>10.77</v>
      </c>
      <c r="O29" s="27">
        <v>5</v>
      </c>
      <c r="P29" s="25">
        <v>4</v>
      </c>
      <c r="Q29" s="28">
        <f t="shared" si="2"/>
        <v>9</v>
      </c>
      <c r="R29" s="25">
        <v>251</v>
      </c>
      <c r="S29" s="24">
        <v>8.07</v>
      </c>
      <c r="T29" s="27">
        <v>0</v>
      </c>
      <c r="U29" s="25">
        <v>0</v>
      </c>
      <c r="V29" s="26">
        <f t="shared" si="15"/>
        <v>0</v>
      </c>
      <c r="W29" s="25">
        <v>0</v>
      </c>
      <c r="X29" s="24">
        <v>0</v>
      </c>
      <c r="Y29" s="27">
        <v>9</v>
      </c>
      <c r="Z29" s="25">
        <v>6</v>
      </c>
      <c r="AA29" s="28">
        <f t="shared" si="4"/>
        <v>15</v>
      </c>
      <c r="AB29" s="25">
        <v>98</v>
      </c>
      <c r="AC29" s="24">
        <v>8.6199999999999992</v>
      </c>
      <c r="AD29" s="27">
        <v>7</v>
      </c>
      <c r="AE29" s="25">
        <v>6</v>
      </c>
      <c r="AF29" s="26">
        <f t="shared" si="5"/>
        <v>13</v>
      </c>
      <c r="AG29" s="25">
        <v>211</v>
      </c>
      <c r="AH29" s="24">
        <v>9.5</v>
      </c>
      <c r="AI29" s="27">
        <v>7</v>
      </c>
      <c r="AJ29" s="25">
        <v>3</v>
      </c>
      <c r="AK29" s="28">
        <f t="shared" si="6"/>
        <v>10</v>
      </c>
      <c r="AL29" s="25">
        <v>213</v>
      </c>
      <c r="AM29" s="24">
        <v>8.93</v>
      </c>
      <c r="AN29" s="27">
        <v>4</v>
      </c>
      <c r="AO29" s="25">
        <v>3</v>
      </c>
      <c r="AP29" s="26">
        <f t="shared" si="7"/>
        <v>7</v>
      </c>
      <c r="AQ29" s="25">
        <v>315</v>
      </c>
      <c r="AR29" s="24">
        <v>7.85</v>
      </c>
      <c r="AS29" s="27">
        <v>4</v>
      </c>
      <c r="AT29" s="25">
        <v>7</v>
      </c>
      <c r="AU29" s="28">
        <f t="shared" si="16"/>
        <v>11</v>
      </c>
      <c r="AV29" s="25">
        <v>82</v>
      </c>
      <c r="AW29" s="24">
        <v>8.93</v>
      </c>
      <c r="AX29" s="27">
        <v>0</v>
      </c>
      <c r="AY29" s="25">
        <v>0</v>
      </c>
      <c r="AZ29" s="26">
        <f t="shared" si="9"/>
        <v>0</v>
      </c>
      <c r="BA29" s="25">
        <v>0</v>
      </c>
      <c r="BB29" s="24">
        <v>0</v>
      </c>
      <c r="BC29" s="23">
        <f t="shared" si="10"/>
        <v>8</v>
      </c>
      <c r="BD29" s="22">
        <f t="shared" si="11"/>
        <v>89</v>
      </c>
      <c r="BE29" s="57">
        <f t="shared" si="12"/>
        <v>11.125</v>
      </c>
      <c r="BF29" s="59">
        <f t="shared" si="13"/>
        <v>1702</v>
      </c>
      <c r="BG29" s="59">
        <f t="shared" si="13"/>
        <v>70.240000000000009</v>
      </c>
      <c r="BH29" s="59">
        <f t="shared" si="14"/>
        <v>45</v>
      </c>
      <c r="BI29" s="59">
        <f t="shared" si="14"/>
        <v>44</v>
      </c>
    </row>
    <row r="30" spans="1:61" x14ac:dyDescent="0.2">
      <c r="A30" s="30">
        <v>25</v>
      </c>
      <c r="C30" s="27">
        <v>0</v>
      </c>
      <c r="D30" s="25">
        <v>0</v>
      </c>
      <c r="E30" s="26">
        <f t="shared" si="0"/>
        <v>0</v>
      </c>
      <c r="F30" s="25">
        <v>0</v>
      </c>
      <c r="G30" s="24">
        <v>0</v>
      </c>
      <c r="H30" s="84"/>
      <c r="I30" s="84"/>
      <c r="J30" s="27">
        <v>7</v>
      </c>
      <c r="K30" s="25">
        <v>6</v>
      </c>
      <c r="L30" s="26">
        <f>+J30+K30</f>
        <v>13</v>
      </c>
      <c r="M30" s="25">
        <v>287</v>
      </c>
      <c r="N30" s="24">
        <v>10.119999999999999</v>
      </c>
      <c r="O30" s="27">
        <v>3</v>
      </c>
      <c r="P30" s="25">
        <v>5</v>
      </c>
      <c r="Q30" s="28">
        <f t="shared" si="2"/>
        <v>8</v>
      </c>
      <c r="R30" s="25">
        <v>201</v>
      </c>
      <c r="S30" s="24">
        <v>8.35</v>
      </c>
      <c r="T30" s="27">
        <v>3</v>
      </c>
      <c r="U30" s="25">
        <v>4</v>
      </c>
      <c r="V30" s="26">
        <f t="shared" si="15"/>
        <v>7</v>
      </c>
      <c r="W30" s="25">
        <v>245</v>
      </c>
      <c r="X30" s="24">
        <v>8.3000000000000007</v>
      </c>
      <c r="Y30" s="27">
        <v>0</v>
      </c>
      <c r="Z30" s="25">
        <v>0</v>
      </c>
      <c r="AA30" s="28">
        <f t="shared" si="4"/>
        <v>0</v>
      </c>
      <c r="AB30" s="25">
        <v>0</v>
      </c>
      <c r="AC30" s="24">
        <v>0</v>
      </c>
      <c r="AD30" s="27">
        <v>5</v>
      </c>
      <c r="AE30" s="25">
        <v>6</v>
      </c>
      <c r="AF30" s="26">
        <f t="shared" si="5"/>
        <v>11</v>
      </c>
      <c r="AG30" s="25">
        <v>271</v>
      </c>
      <c r="AH30" s="24">
        <v>9.3800000000000008</v>
      </c>
      <c r="AI30" s="27">
        <v>6</v>
      </c>
      <c r="AJ30" s="25">
        <v>6</v>
      </c>
      <c r="AK30" s="28">
        <f t="shared" si="6"/>
        <v>12</v>
      </c>
      <c r="AL30" s="25">
        <v>172</v>
      </c>
      <c r="AM30" s="24">
        <v>11.9</v>
      </c>
      <c r="AN30" s="27">
        <v>6</v>
      </c>
      <c r="AO30" s="25">
        <v>4</v>
      </c>
      <c r="AP30" s="26">
        <f t="shared" si="7"/>
        <v>10</v>
      </c>
      <c r="AQ30" s="25">
        <v>423</v>
      </c>
      <c r="AR30" s="24">
        <v>10.92</v>
      </c>
      <c r="AS30" s="27">
        <v>0</v>
      </c>
      <c r="AT30" s="25">
        <v>0</v>
      </c>
      <c r="AU30" s="28">
        <f t="shared" si="16"/>
        <v>0</v>
      </c>
      <c r="AV30" s="25">
        <v>0</v>
      </c>
      <c r="AW30" s="24">
        <v>0</v>
      </c>
      <c r="AX30" s="27">
        <v>3</v>
      </c>
      <c r="AY30" s="25">
        <v>7</v>
      </c>
      <c r="AZ30" s="26">
        <f t="shared" si="9"/>
        <v>10</v>
      </c>
      <c r="BA30" s="25">
        <v>224</v>
      </c>
      <c r="BB30" s="24">
        <v>8.82</v>
      </c>
      <c r="BC30" s="23">
        <f t="shared" si="10"/>
        <v>7</v>
      </c>
      <c r="BD30" s="22">
        <f t="shared" si="11"/>
        <v>71</v>
      </c>
      <c r="BE30" s="57">
        <f t="shared" si="12"/>
        <v>10.142857142857142</v>
      </c>
      <c r="BF30" s="59">
        <f t="shared" si="13"/>
        <v>1823</v>
      </c>
      <c r="BG30" s="59">
        <f t="shared" si="13"/>
        <v>67.789999999999992</v>
      </c>
      <c r="BH30" s="59">
        <f t="shared" si="14"/>
        <v>33</v>
      </c>
      <c r="BI30" s="59">
        <f t="shared" si="14"/>
        <v>38</v>
      </c>
    </row>
    <row r="31" spans="1:61" x14ac:dyDescent="0.2">
      <c r="A31" s="30">
        <v>26</v>
      </c>
      <c r="C31" s="27">
        <v>6</v>
      </c>
      <c r="D31" s="25">
        <v>5</v>
      </c>
      <c r="E31" s="26">
        <f t="shared" si="0"/>
        <v>11</v>
      </c>
      <c r="F31" s="25">
        <v>211</v>
      </c>
      <c r="G31" s="24">
        <v>8.8000000000000007</v>
      </c>
      <c r="H31" s="84"/>
      <c r="I31" s="84"/>
      <c r="J31" s="27">
        <v>6</v>
      </c>
      <c r="K31" s="25">
        <v>6</v>
      </c>
      <c r="L31" s="26">
        <f t="shared" si="1"/>
        <v>12</v>
      </c>
      <c r="M31" s="25">
        <v>297</v>
      </c>
      <c r="N31" s="24">
        <v>9.1999999999999993</v>
      </c>
      <c r="O31" s="27">
        <v>0</v>
      </c>
      <c r="P31" s="25">
        <v>0</v>
      </c>
      <c r="Q31" s="28">
        <f t="shared" si="2"/>
        <v>0</v>
      </c>
      <c r="R31" s="25">
        <v>0</v>
      </c>
      <c r="S31" s="24">
        <v>0</v>
      </c>
      <c r="T31" s="27">
        <v>5</v>
      </c>
      <c r="U31" s="25">
        <v>4</v>
      </c>
      <c r="V31" s="26">
        <f t="shared" si="15"/>
        <v>9</v>
      </c>
      <c r="W31" s="25">
        <v>412</v>
      </c>
      <c r="X31" s="24">
        <v>9.1300000000000008</v>
      </c>
      <c r="Y31" s="27">
        <v>4</v>
      </c>
      <c r="Z31" s="25">
        <v>5</v>
      </c>
      <c r="AA31" s="28">
        <f t="shared" si="4"/>
        <v>9</v>
      </c>
      <c r="AB31" s="25">
        <v>136</v>
      </c>
      <c r="AC31" s="24">
        <v>9.08</v>
      </c>
      <c r="AD31" s="27">
        <v>0</v>
      </c>
      <c r="AE31" s="25">
        <v>0</v>
      </c>
      <c r="AF31" s="26">
        <f t="shared" si="5"/>
        <v>0</v>
      </c>
      <c r="AG31" s="25">
        <v>0</v>
      </c>
      <c r="AH31" s="24">
        <v>0</v>
      </c>
      <c r="AI31" s="27">
        <v>3</v>
      </c>
      <c r="AJ31" s="25">
        <v>6</v>
      </c>
      <c r="AK31" s="28">
        <f t="shared" si="6"/>
        <v>9</v>
      </c>
      <c r="AL31" s="25">
        <v>172</v>
      </c>
      <c r="AM31" s="24">
        <v>7.93</v>
      </c>
      <c r="AN31" s="27">
        <v>4</v>
      </c>
      <c r="AO31" s="25">
        <v>5</v>
      </c>
      <c r="AP31" s="26">
        <f t="shared" si="7"/>
        <v>9</v>
      </c>
      <c r="AQ31" s="25">
        <v>202</v>
      </c>
      <c r="AR31" s="24">
        <v>8.02</v>
      </c>
      <c r="AS31" s="27">
        <v>6</v>
      </c>
      <c r="AT31" s="25">
        <v>2</v>
      </c>
      <c r="AU31" s="28">
        <f t="shared" si="16"/>
        <v>8</v>
      </c>
      <c r="AV31" s="25">
        <v>199</v>
      </c>
      <c r="AW31" s="24">
        <v>8.6300000000000008</v>
      </c>
      <c r="AX31" s="27">
        <v>3</v>
      </c>
      <c r="AY31" s="25">
        <v>6</v>
      </c>
      <c r="AZ31" s="26">
        <f t="shared" si="9"/>
        <v>9</v>
      </c>
      <c r="BA31" s="25">
        <v>150</v>
      </c>
      <c r="BB31" s="24">
        <v>7.53</v>
      </c>
      <c r="BC31" s="23">
        <f t="shared" si="10"/>
        <v>8</v>
      </c>
      <c r="BD31" s="22">
        <f t="shared" si="11"/>
        <v>76</v>
      </c>
      <c r="BE31" s="57">
        <f t="shared" si="12"/>
        <v>9.5</v>
      </c>
      <c r="BF31" s="59">
        <f t="shared" si="13"/>
        <v>1779</v>
      </c>
      <c r="BG31" s="59">
        <f t="shared" si="13"/>
        <v>68.319999999999993</v>
      </c>
      <c r="BH31" s="59">
        <f t="shared" si="14"/>
        <v>37</v>
      </c>
      <c r="BI31" s="59">
        <f t="shared" si="14"/>
        <v>39</v>
      </c>
    </row>
    <row r="32" spans="1:61" x14ac:dyDescent="0.2">
      <c r="A32" s="30">
        <v>27</v>
      </c>
      <c r="C32" s="60"/>
      <c r="D32" s="61"/>
      <c r="E32" s="62">
        <v>0</v>
      </c>
      <c r="F32" s="61"/>
      <c r="G32" s="63"/>
      <c r="H32" s="85"/>
      <c r="I32" s="85"/>
      <c r="J32" s="60"/>
      <c r="K32" s="61"/>
      <c r="L32" s="62">
        <f t="shared" si="1"/>
        <v>0</v>
      </c>
      <c r="M32" s="61"/>
      <c r="N32" s="63"/>
      <c r="O32" s="60"/>
      <c r="P32" s="61"/>
      <c r="Q32" s="62">
        <f t="shared" si="2"/>
        <v>0</v>
      </c>
      <c r="R32" s="61"/>
      <c r="S32" s="63"/>
      <c r="T32" s="60"/>
      <c r="U32" s="61"/>
      <c r="V32" s="62">
        <v>0</v>
      </c>
      <c r="W32" s="61"/>
      <c r="X32" s="63"/>
      <c r="Y32" s="60"/>
      <c r="Z32" s="61"/>
      <c r="AA32" s="62">
        <f t="shared" si="4"/>
        <v>0</v>
      </c>
      <c r="AB32" s="61"/>
      <c r="AC32" s="63"/>
      <c r="AD32" s="60"/>
      <c r="AE32" s="61"/>
      <c r="AF32" s="62">
        <v>0</v>
      </c>
      <c r="AG32" s="61"/>
      <c r="AH32" s="63"/>
      <c r="AI32" s="60"/>
      <c r="AJ32" s="61"/>
      <c r="AK32" s="62">
        <f t="shared" si="6"/>
        <v>0</v>
      </c>
      <c r="AL32" s="61"/>
      <c r="AM32" s="63"/>
      <c r="AN32" s="60"/>
      <c r="AO32" s="61"/>
      <c r="AP32" s="62">
        <f t="shared" si="7"/>
        <v>0</v>
      </c>
      <c r="AQ32" s="61"/>
      <c r="AR32" s="63"/>
      <c r="AS32" s="60"/>
      <c r="AT32" s="61"/>
      <c r="AU32" s="62">
        <f t="shared" si="8"/>
        <v>0</v>
      </c>
      <c r="AV32" s="61"/>
      <c r="AW32" s="63"/>
      <c r="AX32" s="60"/>
      <c r="AY32" s="61"/>
      <c r="AZ32" s="62">
        <v>0</v>
      </c>
      <c r="BA32" s="61"/>
      <c r="BB32" s="63"/>
      <c r="BC32" s="64">
        <f t="shared" si="10"/>
        <v>0</v>
      </c>
      <c r="BD32" s="64">
        <f t="shared" si="11"/>
        <v>0</v>
      </c>
      <c r="BE32" s="65" t="e">
        <f t="shared" si="12"/>
        <v>#DIV/0!</v>
      </c>
      <c r="BF32" s="59">
        <f t="shared" si="13"/>
        <v>0</v>
      </c>
      <c r="BG32" s="59">
        <f t="shared" si="13"/>
        <v>0</v>
      </c>
      <c r="BH32" s="59">
        <f t="shared" si="14"/>
        <v>0</v>
      </c>
      <c r="BI32" s="59">
        <f t="shared" si="14"/>
        <v>0</v>
      </c>
    </row>
    <row r="33" spans="1:61" x14ac:dyDescent="0.2">
      <c r="A33" s="30">
        <v>28</v>
      </c>
      <c r="C33" s="60"/>
      <c r="D33" s="61"/>
      <c r="E33" s="62">
        <v>0</v>
      </c>
      <c r="F33" s="61"/>
      <c r="G33" s="63"/>
      <c r="H33" s="85"/>
      <c r="I33" s="85"/>
      <c r="J33" s="60"/>
      <c r="K33" s="61"/>
      <c r="L33" s="62">
        <f t="shared" si="1"/>
        <v>0</v>
      </c>
      <c r="M33" s="61"/>
      <c r="N33" s="63"/>
      <c r="O33" s="60"/>
      <c r="P33" s="61"/>
      <c r="Q33" s="62">
        <f t="shared" si="2"/>
        <v>0</v>
      </c>
      <c r="R33" s="61"/>
      <c r="S33" s="63"/>
      <c r="T33" s="60"/>
      <c r="U33" s="61"/>
      <c r="V33" s="62">
        <v>0</v>
      </c>
      <c r="W33" s="61"/>
      <c r="X33" s="63"/>
      <c r="Y33" s="60"/>
      <c r="Z33" s="61"/>
      <c r="AA33" s="62">
        <f t="shared" si="4"/>
        <v>0</v>
      </c>
      <c r="AB33" s="61"/>
      <c r="AC33" s="63"/>
      <c r="AD33" s="60"/>
      <c r="AE33" s="61"/>
      <c r="AF33" s="62">
        <v>0</v>
      </c>
      <c r="AG33" s="61"/>
      <c r="AH33" s="63"/>
      <c r="AI33" s="60"/>
      <c r="AJ33" s="61"/>
      <c r="AK33" s="62">
        <f t="shared" si="6"/>
        <v>0</v>
      </c>
      <c r="AL33" s="61"/>
      <c r="AM33" s="63"/>
      <c r="AN33" s="60"/>
      <c r="AO33" s="61"/>
      <c r="AP33" s="62">
        <f t="shared" si="7"/>
        <v>0</v>
      </c>
      <c r="AQ33" s="61"/>
      <c r="AR33" s="63"/>
      <c r="AS33" s="60"/>
      <c r="AT33" s="61"/>
      <c r="AU33" s="62">
        <f t="shared" si="8"/>
        <v>0</v>
      </c>
      <c r="AV33" s="61"/>
      <c r="AW33" s="63"/>
      <c r="AX33" s="60"/>
      <c r="AY33" s="61"/>
      <c r="AZ33" s="62">
        <v>0</v>
      </c>
      <c r="BA33" s="61"/>
      <c r="BB33" s="63"/>
      <c r="BC33" s="64">
        <f t="shared" si="10"/>
        <v>0</v>
      </c>
      <c r="BD33" s="64">
        <f t="shared" si="11"/>
        <v>0</v>
      </c>
      <c r="BE33" s="65" t="e">
        <f t="shared" si="12"/>
        <v>#DIV/0!</v>
      </c>
      <c r="BF33" s="59">
        <f t="shared" si="13"/>
        <v>0</v>
      </c>
      <c r="BG33" s="59">
        <f t="shared" si="13"/>
        <v>0</v>
      </c>
      <c r="BH33" s="59">
        <f t="shared" si="14"/>
        <v>0</v>
      </c>
      <c r="BI33" s="59">
        <f t="shared" si="14"/>
        <v>0</v>
      </c>
    </row>
    <row r="34" spans="1:61" x14ac:dyDescent="0.2">
      <c r="A34" s="30">
        <v>29</v>
      </c>
      <c r="C34" s="27">
        <v>3</v>
      </c>
      <c r="D34" s="25">
        <v>8</v>
      </c>
      <c r="E34" s="26">
        <f>D34+C34</f>
        <v>11</v>
      </c>
      <c r="F34" s="25">
        <v>228</v>
      </c>
      <c r="G34" s="24">
        <v>9.4499999999999993</v>
      </c>
      <c r="H34" s="84"/>
      <c r="I34" s="84"/>
      <c r="J34" s="27">
        <v>0</v>
      </c>
      <c r="K34" s="25">
        <v>0</v>
      </c>
      <c r="L34" s="26">
        <v>0</v>
      </c>
      <c r="M34" s="25">
        <v>0</v>
      </c>
      <c r="N34" s="24">
        <v>0</v>
      </c>
      <c r="O34" s="27">
        <v>6</v>
      </c>
      <c r="P34" s="25">
        <v>6</v>
      </c>
      <c r="Q34" s="28">
        <f t="shared" si="2"/>
        <v>12</v>
      </c>
      <c r="R34" s="25">
        <v>192</v>
      </c>
      <c r="S34" s="24">
        <v>9.27</v>
      </c>
      <c r="T34" s="27">
        <v>0</v>
      </c>
      <c r="U34" s="25">
        <v>0</v>
      </c>
      <c r="V34" s="26">
        <v>0</v>
      </c>
      <c r="W34" s="25">
        <v>0</v>
      </c>
      <c r="X34" s="24">
        <v>0</v>
      </c>
      <c r="Y34" s="27">
        <v>7</v>
      </c>
      <c r="Z34" s="25">
        <v>12</v>
      </c>
      <c r="AA34" s="28">
        <f>Z34+Y34</f>
        <v>19</v>
      </c>
      <c r="AB34" s="25">
        <v>170</v>
      </c>
      <c r="AC34" s="24">
        <v>10.220000000000001</v>
      </c>
      <c r="AD34" s="27">
        <v>0</v>
      </c>
      <c r="AE34" s="25">
        <v>0</v>
      </c>
      <c r="AF34" s="26">
        <v>0</v>
      </c>
      <c r="AG34" s="25">
        <v>0</v>
      </c>
      <c r="AH34" s="24">
        <v>0</v>
      </c>
      <c r="AI34" s="27">
        <v>0</v>
      </c>
      <c r="AJ34" s="25">
        <v>0</v>
      </c>
      <c r="AK34" s="28">
        <v>0</v>
      </c>
      <c r="AL34" s="25">
        <v>0</v>
      </c>
      <c r="AM34" s="24">
        <v>0</v>
      </c>
      <c r="AN34" s="27">
        <v>3</v>
      </c>
      <c r="AO34" s="25">
        <v>2</v>
      </c>
      <c r="AP34" s="26">
        <f t="shared" si="7"/>
        <v>5</v>
      </c>
      <c r="AQ34" s="25">
        <v>313</v>
      </c>
      <c r="AR34" s="24">
        <v>8.3699999999999992</v>
      </c>
      <c r="AS34" s="27">
        <v>6</v>
      </c>
      <c r="AT34" s="25">
        <v>4</v>
      </c>
      <c r="AU34" s="28">
        <f t="shared" si="8"/>
        <v>10</v>
      </c>
      <c r="AV34" s="25">
        <v>376</v>
      </c>
      <c r="AW34" s="24">
        <v>10.73</v>
      </c>
      <c r="AX34" s="27">
        <v>0</v>
      </c>
      <c r="AY34" s="25">
        <v>0</v>
      </c>
      <c r="AZ34" s="26">
        <v>0</v>
      </c>
      <c r="BA34" s="25">
        <v>0</v>
      </c>
      <c r="BB34" s="24">
        <v>0</v>
      </c>
      <c r="BC34" s="23">
        <f t="shared" si="10"/>
        <v>5</v>
      </c>
      <c r="BD34" s="22">
        <f t="shared" si="11"/>
        <v>57</v>
      </c>
      <c r="BE34" s="57">
        <f t="shared" si="12"/>
        <v>11.4</v>
      </c>
      <c r="BF34" s="59">
        <f t="shared" si="13"/>
        <v>1279</v>
      </c>
      <c r="BG34" s="59">
        <f t="shared" si="13"/>
        <v>48.039999999999992</v>
      </c>
      <c r="BH34" s="59">
        <f t="shared" si="14"/>
        <v>25</v>
      </c>
      <c r="BI34" s="59">
        <f t="shared" si="14"/>
        <v>32</v>
      </c>
    </row>
    <row r="35" spans="1:61" x14ac:dyDescent="0.2">
      <c r="A35" s="30">
        <v>30</v>
      </c>
      <c r="C35" s="27">
        <v>4</v>
      </c>
      <c r="D35" s="25">
        <v>7</v>
      </c>
      <c r="E35" s="26">
        <f t="shared" si="0"/>
        <v>11</v>
      </c>
      <c r="F35" s="25">
        <v>273</v>
      </c>
      <c r="G35" s="24">
        <v>10.15</v>
      </c>
      <c r="H35" s="84"/>
      <c r="I35" s="84"/>
      <c r="J35" s="27">
        <v>5</v>
      </c>
      <c r="K35" s="25">
        <v>8</v>
      </c>
      <c r="L35" s="26">
        <f t="shared" si="1"/>
        <v>13</v>
      </c>
      <c r="M35" s="25">
        <v>180</v>
      </c>
      <c r="N35" s="24">
        <v>10.15</v>
      </c>
      <c r="O35" s="27">
        <v>6</v>
      </c>
      <c r="P35" s="25">
        <v>17</v>
      </c>
      <c r="Q35" s="28">
        <f t="shared" si="2"/>
        <v>23</v>
      </c>
      <c r="R35" s="25">
        <v>174</v>
      </c>
      <c r="S35" s="24">
        <v>10.27</v>
      </c>
      <c r="T35" s="27">
        <v>0</v>
      </c>
      <c r="U35" s="25">
        <v>0</v>
      </c>
      <c r="V35" s="26">
        <v>0</v>
      </c>
      <c r="W35" s="25">
        <v>0</v>
      </c>
      <c r="X35" s="24">
        <v>0</v>
      </c>
      <c r="Y35" s="27">
        <v>5</v>
      </c>
      <c r="Z35" s="25">
        <v>3</v>
      </c>
      <c r="AA35" s="28">
        <f t="shared" si="4"/>
        <v>8</v>
      </c>
      <c r="AB35" s="25">
        <v>180</v>
      </c>
      <c r="AC35" s="24">
        <v>9.4700000000000006</v>
      </c>
      <c r="AD35" s="27">
        <v>0</v>
      </c>
      <c r="AE35" s="25">
        <v>0</v>
      </c>
      <c r="AF35" s="26">
        <v>0</v>
      </c>
      <c r="AG35" s="25">
        <v>0</v>
      </c>
      <c r="AH35" s="24">
        <v>0</v>
      </c>
      <c r="AI35" s="27">
        <v>4</v>
      </c>
      <c r="AJ35" s="25">
        <v>6</v>
      </c>
      <c r="AK35" s="28">
        <f t="shared" si="6"/>
        <v>10</v>
      </c>
      <c r="AL35" s="25">
        <v>226</v>
      </c>
      <c r="AM35" s="24">
        <v>10.130000000000001</v>
      </c>
      <c r="AN35" s="27">
        <v>3</v>
      </c>
      <c r="AO35" s="25">
        <v>4</v>
      </c>
      <c r="AP35" s="26">
        <f t="shared" si="7"/>
        <v>7</v>
      </c>
      <c r="AQ35" s="25">
        <v>309</v>
      </c>
      <c r="AR35" s="24">
        <v>9.48</v>
      </c>
      <c r="AS35" s="27">
        <v>6</v>
      </c>
      <c r="AT35" s="25">
        <v>4</v>
      </c>
      <c r="AU35" s="28">
        <f t="shared" si="8"/>
        <v>10</v>
      </c>
      <c r="AV35" s="25">
        <v>167</v>
      </c>
      <c r="AW35" s="24">
        <v>8.25</v>
      </c>
      <c r="AX35" s="27">
        <v>3</v>
      </c>
      <c r="AY35" s="25">
        <v>5</v>
      </c>
      <c r="AZ35" s="26">
        <f t="shared" ref="AZ35:AZ36" si="17">AY35+AX35</f>
        <v>8</v>
      </c>
      <c r="BA35" s="25">
        <v>223</v>
      </c>
      <c r="BB35" s="24">
        <v>8.35</v>
      </c>
      <c r="BC35" s="23">
        <f t="shared" si="10"/>
        <v>8</v>
      </c>
      <c r="BD35" s="22">
        <f t="shared" si="11"/>
        <v>90</v>
      </c>
      <c r="BE35" s="57">
        <f t="shared" si="12"/>
        <v>11.25</v>
      </c>
      <c r="BF35" s="59">
        <f t="shared" si="13"/>
        <v>1732</v>
      </c>
      <c r="BG35" s="59">
        <f t="shared" si="13"/>
        <v>76.25</v>
      </c>
      <c r="BH35" s="59">
        <f t="shared" si="14"/>
        <v>36</v>
      </c>
      <c r="BI35" s="59">
        <f t="shared" si="14"/>
        <v>54</v>
      </c>
    </row>
    <row r="36" spans="1:61" ht="13.5" thickBot="1" x14ac:dyDescent="0.25">
      <c r="A36" s="29">
        <v>31</v>
      </c>
      <c r="C36" s="27">
        <v>0</v>
      </c>
      <c r="D36" s="25">
        <v>0</v>
      </c>
      <c r="E36" s="26">
        <v>0</v>
      </c>
      <c r="F36" s="25">
        <v>0</v>
      </c>
      <c r="G36" s="24">
        <v>0</v>
      </c>
      <c r="H36" s="84"/>
      <c r="I36" s="84"/>
      <c r="J36" s="27">
        <v>7</v>
      </c>
      <c r="K36" s="25">
        <v>6</v>
      </c>
      <c r="L36" s="26">
        <f t="shared" si="1"/>
        <v>13</v>
      </c>
      <c r="M36" s="25">
        <v>254</v>
      </c>
      <c r="N36" s="24">
        <v>9.83</v>
      </c>
      <c r="O36" s="27">
        <v>7</v>
      </c>
      <c r="P36" s="25">
        <v>6</v>
      </c>
      <c r="Q36" s="28">
        <f t="shared" si="2"/>
        <v>13</v>
      </c>
      <c r="R36" s="25">
        <v>262</v>
      </c>
      <c r="S36" s="24">
        <v>9.92</v>
      </c>
      <c r="T36" s="27">
        <v>0</v>
      </c>
      <c r="U36" s="25">
        <v>0</v>
      </c>
      <c r="V36" s="26">
        <v>0</v>
      </c>
      <c r="W36" s="25">
        <v>0</v>
      </c>
      <c r="X36" s="24">
        <v>0</v>
      </c>
      <c r="Y36" s="27">
        <v>5</v>
      </c>
      <c r="Z36" s="25">
        <v>8</v>
      </c>
      <c r="AA36" s="28">
        <f t="shared" si="4"/>
        <v>13</v>
      </c>
      <c r="AB36" s="25">
        <v>146</v>
      </c>
      <c r="AC36" s="24">
        <v>9.5</v>
      </c>
      <c r="AD36" s="27">
        <v>0</v>
      </c>
      <c r="AE36" s="25">
        <v>0</v>
      </c>
      <c r="AF36" s="26">
        <v>0</v>
      </c>
      <c r="AG36" s="25">
        <v>0</v>
      </c>
      <c r="AH36" s="24">
        <v>0</v>
      </c>
      <c r="AI36" s="27">
        <v>7</v>
      </c>
      <c r="AJ36" s="25">
        <v>4</v>
      </c>
      <c r="AK36" s="28">
        <f t="shared" si="6"/>
        <v>11</v>
      </c>
      <c r="AL36" s="25">
        <v>257</v>
      </c>
      <c r="AM36" s="24">
        <v>9.27</v>
      </c>
      <c r="AN36" s="27">
        <v>7</v>
      </c>
      <c r="AO36" s="25">
        <v>1</v>
      </c>
      <c r="AP36" s="26">
        <f t="shared" si="7"/>
        <v>8</v>
      </c>
      <c r="AQ36" s="25">
        <v>335</v>
      </c>
      <c r="AR36" s="24">
        <v>9.5399999999999991</v>
      </c>
      <c r="AS36" s="27">
        <v>8</v>
      </c>
      <c r="AT36" s="25">
        <v>2</v>
      </c>
      <c r="AU36" s="28">
        <f t="shared" si="8"/>
        <v>10</v>
      </c>
      <c r="AV36" s="25">
        <v>153</v>
      </c>
      <c r="AW36" s="24">
        <v>9.08</v>
      </c>
      <c r="AX36" s="27">
        <v>4</v>
      </c>
      <c r="AY36" s="25">
        <v>2</v>
      </c>
      <c r="AZ36" s="26">
        <f t="shared" si="17"/>
        <v>6</v>
      </c>
      <c r="BA36" s="25">
        <v>342</v>
      </c>
      <c r="BB36" s="24">
        <v>9.4700000000000006</v>
      </c>
      <c r="BC36" s="23">
        <f t="shared" si="10"/>
        <v>7</v>
      </c>
      <c r="BD36" s="22">
        <f t="shared" si="11"/>
        <v>74</v>
      </c>
      <c r="BE36" s="57">
        <f t="shared" si="12"/>
        <v>10.571428571428571</v>
      </c>
      <c r="BF36" s="59">
        <f t="shared" si="13"/>
        <v>1749</v>
      </c>
      <c r="BG36" s="59">
        <f t="shared" si="13"/>
        <v>66.61</v>
      </c>
      <c r="BH36" s="59">
        <f t="shared" si="14"/>
        <v>45</v>
      </c>
      <c r="BI36" s="59">
        <f t="shared" si="14"/>
        <v>29</v>
      </c>
    </row>
    <row r="37" spans="1:61" s="2" customFormat="1" ht="13.5" thickBot="1" x14ac:dyDescent="0.25">
      <c r="C37" s="17">
        <f t="shared" ref="C37:BC37" si="18">SUM(C6:C36)</f>
        <v>55</v>
      </c>
      <c r="D37" s="16">
        <f t="shared" si="18"/>
        <v>66</v>
      </c>
      <c r="E37" s="16">
        <f t="shared" si="18"/>
        <v>121</v>
      </c>
      <c r="F37" s="16">
        <f t="shared" si="18"/>
        <v>3145</v>
      </c>
      <c r="G37" s="15">
        <f t="shared" si="18"/>
        <v>119.35666666666665</v>
      </c>
      <c r="H37" s="86"/>
      <c r="I37" s="86"/>
      <c r="J37" s="17">
        <f t="shared" si="18"/>
        <v>112</v>
      </c>
      <c r="K37" s="16">
        <f t="shared" si="18"/>
        <v>129</v>
      </c>
      <c r="L37" s="16">
        <f t="shared" si="18"/>
        <v>241</v>
      </c>
      <c r="M37" s="16">
        <f t="shared" si="18"/>
        <v>5189</v>
      </c>
      <c r="N37" s="15">
        <f t="shared" si="18"/>
        <v>181.36</v>
      </c>
      <c r="O37" s="20">
        <f t="shared" si="18"/>
        <v>77</v>
      </c>
      <c r="P37" s="19">
        <f t="shared" si="18"/>
        <v>88</v>
      </c>
      <c r="Q37" s="19">
        <f t="shared" si="18"/>
        <v>165</v>
      </c>
      <c r="R37" s="19">
        <f t="shared" si="18"/>
        <v>3133</v>
      </c>
      <c r="S37" s="18">
        <f t="shared" si="18"/>
        <v>134.25999999999996</v>
      </c>
      <c r="T37" s="17">
        <f t="shared" si="18"/>
        <v>48</v>
      </c>
      <c r="U37" s="16">
        <f t="shared" si="18"/>
        <v>60</v>
      </c>
      <c r="V37" s="16">
        <f t="shared" si="18"/>
        <v>108</v>
      </c>
      <c r="W37" s="16">
        <f t="shared" si="18"/>
        <v>2499</v>
      </c>
      <c r="X37" s="15">
        <f t="shared" si="18"/>
        <v>94.63</v>
      </c>
      <c r="Y37" s="20">
        <f t="shared" si="18"/>
        <v>105</v>
      </c>
      <c r="Z37" s="19">
        <f t="shared" si="18"/>
        <v>112</v>
      </c>
      <c r="AA37" s="19">
        <f t="shared" si="18"/>
        <v>217</v>
      </c>
      <c r="AB37" s="19">
        <f t="shared" si="18"/>
        <v>2385</v>
      </c>
      <c r="AC37" s="18">
        <f t="shared" si="18"/>
        <v>160.33000000000001</v>
      </c>
      <c r="AD37" s="17">
        <f t="shared" si="18"/>
        <v>66</v>
      </c>
      <c r="AE37" s="16">
        <f t="shared" si="18"/>
        <v>59</v>
      </c>
      <c r="AF37" s="16">
        <f t="shared" si="18"/>
        <v>125</v>
      </c>
      <c r="AG37" s="16">
        <f t="shared" si="18"/>
        <v>3043</v>
      </c>
      <c r="AH37" s="15">
        <f t="shared" si="18"/>
        <v>102.21000000000001</v>
      </c>
      <c r="AI37" s="20">
        <f t="shared" si="18"/>
        <v>85</v>
      </c>
      <c r="AJ37" s="19">
        <f t="shared" si="18"/>
        <v>101</v>
      </c>
      <c r="AK37" s="19">
        <f t="shared" si="18"/>
        <v>172</v>
      </c>
      <c r="AL37" s="19">
        <f t="shared" si="18"/>
        <v>4361</v>
      </c>
      <c r="AM37" s="18">
        <f t="shared" si="18"/>
        <v>166.42000000000002</v>
      </c>
      <c r="AN37" s="17">
        <f t="shared" si="18"/>
        <v>88</v>
      </c>
      <c r="AO37" s="16">
        <f t="shared" si="18"/>
        <v>73</v>
      </c>
      <c r="AP37" s="16">
        <f t="shared" si="18"/>
        <v>161</v>
      </c>
      <c r="AQ37" s="16">
        <f t="shared" si="18"/>
        <v>5228</v>
      </c>
      <c r="AR37" s="15">
        <f t="shared" si="18"/>
        <v>166.10999999999999</v>
      </c>
      <c r="AS37" s="20">
        <f t="shared" si="18"/>
        <v>89</v>
      </c>
      <c r="AT37" s="19">
        <f t="shared" si="18"/>
        <v>64</v>
      </c>
      <c r="AU37" s="19">
        <f t="shared" si="18"/>
        <v>153</v>
      </c>
      <c r="AV37" s="19">
        <f t="shared" si="18"/>
        <v>3165</v>
      </c>
      <c r="AW37" s="18">
        <f t="shared" si="18"/>
        <v>152.46</v>
      </c>
      <c r="AX37" s="17">
        <f t="shared" si="18"/>
        <v>76</v>
      </c>
      <c r="AY37" s="16">
        <f t="shared" si="18"/>
        <v>70</v>
      </c>
      <c r="AZ37" s="16">
        <f t="shared" si="18"/>
        <v>146</v>
      </c>
      <c r="BA37" s="16">
        <f t="shared" si="18"/>
        <v>4119</v>
      </c>
      <c r="BB37" s="15">
        <f t="shared" si="18"/>
        <v>152.79999999999998</v>
      </c>
      <c r="BC37" s="14">
        <f t="shared" si="18"/>
        <v>162</v>
      </c>
      <c r="BD37" s="13">
        <f>SUM(BD6:BD36)</f>
        <v>1609</v>
      </c>
      <c r="BE37" s="58">
        <f>BD37/BC37</f>
        <v>9.932098765432098</v>
      </c>
      <c r="BF37" s="59">
        <f t="shared" si="13"/>
        <v>36267</v>
      </c>
      <c r="BG37" s="59">
        <f>G37+N37+S37+X37+AC37+AH37+AM37+AR37+AW37+BB37</f>
        <v>1429.9366666666667</v>
      </c>
      <c r="BH37" s="59">
        <f>C37+J37+O37+T37+Y37+AD37+AI37+AN37+AS37+AX37</f>
        <v>801</v>
      </c>
      <c r="BI37" s="59">
        <f>D37+K37+P37+U37+Z37+AE37+AJ37+AO37+AT37+AY37</f>
        <v>822</v>
      </c>
    </row>
    <row r="38" spans="1:61" x14ac:dyDescent="0.2">
      <c r="C38" s="140" t="s">
        <v>35</v>
      </c>
      <c r="D38" s="140"/>
      <c r="E38" s="87">
        <v>56.87</v>
      </c>
      <c r="J38" s="140" t="s">
        <v>35</v>
      </c>
      <c r="K38" s="140"/>
      <c r="L38" s="87">
        <v>84.45</v>
      </c>
      <c r="O38" s="140" t="s">
        <v>35</v>
      </c>
      <c r="P38" s="140"/>
      <c r="Q38" s="87">
        <v>73.819999999999993</v>
      </c>
      <c r="T38" s="140" t="s">
        <v>35</v>
      </c>
      <c r="U38" s="140"/>
      <c r="V38" s="87"/>
      <c r="Y38" s="140" t="s">
        <v>35</v>
      </c>
      <c r="Z38" s="140"/>
      <c r="AA38" s="87">
        <v>105.11</v>
      </c>
      <c r="AD38" s="140" t="s">
        <v>35</v>
      </c>
      <c r="AE38" s="140"/>
      <c r="AF38" s="87">
        <v>60.05</v>
      </c>
      <c r="AI38" s="140" t="s">
        <v>35</v>
      </c>
      <c r="AJ38" s="140"/>
      <c r="AK38" s="87">
        <v>81.349999999999994</v>
      </c>
      <c r="AN38" s="140" t="s">
        <v>35</v>
      </c>
      <c r="AO38" s="140"/>
      <c r="AP38" s="87">
        <v>66.95</v>
      </c>
      <c r="AS38" s="140" t="s">
        <v>35</v>
      </c>
      <c r="AT38" s="140"/>
      <c r="AU38" s="87">
        <v>83.32</v>
      </c>
      <c r="AX38" s="140" t="s">
        <v>35</v>
      </c>
      <c r="AY38" s="140"/>
      <c r="AZ38" s="87">
        <v>73.78</v>
      </c>
      <c r="BC38" s="59" t="s">
        <v>35</v>
      </c>
      <c r="BD38" s="87">
        <f>E38+L38+Q38+AA38+AF38+AK38+AP38+AU38+AZ38</f>
        <v>685.7</v>
      </c>
    </row>
    <row r="39" spans="1:61" x14ac:dyDescent="0.2">
      <c r="C39" s="140" t="s">
        <v>36</v>
      </c>
      <c r="D39" s="140"/>
      <c r="E39" s="88">
        <f>E38/E37</f>
        <v>0.47</v>
      </c>
      <c r="J39" s="140" t="s">
        <v>36</v>
      </c>
      <c r="K39" s="140"/>
      <c r="L39" s="88">
        <f>L38/L37</f>
        <v>0.35041493775933613</v>
      </c>
      <c r="O39" s="140" t="s">
        <v>36</v>
      </c>
      <c r="P39" s="140"/>
      <c r="Q39" s="88">
        <f>Q38/Q37</f>
        <v>0.44739393939393934</v>
      </c>
      <c r="T39" s="140" t="s">
        <v>36</v>
      </c>
      <c r="U39" s="140"/>
      <c r="V39" s="88">
        <f>V38/V37</f>
        <v>0</v>
      </c>
      <c r="Y39" s="140" t="s">
        <v>36</v>
      </c>
      <c r="Z39" s="140"/>
      <c r="AA39" s="88">
        <f>AA38/AA37</f>
        <v>0.48437788018433181</v>
      </c>
      <c r="AD39" s="140" t="s">
        <v>36</v>
      </c>
      <c r="AE39" s="140"/>
      <c r="AF39" s="88">
        <f>AF38/AF37</f>
        <v>0.48039999999999999</v>
      </c>
      <c r="AI39" s="140" t="s">
        <v>36</v>
      </c>
      <c r="AJ39" s="140"/>
      <c r="AK39" s="88">
        <f>AK38/AK37</f>
        <v>0.47296511627906973</v>
      </c>
      <c r="AN39" s="140" t="s">
        <v>36</v>
      </c>
      <c r="AO39" s="140"/>
      <c r="AP39" s="88">
        <f>AP38/AP37</f>
        <v>0.41583850931677019</v>
      </c>
      <c r="AS39" s="140" t="s">
        <v>36</v>
      </c>
      <c r="AT39" s="140"/>
      <c r="AU39" s="88">
        <f>AU38/AU37</f>
        <v>0.54457516339869272</v>
      </c>
      <c r="AX39" s="140" t="s">
        <v>36</v>
      </c>
      <c r="AY39" s="140"/>
      <c r="AZ39" s="88">
        <f>AZ38/AZ37</f>
        <v>0.50534246575342467</v>
      </c>
      <c r="BC39" s="59" t="s">
        <v>36</v>
      </c>
      <c r="BD39" s="88">
        <f>BD38/BD37</f>
        <v>0.42616532007458052</v>
      </c>
    </row>
    <row r="40" spans="1:61" x14ac:dyDescent="0.2">
      <c r="L40" s="1"/>
      <c r="Q40" s="1"/>
      <c r="V40" s="1"/>
      <c r="AA40" s="1"/>
      <c r="AF40" s="1"/>
      <c r="AK40" s="1"/>
      <c r="AN40" s="1"/>
      <c r="AO40" s="1"/>
      <c r="AP40" s="1"/>
    </row>
    <row r="41" spans="1:61" ht="13.5" thickBot="1" x14ac:dyDescent="0.25">
      <c r="L41" s="1"/>
      <c r="Q41" s="1"/>
      <c r="V41" s="1"/>
      <c r="AA41" s="1"/>
      <c r="AF41" s="1"/>
      <c r="AK41" s="1"/>
      <c r="AN41" s="1"/>
      <c r="AO41" s="1"/>
      <c r="AP41" s="1"/>
    </row>
    <row r="42" spans="1:61" ht="13.5" thickBot="1" x14ac:dyDescent="0.25">
      <c r="C42" s="137" t="s">
        <v>14</v>
      </c>
      <c r="D42" s="138"/>
      <c r="E42" s="139"/>
      <c r="L42" s="1"/>
      <c r="Q42" s="1"/>
      <c r="V42" s="1"/>
      <c r="AA42" s="1"/>
      <c r="AF42" s="1"/>
      <c r="AK42" s="1"/>
      <c r="AN42" s="1"/>
      <c r="AO42" s="1"/>
      <c r="AP42" s="1"/>
    </row>
    <row r="43" spans="1:61" x14ac:dyDescent="0.2">
      <c r="C43" s="11" t="s">
        <v>15</v>
      </c>
      <c r="D43" s="10"/>
      <c r="E43" s="9">
        <f>BE37</f>
        <v>9.932098765432098</v>
      </c>
      <c r="L43" s="1"/>
      <c r="Q43" s="1"/>
      <c r="V43" s="1"/>
      <c r="AA43" s="1"/>
      <c r="AF43" s="1"/>
      <c r="AK43" s="1"/>
      <c r="AN43" s="1"/>
      <c r="AO43" s="1"/>
      <c r="AP43" s="1"/>
    </row>
    <row r="44" spans="1:61" x14ac:dyDescent="0.2">
      <c r="C44" s="8" t="s">
        <v>16</v>
      </c>
      <c r="D44" s="7"/>
      <c r="E44" s="6">
        <f>BF37/BC37</f>
        <v>223.87037037037038</v>
      </c>
      <c r="L44" s="1"/>
      <c r="Q44" s="1"/>
      <c r="V44" s="1"/>
      <c r="AA44" s="1"/>
      <c r="AF44" s="1"/>
      <c r="AK44" s="1"/>
      <c r="AN44" s="1"/>
      <c r="AO44" s="1"/>
      <c r="AP44" s="1"/>
    </row>
    <row r="45" spans="1:61" x14ac:dyDescent="0.2">
      <c r="C45" s="8" t="s">
        <v>17</v>
      </c>
      <c r="D45" s="7"/>
      <c r="E45" s="6">
        <f>BG37/BC37</f>
        <v>8.8267695473251031</v>
      </c>
      <c r="L45" s="1"/>
      <c r="Q45" s="1"/>
      <c r="V45" s="1"/>
      <c r="AA45" s="1"/>
      <c r="AF45" s="1"/>
      <c r="AK45" s="1"/>
      <c r="AN45" s="1"/>
      <c r="AO45" s="1"/>
      <c r="AP45" s="1"/>
    </row>
    <row r="46" spans="1:61" x14ac:dyDescent="0.2">
      <c r="C46" s="8" t="s">
        <v>18</v>
      </c>
      <c r="D46" s="7"/>
      <c r="E46" s="6">
        <f>BH37/BI37</f>
        <v>0.97445255474452552</v>
      </c>
      <c r="L46" s="1"/>
      <c r="Q46" s="1"/>
      <c r="V46" s="1"/>
      <c r="AA46" s="1"/>
      <c r="AF46" s="1"/>
      <c r="AK46" s="1"/>
      <c r="AN46" s="1"/>
      <c r="AO46" s="1"/>
      <c r="AP46" s="1"/>
    </row>
    <row r="47" spans="1:61" ht="15.75" thickBot="1" x14ac:dyDescent="0.3">
      <c r="C47" s="5" t="s">
        <v>37</v>
      </c>
      <c r="D47" s="4"/>
      <c r="E47" s="89">
        <f>BD39</f>
        <v>0.42616532007458052</v>
      </c>
      <c r="L47"/>
      <c r="M47" s="51" t="s">
        <v>19</v>
      </c>
      <c r="N47" s="51" t="s">
        <v>20</v>
      </c>
      <c r="O47" s="51"/>
      <c r="P47" s="52"/>
      <c r="Q47" s="1"/>
      <c r="V47" s="1"/>
      <c r="AA47" s="1"/>
      <c r="AF47" s="1"/>
      <c r="AK47" s="1"/>
      <c r="AN47" s="1"/>
      <c r="AO47" s="1"/>
      <c r="AP47" s="1"/>
    </row>
    <row r="48" spans="1:61" ht="15" x14ac:dyDescent="0.25">
      <c r="K48" t="s">
        <v>21</v>
      </c>
      <c r="M48" s="51">
        <v>66</v>
      </c>
      <c r="N48" s="51">
        <v>57</v>
      </c>
      <c r="O48" s="51">
        <f>M48*60+N48</f>
        <v>4017</v>
      </c>
      <c r="P48" s="52">
        <f>O48/60</f>
        <v>66.95</v>
      </c>
    </row>
    <row r="49" spans="11:42" ht="15" x14ac:dyDescent="0.25">
      <c r="K49" s="53"/>
      <c r="L49" s="54"/>
      <c r="M49" s="55"/>
      <c r="N49" s="55"/>
      <c r="O49" s="55"/>
      <c r="P49" s="56"/>
    </row>
    <row r="50" spans="11:42" ht="15" x14ac:dyDescent="0.25">
      <c r="K50" s="53"/>
      <c r="L50" s="54"/>
      <c r="M50" s="55"/>
      <c r="N50" s="55"/>
      <c r="O50" s="55"/>
      <c r="P50" s="56"/>
      <c r="AM50" s="51" t="s">
        <v>19</v>
      </c>
      <c r="AN50" s="51" t="s">
        <v>20</v>
      </c>
      <c r="AO50" s="51"/>
      <c r="AP50" s="52"/>
    </row>
    <row r="51" spans="11:42" ht="15" x14ac:dyDescent="0.25">
      <c r="K51" s="53"/>
      <c r="L51" s="54"/>
      <c r="M51" s="55"/>
      <c r="N51" s="55"/>
      <c r="O51" s="55"/>
      <c r="P51" s="56"/>
      <c r="AM51" s="51">
        <v>73</v>
      </c>
      <c r="AN51" s="51">
        <v>47</v>
      </c>
      <c r="AO51" s="51">
        <f>AM51*60+AN51</f>
        <v>4427</v>
      </c>
      <c r="AP51" s="52">
        <f>AO51/60</f>
        <v>73.783333333333331</v>
      </c>
    </row>
    <row r="52" spans="11:42" ht="15" x14ac:dyDescent="0.25">
      <c r="K52" s="53"/>
      <c r="L52" s="54"/>
      <c r="M52" s="55"/>
      <c r="N52" s="55"/>
      <c r="O52" s="55"/>
      <c r="P52" s="56"/>
    </row>
    <row r="53" spans="11:42" ht="15" x14ac:dyDescent="0.25">
      <c r="K53" s="53"/>
      <c r="L53" s="54"/>
      <c r="M53" s="55"/>
      <c r="N53" s="55"/>
      <c r="O53" s="55"/>
      <c r="P53" s="56"/>
    </row>
    <row r="54" spans="11:42" ht="15" x14ac:dyDescent="0.25">
      <c r="K54" s="53"/>
      <c r="L54" s="54"/>
      <c r="M54" s="55"/>
      <c r="N54" s="55"/>
      <c r="O54" s="55"/>
      <c r="P54" s="56"/>
    </row>
    <row r="55" spans="11:42" ht="15" x14ac:dyDescent="0.25">
      <c r="K55" s="53"/>
      <c r="L55" s="54"/>
      <c r="M55" s="55"/>
      <c r="N55" s="55"/>
      <c r="O55" s="55"/>
      <c r="P55" s="56"/>
    </row>
    <row r="56" spans="11:42" ht="15" x14ac:dyDescent="0.25">
      <c r="K56" s="53"/>
      <c r="L56" s="54"/>
      <c r="M56" s="55"/>
      <c r="N56" s="55"/>
      <c r="O56" s="55"/>
      <c r="P56" s="56"/>
    </row>
    <row r="57" spans="11:42" ht="15" x14ac:dyDescent="0.25">
      <c r="K57" s="53"/>
      <c r="L57" s="54"/>
      <c r="M57" s="55"/>
      <c r="N57" s="55"/>
      <c r="O57" s="55"/>
      <c r="P57" s="56"/>
    </row>
    <row r="58" spans="11:42" ht="15" x14ac:dyDescent="0.25">
      <c r="K58" s="53"/>
      <c r="L58" s="54"/>
      <c r="M58" s="55"/>
      <c r="N58" s="55"/>
      <c r="O58" s="55"/>
      <c r="P58" s="56"/>
    </row>
    <row r="59" spans="11:42" ht="15" x14ac:dyDescent="0.25">
      <c r="K59" s="53"/>
      <c r="L59" s="54"/>
      <c r="M59" s="55"/>
      <c r="N59" s="55"/>
      <c r="O59" s="55"/>
      <c r="P59" s="56"/>
    </row>
    <row r="60" spans="11:42" ht="15" x14ac:dyDescent="0.25">
      <c r="K60" s="53"/>
      <c r="L60" s="54"/>
      <c r="M60" s="55"/>
      <c r="N60" s="55"/>
      <c r="O60" s="55"/>
      <c r="P60" s="56"/>
    </row>
    <row r="61" spans="11:42" ht="15" x14ac:dyDescent="0.25">
      <c r="K61" s="53"/>
      <c r="L61" s="54"/>
      <c r="M61" s="55"/>
      <c r="N61" s="55"/>
      <c r="O61" s="55"/>
      <c r="P61" s="56"/>
    </row>
  </sheetData>
  <mergeCells count="48">
    <mergeCell ref="C4:G4"/>
    <mergeCell ref="C3:G3"/>
    <mergeCell ref="J3:N3"/>
    <mergeCell ref="AI3:AM3"/>
    <mergeCell ref="BD4:BD5"/>
    <mergeCell ref="AN3:AR3"/>
    <mergeCell ref="AS3:AW3"/>
    <mergeCell ref="AX3:BB3"/>
    <mergeCell ref="AI4:AM4"/>
    <mergeCell ref="AN4:AR4"/>
    <mergeCell ref="AS4:AW4"/>
    <mergeCell ref="AD4:AH4"/>
    <mergeCell ref="O3:S3"/>
    <mergeCell ref="T3:X3"/>
    <mergeCell ref="Y3:AC3"/>
    <mergeCell ref="AD3:AH3"/>
    <mergeCell ref="BE4:BE5"/>
    <mergeCell ref="BF4:BF5"/>
    <mergeCell ref="BG4:BG5"/>
    <mergeCell ref="BC4:BC5"/>
    <mergeCell ref="AX4:BB4"/>
    <mergeCell ref="BH4:BH5"/>
    <mergeCell ref="BI4:BI5"/>
    <mergeCell ref="C38:D38"/>
    <mergeCell ref="J38:K38"/>
    <mergeCell ref="O38:P38"/>
    <mergeCell ref="T38:U38"/>
    <mergeCell ref="Y38:Z38"/>
    <mergeCell ref="AD38:AE38"/>
    <mergeCell ref="AI38:AJ38"/>
    <mergeCell ref="AN38:AO38"/>
    <mergeCell ref="AS38:AT38"/>
    <mergeCell ref="AX38:AY38"/>
    <mergeCell ref="J4:N4"/>
    <mergeCell ref="O4:S4"/>
    <mergeCell ref="T4:X4"/>
    <mergeCell ref="Y4:AC4"/>
    <mergeCell ref="AX39:AY39"/>
    <mergeCell ref="C39:D39"/>
    <mergeCell ref="J39:K39"/>
    <mergeCell ref="O39:P39"/>
    <mergeCell ref="T39:U39"/>
    <mergeCell ref="Y39:Z39"/>
    <mergeCell ref="C42:E42"/>
    <mergeCell ref="AD39:AE39"/>
    <mergeCell ref="AI39:AJ39"/>
    <mergeCell ref="AN39:AO39"/>
    <mergeCell ref="AS39:AT39"/>
  </mergeCells>
  <hyperlinks>
    <hyperlink ref="F1" r:id="rId1" location="p666849" display="https://forum.excel-pratique.com/viewtopic.php?p=666849#p666849" xr:uid="{00000000-0004-0000-0000-000000000000}"/>
  </hyperlinks>
  <pageMargins left="0.7" right="0.7" top="0.75" bottom="0.75" header="0.3" footer="0.3"/>
  <pageSetup paperSize="9" orientation="landscape" horizontalDpi="4294967293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0000"/>
  </sheetPr>
  <dimension ref="A1:BD56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 activeCell="AT39" sqref="AT39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8.7109375" style="1" customWidth="1"/>
    <col min="5" max="5" width="8.7109375" style="2" customWidth="1"/>
    <col min="6" max="9" width="8.7109375" style="1" customWidth="1"/>
    <col min="10" max="10" width="8.7109375" style="2" customWidth="1"/>
    <col min="11" max="14" width="8.7109375" style="1" customWidth="1"/>
    <col min="15" max="15" width="8.7109375" style="2" customWidth="1"/>
    <col min="16" max="19" width="8.7109375" style="1" customWidth="1"/>
    <col min="20" max="20" width="8.7109375" style="2" customWidth="1"/>
    <col min="21" max="24" width="8.7109375" style="1" customWidth="1"/>
    <col min="25" max="25" width="8.7109375" style="2" customWidth="1"/>
    <col min="26" max="29" width="8.7109375" style="1" customWidth="1"/>
    <col min="30" max="30" width="8.7109375" style="2" customWidth="1"/>
    <col min="31" max="34" width="8.7109375" style="1" customWidth="1"/>
    <col min="35" max="35" width="8.7109375" style="2" customWidth="1"/>
    <col min="36" max="37" width="8.7109375" style="1" customWidth="1"/>
    <col min="38" max="40" width="8.7109375" style="2" customWidth="1"/>
    <col min="41" max="52" width="8.7109375" style="1" customWidth="1"/>
    <col min="53" max="53" width="16.28515625" style="1" customWidth="1"/>
    <col min="54" max="54" width="14.7109375" style="1" customWidth="1"/>
    <col min="55" max="16384" width="11.42578125" style="1"/>
  </cols>
  <sheetData>
    <row r="1" spans="1:56" ht="29.45" customHeight="1" x14ac:dyDescent="0.25">
      <c r="A1" s="50" t="s">
        <v>31</v>
      </c>
      <c r="B1" s="48"/>
      <c r="G1" s="48"/>
      <c r="L1" s="48"/>
      <c r="Q1" s="48"/>
      <c r="V1" s="48"/>
      <c r="AA1" s="48"/>
      <c r="AF1" s="48"/>
      <c r="AK1" s="48"/>
    </row>
    <row r="2" spans="1:56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6" ht="16.5" thickBot="1" x14ac:dyDescent="0.3">
      <c r="C3" s="168" t="s">
        <v>22</v>
      </c>
      <c r="D3" s="169"/>
      <c r="E3" s="169"/>
      <c r="F3" s="169"/>
      <c r="G3" s="169"/>
      <c r="H3" s="164" t="s">
        <v>0</v>
      </c>
      <c r="I3" s="165"/>
      <c r="J3" s="165"/>
      <c r="K3" s="165"/>
      <c r="L3" s="165"/>
      <c r="M3" s="168" t="s">
        <v>1</v>
      </c>
      <c r="N3" s="169"/>
      <c r="O3" s="169"/>
      <c r="P3" s="169"/>
      <c r="Q3" s="169"/>
      <c r="R3" s="164" t="s">
        <v>3</v>
      </c>
      <c r="S3" s="165"/>
      <c r="T3" s="165"/>
      <c r="U3" s="165"/>
      <c r="V3" s="165"/>
      <c r="W3" s="168" t="s">
        <v>4</v>
      </c>
      <c r="X3" s="169"/>
      <c r="Y3" s="169"/>
      <c r="Z3" s="169"/>
      <c r="AA3" s="169"/>
      <c r="AB3" s="164" t="s">
        <v>24</v>
      </c>
      <c r="AC3" s="165"/>
      <c r="AD3" s="165"/>
      <c r="AE3" s="165"/>
      <c r="AF3" s="165"/>
      <c r="AG3" s="145" t="s">
        <v>25</v>
      </c>
      <c r="AH3" s="146"/>
      <c r="AI3" s="146"/>
      <c r="AJ3" s="146"/>
      <c r="AK3" s="147"/>
      <c r="AL3" s="142" t="s">
        <v>23</v>
      </c>
      <c r="AM3" s="143"/>
      <c r="AN3" s="143"/>
      <c r="AO3" s="143"/>
      <c r="AP3" s="144"/>
      <c r="AQ3" s="145" t="s">
        <v>26</v>
      </c>
      <c r="AR3" s="146"/>
      <c r="AS3" s="146"/>
      <c r="AT3" s="146"/>
      <c r="AU3" s="147"/>
      <c r="AV3" s="142" t="s">
        <v>32</v>
      </c>
      <c r="AW3" s="143"/>
      <c r="AX3" s="143"/>
      <c r="AY3" s="143"/>
      <c r="AZ3" s="144"/>
      <c r="BA3" s="2"/>
      <c r="BB3" s="2"/>
      <c r="BC3" s="2"/>
    </row>
    <row r="4" spans="1:56" s="46" customFormat="1" ht="16.5" thickBot="1" x14ac:dyDescent="0.3">
      <c r="A4" s="47" t="s">
        <v>5</v>
      </c>
      <c r="C4" s="145"/>
      <c r="D4" s="146"/>
      <c r="E4" s="146"/>
      <c r="F4" s="146"/>
      <c r="G4" s="147"/>
      <c r="H4" s="164"/>
      <c r="I4" s="165"/>
      <c r="J4" s="165"/>
      <c r="K4" s="165"/>
      <c r="L4" s="165"/>
      <c r="M4" s="145"/>
      <c r="N4" s="146"/>
      <c r="O4" s="146"/>
      <c r="P4" s="146"/>
      <c r="Q4" s="147"/>
      <c r="R4" s="164"/>
      <c r="S4" s="165"/>
      <c r="T4" s="165"/>
      <c r="U4" s="165"/>
      <c r="V4" s="165"/>
      <c r="W4" s="145"/>
      <c r="X4" s="146"/>
      <c r="Y4" s="146"/>
      <c r="Z4" s="146"/>
      <c r="AA4" s="147"/>
      <c r="AB4" s="164"/>
      <c r="AC4" s="165"/>
      <c r="AD4" s="165"/>
      <c r="AE4" s="165"/>
      <c r="AF4" s="165"/>
      <c r="AG4" s="145"/>
      <c r="AH4" s="146"/>
      <c r="AI4" s="146"/>
      <c r="AJ4" s="146"/>
      <c r="AK4" s="147"/>
      <c r="AL4" s="148" t="s">
        <v>38</v>
      </c>
      <c r="AM4" s="143"/>
      <c r="AN4" s="143"/>
      <c r="AO4" s="143"/>
      <c r="AP4" s="144"/>
      <c r="AQ4" s="145"/>
      <c r="AR4" s="146"/>
      <c r="AS4" s="146"/>
      <c r="AT4" s="146"/>
      <c r="AU4" s="147"/>
      <c r="AV4" s="148" t="s">
        <v>39</v>
      </c>
      <c r="AW4" s="166"/>
      <c r="AX4" s="166"/>
      <c r="AY4" s="166"/>
      <c r="AZ4" s="167"/>
      <c r="BA4" s="159" t="s">
        <v>6</v>
      </c>
      <c r="BB4" s="155" t="s">
        <v>7</v>
      </c>
      <c r="BC4" s="157" t="s">
        <v>8</v>
      </c>
      <c r="BD4" s="155" t="s">
        <v>40</v>
      </c>
    </row>
    <row r="5" spans="1:56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38" t="s">
        <v>9</v>
      </c>
      <c r="S5" s="36" t="s">
        <v>10</v>
      </c>
      <c r="T5" s="37" t="s">
        <v>11</v>
      </c>
      <c r="U5" s="36" t="s">
        <v>12</v>
      </c>
      <c r="V5" s="35" t="s">
        <v>13</v>
      </c>
      <c r="W5" s="34" t="s">
        <v>9</v>
      </c>
      <c r="X5" s="32" t="s">
        <v>10</v>
      </c>
      <c r="Y5" s="33" t="s">
        <v>11</v>
      </c>
      <c r="Z5" s="32" t="s">
        <v>12</v>
      </c>
      <c r="AA5" s="31" t="s">
        <v>13</v>
      </c>
      <c r="AB5" s="38" t="s">
        <v>9</v>
      </c>
      <c r="AC5" s="36" t="s">
        <v>10</v>
      </c>
      <c r="AD5" s="37" t="s">
        <v>11</v>
      </c>
      <c r="AE5" s="36" t="s">
        <v>12</v>
      </c>
      <c r="AF5" s="35" t="s">
        <v>13</v>
      </c>
      <c r="AG5" s="34" t="s">
        <v>9</v>
      </c>
      <c r="AH5" s="32" t="s">
        <v>10</v>
      </c>
      <c r="AI5" s="33" t="s">
        <v>11</v>
      </c>
      <c r="AJ5" s="32" t="s">
        <v>12</v>
      </c>
      <c r="AK5" s="31" t="s">
        <v>13</v>
      </c>
      <c r="AL5" s="38" t="s">
        <v>9</v>
      </c>
      <c r="AM5" s="36" t="s">
        <v>10</v>
      </c>
      <c r="AN5" s="37" t="s">
        <v>11</v>
      </c>
      <c r="AO5" s="36" t="s">
        <v>12</v>
      </c>
      <c r="AP5" s="35" t="s">
        <v>13</v>
      </c>
      <c r="AQ5" s="34" t="s">
        <v>9</v>
      </c>
      <c r="AR5" s="32" t="s">
        <v>10</v>
      </c>
      <c r="AS5" s="33" t="s">
        <v>11</v>
      </c>
      <c r="AT5" s="32" t="s">
        <v>12</v>
      </c>
      <c r="AU5" s="31" t="s">
        <v>13</v>
      </c>
      <c r="AV5" s="41" t="s">
        <v>9</v>
      </c>
      <c r="AW5" s="40" t="s">
        <v>10</v>
      </c>
      <c r="AX5" s="26" t="s">
        <v>11</v>
      </c>
      <c r="AY5" s="40" t="s">
        <v>12</v>
      </c>
      <c r="AZ5" s="39" t="s">
        <v>13</v>
      </c>
      <c r="BA5" s="160"/>
      <c r="BB5" s="156"/>
      <c r="BC5" s="158"/>
      <c r="BD5" s="156"/>
    </row>
    <row r="6" spans="1:56" x14ac:dyDescent="0.2">
      <c r="A6" s="30">
        <v>1</v>
      </c>
      <c r="C6" s="27">
        <v>5</v>
      </c>
      <c r="D6" s="25">
        <v>5</v>
      </c>
      <c r="E6" s="26">
        <f>+C6+D6</f>
        <v>10</v>
      </c>
      <c r="F6" s="25">
        <v>321</v>
      </c>
      <c r="G6" s="24">
        <v>9.57</v>
      </c>
      <c r="H6" s="27">
        <v>9</v>
      </c>
      <c r="I6" s="25">
        <v>7</v>
      </c>
      <c r="J6" s="28">
        <f t="shared" ref="J6:J7" si="0">+H6+I6</f>
        <v>16</v>
      </c>
      <c r="K6" s="25">
        <v>342</v>
      </c>
      <c r="L6" s="24">
        <v>10.28</v>
      </c>
      <c r="M6" s="27">
        <v>7</v>
      </c>
      <c r="N6" s="25">
        <v>8</v>
      </c>
      <c r="O6" s="26">
        <f t="shared" ref="O6" si="1">+M6+N6</f>
        <v>15</v>
      </c>
      <c r="P6" s="25">
        <v>341</v>
      </c>
      <c r="Q6" s="24">
        <v>10.62</v>
      </c>
      <c r="R6" s="27">
        <v>5</v>
      </c>
      <c r="S6" s="25">
        <v>11</v>
      </c>
      <c r="T6" s="28">
        <f t="shared" ref="T6:T7" si="2">+R6+S6</f>
        <v>16</v>
      </c>
      <c r="U6" s="25">
        <v>72</v>
      </c>
      <c r="V6" s="24">
        <v>9.6999999999999993</v>
      </c>
      <c r="W6" s="27">
        <v>0</v>
      </c>
      <c r="X6" s="25">
        <v>0</v>
      </c>
      <c r="Y6" s="26">
        <v>0</v>
      </c>
      <c r="Z6" s="25">
        <v>0</v>
      </c>
      <c r="AA6" s="24">
        <v>0</v>
      </c>
      <c r="AB6" s="27">
        <v>6</v>
      </c>
      <c r="AC6" s="25">
        <v>5</v>
      </c>
      <c r="AD6" s="28">
        <f t="shared" ref="AD6:AD7" si="3">+AB6+AC6</f>
        <v>11</v>
      </c>
      <c r="AE6" s="25">
        <v>273</v>
      </c>
      <c r="AF6" s="24">
        <v>9.58</v>
      </c>
      <c r="AG6" s="27">
        <v>0</v>
      </c>
      <c r="AH6" s="25">
        <v>0</v>
      </c>
      <c r="AI6" s="26">
        <v>0</v>
      </c>
      <c r="AJ6" s="25">
        <v>0</v>
      </c>
      <c r="AK6" s="69">
        <v>0</v>
      </c>
      <c r="AL6" s="27">
        <v>4</v>
      </c>
      <c r="AM6" s="25">
        <v>3</v>
      </c>
      <c r="AN6" s="28">
        <f t="shared" ref="AN6:AN7" si="4">+AL6+AM6</f>
        <v>7</v>
      </c>
      <c r="AO6" s="25">
        <v>272</v>
      </c>
      <c r="AP6" s="24">
        <v>9.7799999999999994</v>
      </c>
      <c r="AQ6" s="27">
        <v>4</v>
      </c>
      <c r="AR6" s="25">
        <v>4</v>
      </c>
      <c r="AS6" s="26">
        <f t="shared" ref="AS6:AS7" si="5">+AQ6+AR6</f>
        <v>8</v>
      </c>
      <c r="AT6" s="25">
        <v>214</v>
      </c>
      <c r="AU6" s="24">
        <v>8.3800000000000008</v>
      </c>
      <c r="AV6" s="27">
        <v>0</v>
      </c>
      <c r="AW6" s="25">
        <v>0</v>
      </c>
      <c r="AX6" s="28">
        <v>0</v>
      </c>
      <c r="AY6" s="25">
        <v>0</v>
      </c>
      <c r="AZ6" s="24">
        <v>0</v>
      </c>
      <c r="BA6" s="23">
        <f>IF(E6&gt;0,1,0)+IF(J6&gt;0,1,0)+IF(O6&gt;0,1,0)+IF(AX6&gt;0,1,0)+IF(T6&gt;0,1,0)+IF(Y6&gt;0,1,0)+IF(AD6&gt;0,1,0)+IF(AI6&gt;0,1,0)+IF(AN6&gt;0,1,0)+IF(AS6&gt;0,1,0)</f>
        <v>7</v>
      </c>
      <c r="BB6" s="22">
        <f>E6+J6+O6+AX6+T6+Y6+AD6+AI6+AN6+AS6</f>
        <v>83</v>
      </c>
      <c r="BC6" s="21">
        <f>BB6/BA6</f>
        <v>11.857142857142858</v>
      </c>
      <c r="BD6" s="22">
        <f t="shared" ref="BD6:BD34" si="6">G6+L6+Q6+V6+AA6+AF6+AK6+AP6+AU6+AZ6</f>
        <v>67.91</v>
      </c>
    </row>
    <row r="7" spans="1:56" x14ac:dyDescent="0.2">
      <c r="A7" s="30">
        <v>2</v>
      </c>
      <c r="C7" s="27">
        <v>3</v>
      </c>
      <c r="D7" s="25">
        <v>6</v>
      </c>
      <c r="E7" s="26">
        <f>+C7+D7</f>
        <v>9</v>
      </c>
      <c r="F7" s="25">
        <v>257</v>
      </c>
      <c r="G7" s="24">
        <v>8.73</v>
      </c>
      <c r="H7" s="27">
        <v>5</v>
      </c>
      <c r="I7" s="25">
        <v>8</v>
      </c>
      <c r="J7" s="28">
        <f t="shared" si="0"/>
        <v>13</v>
      </c>
      <c r="K7" s="25">
        <v>384</v>
      </c>
      <c r="L7" s="24">
        <v>10.23</v>
      </c>
      <c r="M7" s="27">
        <v>4</v>
      </c>
      <c r="N7" s="25">
        <v>10</v>
      </c>
      <c r="O7" s="26">
        <v>14</v>
      </c>
      <c r="P7" s="25">
        <v>211</v>
      </c>
      <c r="Q7" s="24">
        <v>7.28</v>
      </c>
      <c r="R7" s="27">
        <v>0</v>
      </c>
      <c r="S7" s="25">
        <v>0</v>
      </c>
      <c r="T7" s="28">
        <f t="shared" si="2"/>
        <v>0</v>
      </c>
      <c r="U7" s="25">
        <v>0</v>
      </c>
      <c r="V7" s="24">
        <v>0</v>
      </c>
      <c r="W7" s="27">
        <v>0</v>
      </c>
      <c r="X7" s="25">
        <v>0</v>
      </c>
      <c r="Y7" s="26">
        <v>0</v>
      </c>
      <c r="Z7" s="25">
        <v>0</v>
      </c>
      <c r="AA7" s="24">
        <v>0</v>
      </c>
      <c r="AB7" s="27">
        <v>4</v>
      </c>
      <c r="AC7" s="25">
        <v>6</v>
      </c>
      <c r="AD7" s="28">
        <f t="shared" si="3"/>
        <v>10</v>
      </c>
      <c r="AE7" s="25">
        <v>175</v>
      </c>
      <c r="AF7" s="24">
        <v>9.2200000000000006</v>
      </c>
      <c r="AG7" s="27">
        <v>8</v>
      </c>
      <c r="AH7" s="25">
        <v>9</v>
      </c>
      <c r="AI7" s="26">
        <f t="shared" ref="AI7" si="7">+AG7+AH7</f>
        <v>17</v>
      </c>
      <c r="AJ7" s="25">
        <v>174</v>
      </c>
      <c r="AK7" s="24">
        <v>8.43</v>
      </c>
      <c r="AL7" s="27">
        <v>6</v>
      </c>
      <c r="AM7" s="25">
        <v>4</v>
      </c>
      <c r="AN7" s="28">
        <f t="shared" si="4"/>
        <v>10</v>
      </c>
      <c r="AO7" s="25">
        <v>76</v>
      </c>
      <c r="AP7" s="24">
        <v>8.08</v>
      </c>
      <c r="AQ7" s="27">
        <v>4</v>
      </c>
      <c r="AR7" s="25">
        <v>4</v>
      </c>
      <c r="AS7" s="26">
        <f t="shared" si="5"/>
        <v>8</v>
      </c>
      <c r="AT7" s="25">
        <v>241</v>
      </c>
      <c r="AU7" s="24">
        <v>8.08</v>
      </c>
      <c r="AV7" s="27">
        <v>0</v>
      </c>
      <c r="AW7" s="25">
        <v>0</v>
      </c>
      <c r="AX7" s="28">
        <f t="shared" ref="AX7" si="8">+AV7+AW7</f>
        <v>0</v>
      </c>
      <c r="AY7" s="25">
        <v>0</v>
      </c>
      <c r="AZ7" s="24">
        <v>0</v>
      </c>
      <c r="BA7" s="23">
        <f>IF(E7&gt;0,1,0)+IF(J7&gt;0,1,0)+IF(O7&gt;0,1,0)+IF(AX7&gt;0,1,0)+IF(T7&gt;0,1,0)+IF(Y7&gt;0,1,0)+IF(AD7&gt;0,1,0)+IF(AI7&gt;0,1,0)+IF(AN7&gt;0,1,0)+IF(AS7&gt;0,1,0)</f>
        <v>7</v>
      </c>
      <c r="BB7" s="22">
        <f>E7+J7+O7+AX7+T7+Y7+AD7+AI7+AN7+AS7</f>
        <v>81</v>
      </c>
      <c r="BC7" s="21">
        <f>BB7/BA7</f>
        <v>11.571428571428571</v>
      </c>
      <c r="BD7" s="22">
        <f t="shared" si="6"/>
        <v>60.05</v>
      </c>
    </row>
    <row r="8" spans="1:56" x14ac:dyDescent="0.2">
      <c r="A8" s="90">
        <v>3</v>
      </c>
      <c r="B8" s="91"/>
      <c r="C8" s="92"/>
      <c r="D8" s="93"/>
      <c r="E8" s="94"/>
      <c r="F8" s="93"/>
      <c r="G8" s="95"/>
      <c r="H8" s="92"/>
      <c r="I8" s="93"/>
      <c r="J8" s="94"/>
      <c r="K8" s="93"/>
      <c r="L8" s="95"/>
      <c r="M8" s="92"/>
      <c r="N8" s="93"/>
      <c r="O8" s="94"/>
      <c r="P8" s="93"/>
      <c r="Q8" s="95"/>
      <c r="R8" s="92"/>
      <c r="S8" s="93"/>
      <c r="T8" s="94"/>
      <c r="U8" s="93"/>
      <c r="V8" s="95"/>
      <c r="W8" s="92"/>
      <c r="X8" s="93"/>
      <c r="Y8" s="94"/>
      <c r="Z8" s="93"/>
      <c r="AA8" s="95"/>
      <c r="AB8" s="92"/>
      <c r="AC8" s="93"/>
      <c r="AD8" s="94"/>
      <c r="AE8" s="93"/>
      <c r="AF8" s="95"/>
      <c r="AG8" s="92"/>
      <c r="AH8" s="93"/>
      <c r="AI8" s="94"/>
      <c r="AJ8" s="93"/>
      <c r="AK8" s="95"/>
      <c r="AL8" s="92"/>
      <c r="AM8" s="93"/>
      <c r="AN8" s="94"/>
      <c r="AO8" s="93"/>
      <c r="AP8" s="95"/>
      <c r="AQ8" s="92"/>
      <c r="AR8" s="93"/>
      <c r="AS8" s="94"/>
      <c r="AT8" s="93"/>
      <c r="AU8" s="95"/>
      <c r="AV8" s="92"/>
      <c r="AW8" s="93"/>
      <c r="AX8" s="94"/>
      <c r="AY8" s="93"/>
      <c r="AZ8" s="95"/>
      <c r="BA8" s="96"/>
      <c r="BB8" s="96"/>
      <c r="BC8" s="97"/>
      <c r="BD8" s="96">
        <f t="shared" si="6"/>
        <v>0</v>
      </c>
    </row>
    <row r="9" spans="1:56" x14ac:dyDescent="0.2">
      <c r="A9" s="90">
        <v>4</v>
      </c>
      <c r="B9" s="91"/>
      <c r="C9" s="92"/>
      <c r="D9" s="93"/>
      <c r="E9" s="94"/>
      <c r="F9" s="93"/>
      <c r="G9" s="95"/>
      <c r="H9" s="92"/>
      <c r="I9" s="93"/>
      <c r="J9" s="94"/>
      <c r="K9" s="93"/>
      <c r="L9" s="95"/>
      <c r="M9" s="92"/>
      <c r="N9" s="93"/>
      <c r="O9" s="94"/>
      <c r="P9" s="93"/>
      <c r="Q9" s="95"/>
      <c r="R9" s="92"/>
      <c r="S9" s="93"/>
      <c r="T9" s="94"/>
      <c r="U9" s="93"/>
      <c r="V9" s="95"/>
      <c r="W9" s="92"/>
      <c r="X9" s="93"/>
      <c r="Y9" s="94"/>
      <c r="Z9" s="93"/>
      <c r="AA9" s="95"/>
      <c r="AB9" s="92"/>
      <c r="AC9" s="93"/>
      <c r="AD9" s="94"/>
      <c r="AE9" s="93"/>
      <c r="AF9" s="95"/>
      <c r="AG9" s="92"/>
      <c r="AH9" s="93"/>
      <c r="AI9" s="94"/>
      <c r="AJ9" s="93"/>
      <c r="AK9" s="95"/>
      <c r="AL9" s="92"/>
      <c r="AM9" s="93"/>
      <c r="AN9" s="94"/>
      <c r="AO9" s="93"/>
      <c r="AP9" s="95"/>
      <c r="AQ9" s="92"/>
      <c r="AR9" s="93"/>
      <c r="AS9" s="94"/>
      <c r="AT9" s="93"/>
      <c r="AU9" s="95"/>
      <c r="AV9" s="92"/>
      <c r="AW9" s="93"/>
      <c r="AX9" s="94"/>
      <c r="AY9" s="93"/>
      <c r="AZ9" s="95"/>
      <c r="BA9" s="96"/>
      <c r="BB9" s="96"/>
      <c r="BC9" s="97"/>
      <c r="BD9" s="96">
        <f t="shared" si="6"/>
        <v>0</v>
      </c>
    </row>
    <row r="10" spans="1:56" x14ac:dyDescent="0.2">
      <c r="A10" s="30">
        <v>5</v>
      </c>
      <c r="C10" s="27">
        <v>6</v>
      </c>
      <c r="D10" s="25">
        <v>5</v>
      </c>
      <c r="E10" s="26">
        <f>+C10+D10</f>
        <v>11</v>
      </c>
      <c r="F10" s="25">
        <v>318</v>
      </c>
      <c r="G10" s="24">
        <v>10.17</v>
      </c>
      <c r="H10" s="27">
        <v>7</v>
      </c>
      <c r="I10" s="25">
        <v>3</v>
      </c>
      <c r="J10" s="28">
        <f t="shared" ref="J10:J12" si="9">+H10+I10</f>
        <v>10</v>
      </c>
      <c r="K10" s="25">
        <v>260</v>
      </c>
      <c r="L10" s="24">
        <v>10.28</v>
      </c>
      <c r="M10" s="27">
        <v>3</v>
      </c>
      <c r="N10" s="25">
        <v>4</v>
      </c>
      <c r="O10" s="26">
        <f>+M10+N10</f>
        <v>7</v>
      </c>
      <c r="P10" s="25">
        <v>306</v>
      </c>
      <c r="Q10" s="24">
        <v>9.8699999999999992</v>
      </c>
      <c r="R10" s="27">
        <v>5</v>
      </c>
      <c r="S10" s="25">
        <v>6</v>
      </c>
      <c r="T10" s="28">
        <f t="shared" ref="T10:T11" si="10">+R10+S10</f>
        <v>11</v>
      </c>
      <c r="U10" s="25">
        <v>191</v>
      </c>
      <c r="V10" s="24">
        <v>9.6999999999999993</v>
      </c>
      <c r="W10" s="27">
        <v>6</v>
      </c>
      <c r="X10" s="25">
        <v>2</v>
      </c>
      <c r="Y10" s="26">
        <f>+W10+X10</f>
        <v>8</v>
      </c>
      <c r="Z10" s="25">
        <v>294</v>
      </c>
      <c r="AA10" s="24">
        <v>8.0399999999999991</v>
      </c>
      <c r="AB10" s="27">
        <v>6</v>
      </c>
      <c r="AC10" s="25">
        <v>3</v>
      </c>
      <c r="AD10" s="28">
        <f t="shared" ref="AD10:AD14" si="11">+AB10+AC10</f>
        <v>9</v>
      </c>
      <c r="AE10" s="25">
        <v>193</v>
      </c>
      <c r="AF10" s="24">
        <v>8.0299999999999994</v>
      </c>
      <c r="AG10" s="27">
        <v>4</v>
      </c>
      <c r="AH10" s="25">
        <v>4</v>
      </c>
      <c r="AI10" s="26">
        <f>+AG10+AH10</f>
        <v>8</v>
      </c>
      <c r="AJ10" s="25">
        <v>168</v>
      </c>
      <c r="AK10" s="24">
        <v>7.68</v>
      </c>
      <c r="AL10" s="27">
        <v>5</v>
      </c>
      <c r="AM10" s="25">
        <v>2</v>
      </c>
      <c r="AN10" s="28">
        <f t="shared" ref="AN10:AN14" si="12">+AL10+AM10</f>
        <v>7</v>
      </c>
      <c r="AO10" s="25">
        <v>612</v>
      </c>
      <c r="AP10" s="24">
        <v>9.7799999999999994</v>
      </c>
      <c r="AQ10" s="27">
        <v>5</v>
      </c>
      <c r="AR10" s="25">
        <v>3</v>
      </c>
      <c r="AS10" s="26">
        <f>+AQ10+AR10</f>
        <v>8</v>
      </c>
      <c r="AT10" s="25">
        <v>85</v>
      </c>
      <c r="AU10" s="24">
        <v>7.03</v>
      </c>
      <c r="AV10" s="27">
        <v>0</v>
      </c>
      <c r="AW10" s="25">
        <v>0</v>
      </c>
      <c r="AX10" s="28">
        <v>0</v>
      </c>
      <c r="AY10" s="25">
        <v>0</v>
      </c>
      <c r="AZ10" s="24">
        <v>0</v>
      </c>
      <c r="BA10" s="23">
        <f>IF(E10&gt;0,1,0)+IF(J10&gt;0,1,0)+IF(O10&gt;0,1,0)+IF(AX10&gt;0,1,0)+IF(T10&gt;0,1,0)+IF(Y10&gt;0,1,0)+IF(AD10&gt;0,1,0)+IF(AI10&gt;0,1,0)+IF(AN10&gt;0,1,0)+IF(AS10&gt;0,1,0)</f>
        <v>9</v>
      </c>
      <c r="BB10" s="22">
        <f>E10+J10+O10+AX10+T10+Y10+AD10+AI10+AN10+AS10</f>
        <v>79</v>
      </c>
      <c r="BC10" s="21">
        <f t="shared" ref="BC10:BC14" si="13">BB10/BA10</f>
        <v>8.7777777777777786</v>
      </c>
      <c r="BD10" s="22">
        <f t="shared" si="6"/>
        <v>80.58</v>
      </c>
    </row>
    <row r="11" spans="1:56" x14ac:dyDescent="0.2">
      <c r="A11" s="30">
        <v>6</v>
      </c>
      <c r="C11" s="27">
        <v>5</v>
      </c>
      <c r="D11" s="25">
        <v>5</v>
      </c>
      <c r="E11" s="26">
        <f t="shared" ref="E11:E14" si="14">+C11+D11</f>
        <v>10</v>
      </c>
      <c r="F11" s="25">
        <v>236</v>
      </c>
      <c r="G11" s="24">
        <v>8.25</v>
      </c>
      <c r="H11" s="27">
        <v>5</v>
      </c>
      <c r="I11" s="25">
        <v>7</v>
      </c>
      <c r="J11" s="28">
        <f t="shared" si="9"/>
        <v>12</v>
      </c>
      <c r="K11" s="25">
        <v>302</v>
      </c>
      <c r="L11" s="24">
        <v>9.57</v>
      </c>
      <c r="M11" s="27">
        <v>6</v>
      </c>
      <c r="N11" s="25">
        <v>7</v>
      </c>
      <c r="O11" s="26">
        <f t="shared" ref="O11:O14" si="15">+M11+N11</f>
        <v>13</v>
      </c>
      <c r="P11" s="25">
        <v>119</v>
      </c>
      <c r="Q11" s="24">
        <v>9.1999999999999993</v>
      </c>
      <c r="R11" s="27">
        <v>7</v>
      </c>
      <c r="S11" s="25">
        <v>2</v>
      </c>
      <c r="T11" s="28">
        <f t="shared" si="10"/>
        <v>9</v>
      </c>
      <c r="U11" s="25">
        <v>73</v>
      </c>
      <c r="V11" s="24">
        <v>6.43</v>
      </c>
      <c r="W11" s="27">
        <v>6</v>
      </c>
      <c r="X11" s="25">
        <v>7</v>
      </c>
      <c r="Y11" s="26">
        <f t="shared" ref="Y11:Y14" si="16">+W11+X11</f>
        <v>13</v>
      </c>
      <c r="Z11" s="25">
        <v>271</v>
      </c>
      <c r="AA11" s="24">
        <v>10.130000000000001</v>
      </c>
      <c r="AB11" s="27">
        <v>0</v>
      </c>
      <c r="AC11" s="25">
        <v>0</v>
      </c>
      <c r="AD11" s="28">
        <v>0</v>
      </c>
      <c r="AE11" s="25">
        <v>0</v>
      </c>
      <c r="AF11" s="24">
        <v>0</v>
      </c>
      <c r="AG11" s="27">
        <v>5</v>
      </c>
      <c r="AH11" s="25">
        <v>4</v>
      </c>
      <c r="AI11" s="26">
        <f t="shared" ref="AI11:AI14" si="17">+AG11+AH11</f>
        <v>9</v>
      </c>
      <c r="AJ11" s="25">
        <v>353</v>
      </c>
      <c r="AK11" s="24">
        <v>9.43</v>
      </c>
      <c r="AL11" s="27">
        <v>4</v>
      </c>
      <c r="AM11" s="25">
        <v>3</v>
      </c>
      <c r="AN11" s="28">
        <f t="shared" si="12"/>
        <v>7</v>
      </c>
      <c r="AO11" s="25">
        <v>216</v>
      </c>
      <c r="AP11" s="24">
        <v>8.9499999999999993</v>
      </c>
      <c r="AQ11" s="27">
        <v>6</v>
      </c>
      <c r="AR11" s="25">
        <v>3</v>
      </c>
      <c r="AS11" s="26">
        <f t="shared" ref="AS11:AS14" si="18">+AQ11+AR11</f>
        <v>9</v>
      </c>
      <c r="AT11" s="25">
        <v>287</v>
      </c>
      <c r="AU11" s="24">
        <v>9.08</v>
      </c>
      <c r="AV11" s="27">
        <v>0</v>
      </c>
      <c r="AW11" s="25">
        <v>0</v>
      </c>
      <c r="AX11" s="28">
        <v>0</v>
      </c>
      <c r="AY11" s="25">
        <v>0</v>
      </c>
      <c r="AZ11" s="24">
        <v>0</v>
      </c>
      <c r="BA11" s="23">
        <f>IF(E11&gt;0,1,0)+IF(J11&gt;0,1,0)+IF(O11&gt;0,1,0)+IF(AX11&gt;0,1,0)+IF(T11&gt;0,1,0)+IF(Y11&gt;0,1,0)+IF(AD11&gt;0,1,0)+IF(AI11&gt;0,1,0)+IF(AN11&gt;0,1,0)+IF(AS11&gt;0,1,0)</f>
        <v>8</v>
      </c>
      <c r="BB11" s="22">
        <f>E11+J11+O11+AX11+T11+Y11+AD11+AI11+AN11+AS11</f>
        <v>82</v>
      </c>
      <c r="BC11" s="21">
        <f t="shared" si="13"/>
        <v>10.25</v>
      </c>
      <c r="BD11" s="22">
        <f t="shared" si="6"/>
        <v>71.040000000000006</v>
      </c>
    </row>
    <row r="12" spans="1:56" x14ac:dyDescent="0.2">
      <c r="A12" s="30">
        <v>7</v>
      </c>
      <c r="C12" s="27">
        <v>8</v>
      </c>
      <c r="D12" s="25">
        <v>4</v>
      </c>
      <c r="E12" s="26">
        <f t="shared" si="14"/>
        <v>12</v>
      </c>
      <c r="F12" s="25">
        <v>243</v>
      </c>
      <c r="G12" s="24">
        <v>9.15</v>
      </c>
      <c r="H12" s="27">
        <v>7</v>
      </c>
      <c r="I12" s="25">
        <v>8</v>
      </c>
      <c r="J12" s="28">
        <f t="shared" si="9"/>
        <v>15</v>
      </c>
      <c r="K12" s="25">
        <v>341</v>
      </c>
      <c r="L12" s="24">
        <v>9.9700000000000006</v>
      </c>
      <c r="M12" s="27">
        <v>3</v>
      </c>
      <c r="N12" s="25">
        <v>7</v>
      </c>
      <c r="O12" s="26">
        <f t="shared" si="15"/>
        <v>10</v>
      </c>
      <c r="P12" s="25">
        <v>127</v>
      </c>
      <c r="Q12" s="24">
        <v>8.1199999999999992</v>
      </c>
      <c r="R12" s="27">
        <v>0</v>
      </c>
      <c r="S12" s="25">
        <v>0</v>
      </c>
      <c r="T12" s="28">
        <v>0</v>
      </c>
      <c r="U12" s="25">
        <v>0</v>
      </c>
      <c r="V12" s="24">
        <v>0</v>
      </c>
      <c r="W12" s="27">
        <v>7</v>
      </c>
      <c r="X12" s="25">
        <v>6</v>
      </c>
      <c r="Y12" s="26">
        <f t="shared" si="16"/>
        <v>13</v>
      </c>
      <c r="Z12" s="25">
        <v>292</v>
      </c>
      <c r="AA12" s="24">
        <v>7.8</v>
      </c>
      <c r="AB12" s="27">
        <v>3</v>
      </c>
      <c r="AC12" s="25">
        <v>7</v>
      </c>
      <c r="AD12" s="28">
        <f t="shared" si="11"/>
        <v>10</v>
      </c>
      <c r="AE12" s="25">
        <v>274</v>
      </c>
      <c r="AF12" s="24">
        <v>9.68</v>
      </c>
      <c r="AG12" s="27">
        <v>0</v>
      </c>
      <c r="AH12" s="25">
        <v>0</v>
      </c>
      <c r="AI12" s="26">
        <v>0</v>
      </c>
      <c r="AJ12" s="25">
        <v>0</v>
      </c>
      <c r="AK12" s="24">
        <v>0</v>
      </c>
      <c r="AL12" s="27">
        <v>6</v>
      </c>
      <c r="AM12" s="25">
        <v>2</v>
      </c>
      <c r="AN12" s="28">
        <f t="shared" si="12"/>
        <v>8</v>
      </c>
      <c r="AO12" s="25">
        <v>156</v>
      </c>
      <c r="AP12" s="24">
        <v>8.4700000000000006</v>
      </c>
      <c r="AQ12" s="27">
        <v>5</v>
      </c>
      <c r="AR12" s="25">
        <v>2</v>
      </c>
      <c r="AS12" s="26">
        <f t="shared" si="18"/>
        <v>7</v>
      </c>
      <c r="AT12" s="25">
        <v>239</v>
      </c>
      <c r="AU12" s="24">
        <v>9.3000000000000007</v>
      </c>
      <c r="AV12" s="27">
        <v>0</v>
      </c>
      <c r="AW12" s="25">
        <v>0</v>
      </c>
      <c r="AX12" s="28">
        <v>0</v>
      </c>
      <c r="AY12" s="25">
        <v>0</v>
      </c>
      <c r="AZ12" s="24">
        <v>0</v>
      </c>
      <c r="BA12" s="23">
        <f>IF(E12&gt;0,1,0)+IF(J12&gt;0,1,0)+IF(O12&gt;0,1,0)+IF(AX12&gt;0,1,0)+IF(T12&gt;0,1,0)+IF(Y12&gt;0,1,0)+IF(AD12&gt;0,1,0)+IF(AI12&gt;0,1,0)+IF(AN12&gt;0,1,0)+IF(AS12&gt;0,1,0)</f>
        <v>7</v>
      </c>
      <c r="BB12" s="22">
        <f>E12+J12+O12+AX12+T12+Y12+AD12+AI12+AN12+AS12</f>
        <v>75</v>
      </c>
      <c r="BC12" s="21">
        <f t="shared" si="13"/>
        <v>10.714285714285714</v>
      </c>
      <c r="BD12" s="22">
        <f t="shared" si="6"/>
        <v>62.489999999999995</v>
      </c>
    </row>
    <row r="13" spans="1:56" x14ac:dyDescent="0.2">
      <c r="A13" s="30">
        <v>8</v>
      </c>
      <c r="C13" s="27">
        <v>2</v>
      </c>
      <c r="D13" s="25">
        <v>7</v>
      </c>
      <c r="E13" s="26">
        <f t="shared" si="14"/>
        <v>9</v>
      </c>
      <c r="F13" s="25">
        <v>147</v>
      </c>
      <c r="G13" s="24">
        <v>5.62</v>
      </c>
      <c r="H13" s="27">
        <v>0</v>
      </c>
      <c r="I13" s="25">
        <v>0</v>
      </c>
      <c r="J13" s="28">
        <v>0</v>
      </c>
      <c r="K13" s="25">
        <v>0</v>
      </c>
      <c r="L13" s="24">
        <v>0</v>
      </c>
      <c r="M13" s="27">
        <v>4</v>
      </c>
      <c r="N13" s="25">
        <v>8</v>
      </c>
      <c r="O13" s="26">
        <f t="shared" si="15"/>
        <v>12</v>
      </c>
      <c r="P13" s="25">
        <v>258</v>
      </c>
      <c r="Q13" s="24">
        <v>8.92</v>
      </c>
      <c r="R13" s="27">
        <v>0</v>
      </c>
      <c r="S13" s="25">
        <v>0</v>
      </c>
      <c r="T13" s="28">
        <v>0</v>
      </c>
      <c r="U13" s="25">
        <v>0</v>
      </c>
      <c r="V13" s="24">
        <v>0</v>
      </c>
      <c r="W13" s="27">
        <v>3</v>
      </c>
      <c r="X13" s="25">
        <v>4</v>
      </c>
      <c r="Y13" s="26">
        <f t="shared" si="16"/>
        <v>7</v>
      </c>
      <c r="Z13" s="25">
        <v>279</v>
      </c>
      <c r="AA13" s="24">
        <v>7.52</v>
      </c>
      <c r="AB13" s="27">
        <v>5</v>
      </c>
      <c r="AC13" s="25">
        <v>6</v>
      </c>
      <c r="AD13" s="28">
        <f t="shared" si="11"/>
        <v>11</v>
      </c>
      <c r="AE13" s="25">
        <v>170</v>
      </c>
      <c r="AF13" s="24">
        <v>7.72</v>
      </c>
      <c r="AG13" s="27">
        <v>4</v>
      </c>
      <c r="AH13" s="25">
        <v>6</v>
      </c>
      <c r="AI13" s="26">
        <f t="shared" si="17"/>
        <v>10</v>
      </c>
      <c r="AJ13" s="25">
        <v>363</v>
      </c>
      <c r="AK13" s="24">
        <v>9.4700000000000006</v>
      </c>
      <c r="AL13" s="27">
        <v>2</v>
      </c>
      <c r="AM13" s="25">
        <v>3</v>
      </c>
      <c r="AN13" s="28">
        <f t="shared" si="12"/>
        <v>5</v>
      </c>
      <c r="AO13" s="25">
        <v>70</v>
      </c>
      <c r="AP13" s="24">
        <v>4.78</v>
      </c>
      <c r="AQ13" s="27">
        <v>0</v>
      </c>
      <c r="AR13" s="25">
        <v>0</v>
      </c>
      <c r="AS13" s="26">
        <v>0</v>
      </c>
      <c r="AT13" s="25">
        <v>0</v>
      </c>
      <c r="AU13" s="24">
        <v>0</v>
      </c>
      <c r="AV13" s="27">
        <v>0</v>
      </c>
      <c r="AW13" s="25">
        <v>0</v>
      </c>
      <c r="AX13" s="28">
        <v>0</v>
      </c>
      <c r="AY13" s="25">
        <v>0</v>
      </c>
      <c r="AZ13" s="24">
        <v>0</v>
      </c>
      <c r="BA13" s="23">
        <f>IF(E13&gt;0,1,0)+IF(J13&gt;0,1,0)+IF(O13&gt;0,1,0)+IF(AX13&gt;0,1,0)+IF(T13&gt;0,1,0)+IF(Y13&gt;0,1,0)+IF(AD13&gt;0,1,0)+IF(AI13&gt;0,1,0)+IF(AN13&gt;0,1,0)+IF(AS13&gt;0,1,0)</f>
        <v>6</v>
      </c>
      <c r="BB13" s="22">
        <f>E13+J13+O13+AX13+T13+Y13+AD13+AI13+AN13+AS13</f>
        <v>54</v>
      </c>
      <c r="BC13" s="21">
        <f t="shared" si="13"/>
        <v>9</v>
      </c>
      <c r="BD13" s="22">
        <f t="shared" si="6"/>
        <v>44.03</v>
      </c>
    </row>
    <row r="14" spans="1:56" x14ac:dyDescent="0.2">
      <c r="A14" s="30">
        <v>9</v>
      </c>
      <c r="C14" s="27">
        <v>6</v>
      </c>
      <c r="D14" s="25">
        <v>5</v>
      </c>
      <c r="E14" s="26">
        <f t="shared" si="14"/>
        <v>11</v>
      </c>
      <c r="F14" s="25">
        <v>195</v>
      </c>
      <c r="G14" s="24">
        <v>9.1</v>
      </c>
      <c r="H14" s="27">
        <v>0</v>
      </c>
      <c r="I14" s="25">
        <v>0</v>
      </c>
      <c r="J14" s="28">
        <v>0</v>
      </c>
      <c r="K14" s="25">
        <v>0</v>
      </c>
      <c r="L14" s="24">
        <v>0</v>
      </c>
      <c r="M14" s="27">
        <v>6</v>
      </c>
      <c r="N14" s="25">
        <v>0</v>
      </c>
      <c r="O14" s="26">
        <f t="shared" si="15"/>
        <v>6</v>
      </c>
      <c r="P14" s="25">
        <v>254</v>
      </c>
      <c r="Q14" s="24">
        <v>7.23</v>
      </c>
      <c r="R14" s="27">
        <v>0</v>
      </c>
      <c r="S14" s="25">
        <v>0</v>
      </c>
      <c r="T14" s="28">
        <v>0</v>
      </c>
      <c r="U14" s="25">
        <v>0</v>
      </c>
      <c r="V14" s="24">
        <v>0</v>
      </c>
      <c r="W14" s="27">
        <v>7</v>
      </c>
      <c r="X14" s="25">
        <v>4</v>
      </c>
      <c r="Y14" s="26">
        <f t="shared" si="16"/>
        <v>11</v>
      </c>
      <c r="Z14" s="25">
        <v>270</v>
      </c>
      <c r="AA14" s="24">
        <v>10.75</v>
      </c>
      <c r="AB14" s="27">
        <v>5</v>
      </c>
      <c r="AC14" s="25">
        <v>7</v>
      </c>
      <c r="AD14" s="28">
        <f t="shared" si="11"/>
        <v>12</v>
      </c>
      <c r="AE14" s="25">
        <v>212</v>
      </c>
      <c r="AF14" s="24">
        <v>8.1999999999999993</v>
      </c>
      <c r="AG14" s="27">
        <v>4</v>
      </c>
      <c r="AH14" s="25">
        <v>1</v>
      </c>
      <c r="AI14" s="26">
        <f t="shared" si="17"/>
        <v>5</v>
      </c>
      <c r="AJ14" s="25">
        <v>315</v>
      </c>
      <c r="AK14" s="24">
        <v>7.25</v>
      </c>
      <c r="AL14" s="27">
        <v>3</v>
      </c>
      <c r="AM14" s="25">
        <v>2</v>
      </c>
      <c r="AN14" s="28">
        <f t="shared" si="12"/>
        <v>5</v>
      </c>
      <c r="AO14" s="25">
        <v>108</v>
      </c>
      <c r="AP14" s="24">
        <v>7.15</v>
      </c>
      <c r="AQ14" s="27">
        <v>5</v>
      </c>
      <c r="AR14" s="25">
        <v>2</v>
      </c>
      <c r="AS14" s="26">
        <f t="shared" si="18"/>
        <v>7</v>
      </c>
      <c r="AT14" s="25">
        <v>203</v>
      </c>
      <c r="AU14" s="24">
        <v>6.63</v>
      </c>
      <c r="AV14" s="27">
        <v>0</v>
      </c>
      <c r="AW14" s="25">
        <v>0</v>
      </c>
      <c r="AX14" s="28">
        <v>0</v>
      </c>
      <c r="AY14" s="25">
        <v>0</v>
      </c>
      <c r="AZ14" s="24">
        <v>0</v>
      </c>
      <c r="BA14" s="23">
        <f>IF(E14&gt;0,1,0)+IF(J14&gt;0,1,0)+IF(O14&gt;0,1,0)+IF(AX14&gt;0,1,0)+IF(T14&gt;0,1,0)+IF(Y14&gt;0,1,0)+IF(AD14&gt;0,1,0)+IF(AI14&gt;0,1,0)+IF(AN14&gt;0,1,0)+IF(AS14&gt;0,1,0)</f>
        <v>7</v>
      </c>
      <c r="BB14" s="22">
        <f>E14+J14+O14+AX14+T14+Y14+AD14+AI14+AN14+AS14</f>
        <v>57</v>
      </c>
      <c r="BC14" s="21">
        <f t="shared" si="13"/>
        <v>8.1428571428571423</v>
      </c>
      <c r="BD14" s="22">
        <f t="shared" si="6"/>
        <v>56.31</v>
      </c>
    </row>
    <row r="15" spans="1:56" x14ac:dyDescent="0.2">
      <c r="A15" s="90">
        <v>10</v>
      </c>
      <c r="B15" s="91"/>
      <c r="C15" s="92"/>
      <c r="D15" s="93"/>
      <c r="E15" s="94"/>
      <c r="F15" s="93"/>
      <c r="G15" s="95"/>
      <c r="H15" s="92"/>
      <c r="I15" s="93"/>
      <c r="J15" s="94"/>
      <c r="K15" s="93"/>
      <c r="L15" s="95"/>
      <c r="M15" s="92"/>
      <c r="N15" s="93"/>
      <c r="O15" s="94"/>
      <c r="P15" s="93"/>
      <c r="Q15" s="95"/>
      <c r="R15" s="92"/>
      <c r="S15" s="93"/>
      <c r="T15" s="94"/>
      <c r="U15" s="93"/>
      <c r="V15" s="95"/>
      <c r="W15" s="92"/>
      <c r="X15" s="93"/>
      <c r="Y15" s="94"/>
      <c r="Z15" s="93"/>
      <c r="AA15" s="95"/>
      <c r="AB15" s="92"/>
      <c r="AC15" s="93"/>
      <c r="AD15" s="94"/>
      <c r="AE15" s="93"/>
      <c r="AF15" s="95"/>
      <c r="AG15" s="92"/>
      <c r="AH15" s="93"/>
      <c r="AI15" s="94"/>
      <c r="AJ15" s="93"/>
      <c r="AK15" s="95"/>
      <c r="AL15" s="92"/>
      <c r="AM15" s="93"/>
      <c r="AN15" s="94"/>
      <c r="AO15" s="93"/>
      <c r="AP15" s="95"/>
      <c r="AQ15" s="92"/>
      <c r="AR15" s="93"/>
      <c r="AS15" s="94"/>
      <c r="AT15" s="93"/>
      <c r="AU15" s="95"/>
      <c r="AV15" s="92"/>
      <c r="AW15" s="93"/>
      <c r="AX15" s="94"/>
      <c r="AY15" s="93"/>
      <c r="AZ15" s="95"/>
      <c r="BA15" s="96"/>
      <c r="BB15" s="96"/>
      <c r="BC15" s="97"/>
      <c r="BD15" s="96">
        <f t="shared" si="6"/>
        <v>0</v>
      </c>
    </row>
    <row r="16" spans="1:56" x14ac:dyDescent="0.2">
      <c r="A16" s="90">
        <v>11</v>
      </c>
      <c r="B16" s="91"/>
      <c r="C16" s="92"/>
      <c r="D16" s="93"/>
      <c r="E16" s="94"/>
      <c r="F16" s="93"/>
      <c r="G16" s="95"/>
      <c r="H16" s="92"/>
      <c r="I16" s="93"/>
      <c r="J16" s="94"/>
      <c r="K16" s="93"/>
      <c r="L16" s="95"/>
      <c r="M16" s="92"/>
      <c r="N16" s="93"/>
      <c r="O16" s="94"/>
      <c r="P16" s="93"/>
      <c r="Q16" s="95"/>
      <c r="R16" s="92"/>
      <c r="S16" s="93"/>
      <c r="T16" s="94"/>
      <c r="U16" s="93"/>
      <c r="V16" s="95"/>
      <c r="W16" s="92"/>
      <c r="X16" s="93"/>
      <c r="Y16" s="94"/>
      <c r="Z16" s="93"/>
      <c r="AA16" s="95"/>
      <c r="AB16" s="92"/>
      <c r="AC16" s="93"/>
      <c r="AD16" s="94"/>
      <c r="AE16" s="93"/>
      <c r="AF16" s="95"/>
      <c r="AG16" s="92"/>
      <c r="AH16" s="93"/>
      <c r="AI16" s="94"/>
      <c r="AJ16" s="93"/>
      <c r="AK16" s="95"/>
      <c r="AL16" s="92"/>
      <c r="AM16" s="93"/>
      <c r="AN16" s="94"/>
      <c r="AO16" s="93"/>
      <c r="AP16" s="95"/>
      <c r="AQ16" s="92"/>
      <c r="AR16" s="93"/>
      <c r="AS16" s="94"/>
      <c r="AT16" s="93"/>
      <c r="AU16" s="95"/>
      <c r="AV16" s="92"/>
      <c r="AW16" s="93"/>
      <c r="AX16" s="94"/>
      <c r="AY16" s="93"/>
      <c r="AZ16" s="95"/>
      <c r="BA16" s="96"/>
      <c r="BB16" s="96"/>
      <c r="BC16" s="97"/>
      <c r="BD16" s="96">
        <f t="shared" si="6"/>
        <v>0</v>
      </c>
    </row>
    <row r="17" spans="1:56" x14ac:dyDescent="0.2">
      <c r="A17" s="30">
        <v>12</v>
      </c>
      <c r="C17" s="27">
        <v>8</v>
      </c>
      <c r="D17" s="25">
        <v>5</v>
      </c>
      <c r="E17" s="26">
        <f>+C17+D17</f>
        <v>13</v>
      </c>
      <c r="F17" s="25">
        <v>285</v>
      </c>
      <c r="G17" s="24">
        <v>10.85</v>
      </c>
      <c r="H17" s="27">
        <v>5</v>
      </c>
      <c r="I17" s="25">
        <v>8</v>
      </c>
      <c r="J17" s="28">
        <f t="shared" ref="J17:J21" si="19">+H17+I17</f>
        <v>13</v>
      </c>
      <c r="K17" s="25">
        <v>187</v>
      </c>
      <c r="L17" s="24">
        <v>9.9700000000000006</v>
      </c>
      <c r="M17" s="27">
        <v>4</v>
      </c>
      <c r="N17" s="25">
        <v>16</v>
      </c>
      <c r="O17" s="26">
        <f>+M17+N17</f>
        <v>20</v>
      </c>
      <c r="P17" s="25">
        <v>251</v>
      </c>
      <c r="Q17" s="24">
        <v>10.199999999999999</v>
      </c>
      <c r="R17" s="27">
        <v>0</v>
      </c>
      <c r="S17" s="25">
        <v>0</v>
      </c>
      <c r="T17" s="28">
        <v>0</v>
      </c>
      <c r="U17" s="25">
        <v>0</v>
      </c>
      <c r="V17" s="24">
        <v>7</v>
      </c>
      <c r="W17" s="27">
        <v>0</v>
      </c>
      <c r="X17" s="25">
        <v>0</v>
      </c>
      <c r="Y17" s="26">
        <v>0</v>
      </c>
      <c r="Z17" s="25">
        <v>0</v>
      </c>
      <c r="AA17" s="24">
        <v>0</v>
      </c>
      <c r="AB17" s="27">
        <v>4</v>
      </c>
      <c r="AC17" s="25">
        <v>6</v>
      </c>
      <c r="AD17" s="28">
        <f t="shared" ref="AD17:AD21" si="20">+AB17+AC17</f>
        <v>10</v>
      </c>
      <c r="AE17" s="25">
        <v>392</v>
      </c>
      <c r="AF17" s="24">
        <v>10.73</v>
      </c>
      <c r="AG17" s="27">
        <v>4</v>
      </c>
      <c r="AH17" s="25">
        <v>5</v>
      </c>
      <c r="AI17" s="26">
        <f>+AG17+AH17</f>
        <v>9</v>
      </c>
      <c r="AJ17" s="25">
        <v>365</v>
      </c>
      <c r="AK17" s="24">
        <v>9.42</v>
      </c>
      <c r="AL17" s="27">
        <v>4</v>
      </c>
      <c r="AM17" s="25">
        <v>7</v>
      </c>
      <c r="AN17" s="28">
        <f t="shared" ref="AN17:AN21" si="21">+AL17+AM17</f>
        <v>11</v>
      </c>
      <c r="AO17" s="25">
        <v>179</v>
      </c>
      <c r="AP17" s="24">
        <v>9.1999999999999993</v>
      </c>
      <c r="AQ17" s="27">
        <v>4</v>
      </c>
      <c r="AR17" s="25">
        <v>4</v>
      </c>
      <c r="AS17" s="26">
        <f>+AQ17+AR17</f>
        <v>8</v>
      </c>
      <c r="AT17" s="25">
        <v>205</v>
      </c>
      <c r="AU17" s="24">
        <v>9.1</v>
      </c>
      <c r="AV17" s="27">
        <v>0</v>
      </c>
      <c r="AW17" s="25">
        <v>0</v>
      </c>
      <c r="AX17" s="28">
        <v>0</v>
      </c>
      <c r="AY17" s="25">
        <v>0</v>
      </c>
      <c r="AZ17" s="24">
        <v>0</v>
      </c>
      <c r="BA17" s="23">
        <f>IF(E17&gt;0,1,0)+IF(J17&gt;0,1,0)+IF(O17&gt;0,1,0)+IF(AX17&gt;0,1,0)+IF(T17&gt;0,1,0)+IF(Y17&gt;0,1,0)+IF(AD17&gt;0,1,0)+IF(AI17&gt;0,1,0)+IF(AN17&gt;0,1,0)+IF(AS17&gt;0,1,0)</f>
        <v>7</v>
      </c>
      <c r="BB17" s="22">
        <f>E17+J17+O17+AX17+T17+Y17+AD17+AI17+AN17+AS17</f>
        <v>84</v>
      </c>
      <c r="BC17" s="21">
        <f t="shared" ref="BC17:BC21" si="22">BB17/BA17</f>
        <v>12</v>
      </c>
      <c r="BD17" s="22">
        <f t="shared" si="6"/>
        <v>76.47</v>
      </c>
    </row>
    <row r="18" spans="1:56" x14ac:dyDescent="0.2">
      <c r="A18" s="30">
        <v>13</v>
      </c>
      <c r="C18" s="27">
        <v>6</v>
      </c>
      <c r="D18" s="25">
        <v>2</v>
      </c>
      <c r="E18" s="26">
        <f t="shared" ref="E18:E28" si="23">+C18+D18</f>
        <v>8</v>
      </c>
      <c r="F18" s="25">
        <v>300</v>
      </c>
      <c r="G18" s="24">
        <v>8.7200000000000006</v>
      </c>
      <c r="H18" s="27">
        <v>6</v>
      </c>
      <c r="I18" s="25">
        <v>9</v>
      </c>
      <c r="J18" s="28">
        <f t="shared" si="19"/>
        <v>15</v>
      </c>
      <c r="K18" s="25">
        <v>195</v>
      </c>
      <c r="L18" s="24">
        <v>10.17</v>
      </c>
      <c r="M18" s="27">
        <v>9</v>
      </c>
      <c r="N18" s="25">
        <v>3</v>
      </c>
      <c r="O18" s="26">
        <f t="shared" ref="O18:O28" si="24">+M18+N18</f>
        <v>12</v>
      </c>
      <c r="P18" s="25">
        <v>98</v>
      </c>
      <c r="Q18" s="24">
        <v>8.1199999999999992</v>
      </c>
      <c r="R18" s="27">
        <v>0</v>
      </c>
      <c r="S18" s="25">
        <v>0</v>
      </c>
      <c r="T18" s="28">
        <v>0</v>
      </c>
      <c r="U18" s="25">
        <v>0</v>
      </c>
      <c r="V18" s="24">
        <v>7</v>
      </c>
      <c r="W18" s="27">
        <v>0</v>
      </c>
      <c r="X18" s="25">
        <v>0</v>
      </c>
      <c r="Y18" s="26">
        <v>0</v>
      </c>
      <c r="Z18" s="25">
        <v>0</v>
      </c>
      <c r="AA18" s="24">
        <v>0</v>
      </c>
      <c r="AB18" s="27">
        <v>7</v>
      </c>
      <c r="AC18" s="25">
        <v>11</v>
      </c>
      <c r="AD18" s="28">
        <f t="shared" si="20"/>
        <v>18</v>
      </c>
      <c r="AE18" s="25">
        <v>219</v>
      </c>
      <c r="AF18" s="24">
        <v>9.1999999999999993</v>
      </c>
      <c r="AG18" s="27">
        <v>7</v>
      </c>
      <c r="AH18" s="25">
        <v>3</v>
      </c>
      <c r="AI18" s="26">
        <f t="shared" ref="AI18:AI28" si="25">+AG18+AH18</f>
        <v>10</v>
      </c>
      <c r="AJ18" s="25">
        <v>275</v>
      </c>
      <c r="AK18" s="24">
        <v>8.6300000000000008</v>
      </c>
      <c r="AL18" s="98">
        <v>3</v>
      </c>
      <c r="AM18" s="99">
        <v>1</v>
      </c>
      <c r="AN18" s="100">
        <f t="shared" si="21"/>
        <v>4</v>
      </c>
      <c r="AO18" s="99">
        <v>279</v>
      </c>
      <c r="AP18" s="101">
        <v>7.97</v>
      </c>
      <c r="AQ18" s="27">
        <v>7</v>
      </c>
      <c r="AR18" s="25">
        <v>7</v>
      </c>
      <c r="AS18" s="26">
        <f t="shared" ref="AS18:AS28" si="26">+AQ18+AR18</f>
        <v>14</v>
      </c>
      <c r="AT18" s="25">
        <v>237</v>
      </c>
      <c r="AU18" s="24">
        <v>10.23</v>
      </c>
      <c r="AV18" s="98">
        <v>4</v>
      </c>
      <c r="AW18" s="99">
        <v>1</v>
      </c>
      <c r="AX18" s="100">
        <f t="shared" ref="AX18:AX21" si="27">+AV18+AW18</f>
        <v>5</v>
      </c>
      <c r="AY18" s="99">
        <v>115</v>
      </c>
      <c r="AZ18" s="101">
        <v>7.58</v>
      </c>
      <c r="BA18" s="23">
        <f>IF(E18&gt;0,1,0)+IF(J18&gt;0,1,0)+IF(O18&gt;0,1,0)+IF(AX18&gt;0,1,0)+IF(T18&gt;0,1,0)+IF(Y18&gt;0,1,0)+IF(AD18&gt;0,1,0)+IF(AI18&gt;0,1,0)+IF(AN18&gt;0,1,0)+IF(AS18&gt;0,1,0)</f>
        <v>8</v>
      </c>
      <c r="BB18" s="22">
        <f>E18+J18+O18+AX18+T18+Y18+AD18+AI18+AN18+AS18</f>
        <v>86</v>
      </c>
      <c r="BC18" s="21">
        <f t="shared" si="22"/>
        <v>10.75</v>
      </c>
      <c r="BD18" s="22">
        <f t="shared" si="6"/>
        <v>77.61999999999999</v>
      </c>
    </row>
    <row r="19" spans="1:56" x14ac:dyDescent="0.2">
      <c r="A19" s="30">
        <v>14</v>
      </c>
      <c r="C19" s="27">
        <v>6</v>
      </c>
      <c r="D19" s="25">
        <v>4</v>
      </c>
      <c r="E19" s="26">
        <f t="shared" si="23"/>
        <v>10</v>
      </c>
      <c r="F19" s="25">
        <v>192</v>
      </c>
      <c r="G19" s="24">
        <v>8.3699999999999992</v>
      </c>
      <c r="H19" s="27">
        <v>4</v>
      </c>
      <c r="I19" s="25">
        <v>5</v>
      </c>
      <c r="J19" s="28">
        <f t="shared" si="19"/>
        <v>9</v>
      </c>
      <c r="K19" s="25">
        <v>286</v>
      </c>
      <c r="L19" s="24">
        <v>9.2200000000000006</v>
      </c>
      <c r="M19" s="27">
        <v>8</v>
      </c>
      <c r="N19" s="25">
        <v>7</v>
      </c>
      <c r="O19" s="26">
        <f t="shared" si="24"/>
        <v>15</v>
      </c>
      <c r="P19" s="25">
        <v>224</v>
      </c>
      <c r="Q19" s="24">
        <v>9.58</v>
      </c>
      <c r="R19" s="27">
        <v>0</v>
      </c>
      <c r="S19" s="25">
        <v>0</v>
      </c>
      <c r="T19" s="28">
        <v>0</v>
      </c>
      <c r="U19" s="25">
        <v>0</v>
      </c>
      <c r="V19" s="24">
        <v>7</v>
      </c>
      <c r="W19" s="27">
        <v>0</v>
      </c>
      <c r="X19" s="25">
        <v>0</v>
      </c>
      <c r="Y19" s="26">
        <v>0</v>
      </c>
      <c r="Z19" s="25">
        <v>0</v>
      </c>
      <c r="AA19" s="24">
        <v>0</v>
      </c>
      <c r="AB19" s="27">
        <v>5</v>
      </c>
      <c r="AC19" s="25">
        <v>20</v>
      </c>
      <c r="AD19" s="28">
        <f t="shared" si="20"/>
        <v>25</v>
      </c>
      <c r="AE19" s="25">
        <v>139</v>
      </c>
      <c r="AF19" s="24">
        <v>10.58</v>
      </c>
      <c r="AG19" s="27">
        <v>7</v>
      </c>
      <c r="AH19" s="25">
        <v>2</v>
      </c>
      <c r="AI19" s="26">
        <f t="shared" si="25"/>
        <v>9</v>
      </c>
      <c r="AJ19" s="25">
        <v>266</v>
      </c>
      <c r="AK19" s="24">
        <v>10.33</v>
      </c>
      <c r="AL19" s="27">
        <v>6</v>
      </c>
      <c r="AM19" s="25">
        <v>10</v>
      </c>
      <c r="AN19" s="28">
        <f t="shared" si="21"/>
        <v>16</v>
      </c>
      <c r="AO19" s="25">
        <v>131</v>
      </c>
      <c r="AP19" s="24">
        <v>10.38</v>
      </c>
      <c r="AQ19" s="27">
        <v>6</v>
      </c>
      <c r="AR19" s="25">
        <v>5</v>
      </c>
      <c r="AS19" s="26">
        <f t="shared" si="26"/>
        <v>11</v>
      </c>
      <c r="AT19" s="25">
        <v>315</v>
      </c>
      <c r="AU19" s="24">
        <v>9.65</v>
      </c>
      <c r="AV19" s="27">
        <v>0</v>
      </c>
      <c r="AW19" s="25">
        <v>0</v>
      </c>
      <c r="AX19" s="28">
        <v>0</v>
      </c>
      <c r="AY19" s="25">
        <v>0</v>
      </c>
      <c r="AZ19" s="24">
        <v>0</v>
      </c>
      <c r="BA19" s="23">
        <f>IF(E19&gt;0,1,0)+IF(J19&gt;0,1,0)+IF(O19&gt;0,1,0)+IF(AX19&gt;0,1,0)+IF(T19&gt;0,1,0)+IF(Y19&gt;0,1,0)+IF(AD19&gt;0,1,0)+IF(AI19&gt;0,1,0)+IF(AN19&gt;0,1,0)+IF(AS19&gt;0,1,0)</f>
        <v>7</v>
      </c>
      <c r="BB19" s="22">
        <f>E19+J19+O19+AX19+T19+Y19+AD19+AI19+AN19+AS19</f>
        <v>95</v>
      </c>
      <c r="BC19" s="21">
        <f t="shared" si="22"/>
        <v>13.571428571428571</v>
      </c>
      <c r="BD19" s="22">
        <f t="shared" si="6"/>
        <v>75.11</v>
      </c>
    </row>
    <row r="20" spans="1:56" x14ac:dyDescent="0.2">
      <c r="A20" s="30">
        <v>15</v>
      </c>
      <c r="C20" s="27">
        <v>7</v>
      </c>
      <c r="D20" s="25">
        <v>4</v>
      </c>
      <c r="E20" s="26">
        <f t="shared" si="23"/>
        <v>11</v>
      </c>
      <c r="F20" s="25">
        <v>273</v>
      </c>
      <c r="G20" s="24">
        <v>8.82</v>
      </c>
      <c r="H20" s="27">
        <v>11</v>
      </c>
      <c r="I20" s="25">
        <v>12</v>
      </c>
      <c r="J20" s="28">
        <f t="shared" si="19"/>
        <v>23</v>
      </c>
      <c r="K20" s="25">
        <v>359</v>
      </c>
      <c r="L20" s="24">
        <v>10.78</v>
      </c>
      <c r="M20" s="27">
        <v>8</v>
      </c>
      <c r="N20" s="25">
        <v>12</v>
      </c>
      <c r="O20" s="26">
        <f t="shared" si="24"/>
        <v>20</v>
      </c>
      <c r="P20" s="25">
        <v>256</v>
      </c>
      <c r="Q20" s="24">
        <v>11.07</v>
      </c>
      <c r="R20" s="27">
        <v>0</v>
      </c>
      <c r="S20" s="25">
        <v>0</v>
      </c>
      <c r="T20" s="28">
        <v>0</v>
      </c>
      <c r="U20" s="25">
        <v>0</v>
      </c>
      <c r="V20" s="24">
        <v>7</v>
      </c>
      <c r="W20" s="27">
        <v>0</v>
      </c>
      <c r="X20" s="25">
        <v>0</v>
      </c>
      <c r="Y20" s="26">
        <v>0</v>
      </c>
      <c r="Z20" s="25">
        <v>0</v>
      </c>
      <c r="AA20" s="24">
        <v>0</v>
      </c>
      <c r="AB20" s="27">
        <v>8</v>
      </c>
      <c r="AC20" s="25">
        <v>2</v>
      </c>
      <c r="AD20" s="28">
        <f t="shared" si="20"/>
        <v>10</v>
      </c>
      <c r="AE20" s="25">
        <v>263</v>
      </c>
      <c r="AF20" s="24">
        <v>8.92</v>
      </c>
      <c r="AG20" s="27">
        <v>6</v>
      </c>
      <c r="AH20" s="25">
        <v>3</v>
      </c>
      <c r="AI20" s="26">
        <f t="shared" si="25"/>
        <v>9</v>
      </c>
      <c r="AJ20" s="25">
        <v>257</v>
      </c>
      <c r="AK20" s="24">
        <v>10.119999999999999</v>
      </c>
      <c r="AL20" s="27">
        <v>3</v>
      </c>
      <c r="AM20" s="25">
        <v>6</v>
      </c>
      <c r="AN20" s="28">
        <f t="shared" si="21"/>
        <v>9</v>
      </c>
      <c r="AO20" s="25">
        <v>81</v>
      </c>
      <c r="AP20" s="24">
        <v>6.05</v>
      </c>
      <c r="AQ20" s="27">
        <v>6</v>
      </c>
      <c r="AR20" s="25">
        <v>2</v>
      </c>
      <c r="AS20" s="26">
        <f t="shared" si="26"/>
        <v>8</v>
      </c>
      <c r="AT20" s="25">
        <v>371</v>
      </c>
      <c r="AU20" s="24">
        <v>10.67</v>
      </c>
      <c r="AV20" s="98">
        <v>6</v>
      </c>
      <c r="AW20" s="99">
        <v>6</v>
      </c>
      <c r="AX20" s="100">
        <f t="shared" si="27"/>
        <v>12</v>
      </c>
      <c r="AY20" s="99">
        <v>56</v>
      </c>
      <c r="AZ20" s="101">
        <v>5.67</v>
      </c>
      <c r="BA20" s="23">
        <f>IF(E20&gt;0,1,0)+IF(J20&gt;0,1,0)+IF(O20&gt;0,1,0)+IF(AX20&gt;0,1,0)+IF(T20&gt;0,1,0)+IF(Y20&gt;0,1,0)+IF(AD20&gt;0,1,0)+IF(AI20&gt;0,1,0)+IF(AN20&gt;0,1,0)+IF(AS20&gt;0,1,0)</f>
        <v>8</v>
      </c>
      <c r="BB20" s="22">
        <f>E20+J20+O20+AX20+T20+Y20+AD20+AI20+AN20+AS20</f>
        <v>102</v>
      </c>
      <c r="BC20" s="21">
        <f t="shared" si="22"/>
        <v>12.75</v>
      </c>
      <c r="BD20" s="22">
        <f t="shared" si="6"/>
        <v>79.099999999999994</v>
      </c>
    </row>
    <row r="21" spans="1:56" x14ac:dyDescent="0.2">
      <c r="A21" s="30">
        <v>16</v>
      </c>
      <c r="C21" s="27">
        <v>7</v>
      </c>
      <c r="D21" s="25">
        <v>7</v>
      </c>
      <c r="E21" s="26">
        <f t="shared" si="23"/>
        <v>14</v>
      </c>
      <c r="F21" s="25">
        <v>227</v>
      </c>
      <c r="G21" s="24">
        <v>9.73</v>
      </c>
      <c r="H21" s="27">
        <v>10</v>
      </c>
      <c r="I21" s="25">
        <v>11</v>
      </c>
      <c r="J21" s="28">
        <f t="shared" si="19"/>
        <v>21</v>
      </c>
      <c r="K21" s="25">
        <v>190</v>
      </c>
      <c r="L21" s="24">
        <v>9.6</v>
      </c>
      <c r="M21" s="27">
        <v>5</v>
      </c>
      <c r="N21" s="25">
        <v>10</v>
      </c>
      <c r="O21" s="26">
        <f t="shared" si="24"/>
        <v>15</v>
      </c>
      <c r="P21" s="25">
        <v>111</v>
      </c>
      <c r="Q21" s="24">
        <v>7.73</v>
      </c>
      <c r="R21" s="27">
        <v>0</v>
      </c>
      <c r="S21" s="25">
        <v>0</v>
      </c>
      <c r="T21" s="28">
        <f t="shared" ref="T21" si="28">+R21+S21</f>
        <v>0</v>
      </c>
      <c r="U21" s="25">
        <v>0</v>
      </c>
      <c r="V21" s="24">
        <v>7</v>
      </c>
      <c r="W21" s="27">
        <v>0</v>
      </c>
      <c r="X21" s="25">
        <v>0</v>
      </c>
      <c r="Y21" s="26">
        <f t="shared" ref="Y21:Y28" si="29">+W21+X21</f>
        <v>0</v>
      </c>
      <c r="Z21" s="25">
        <v>0</v>
      </c>
      <c r="AA21" s="24">
        <v>0</v>
      </c>
      <c r="AB21" s="27">
        <v>2</v>
      </c>
      <c r="AC21" s="25">
        <v>5</v>
      </c>
      <c r="AD21" s="28">
        <f t="shared" si="20"/>
        <v>7</v>
      </c>
      <c r="AE21" s="25">
        <v>270</v>
      </c>
      <c r="AF21" s="24">
        <v>9.73</v>
      </c>
      <c r="AG21" s="27">
        <v>7</v>
      </c>
      <c r="AH21" s="25">
        <v>8</v>
      </c>
      <c r="AI21" s="26">
        <f t="shared" si="25"/>
        <v>15</v>
      </c>
      <c r="AJ21" s="25">
        <v>356</v>
      </c>
      <c r="AK21" s="24">
        <v>9.6300000000000008</v>
      </c>
      <c r="AL21" s="27">
        <v>7</v>
      </c>
      <c r="AM21" s="25">
        <v>1</v>
      </c>
      <c r="AN21" s="28">
        <f t="shared" si="21"/>
        <v>8</v>
      </c>
      <c r="AO21" s="25">
        <v>295</v>
      </c>
      <c r="AP21" s="24">
        <v>9.58</v>
      </c>
      <c r="AQ21" s="27">
        <v>7</v>
      </c>
      <c r="AR21" s="25">
        <v>3</v>
      </c>
      <c r="AS21" s="26">
        <f t="shared" si="26"/>
        <v>10</v>
      </c>
      <c r="AT21" s="25">
        <v>244</v>
      </c>
      <c r="AU21" s="24">
        <v>9.8800000000000008</v>
      </c>
      <c r="AV21" s="27">
        <v>0</v>
      </c>
      <c r="AW21" s="25">
        <v>0</v>
      </c>
      <c r="AX21" s="28">
        <f t="shared" si="27"/>
        <v>0</v>
      </c>
      <c r="AY21" s="25">
        <v>0</v>
      </c>
      <c r="AZ21" s="24">
        <v>0</v>
      </c>
      <c r="BA21" s="23">
        <f>IF(E21&gt;0,1,0)+IF(J21&gt;0,1,0)+IF(O21&gt;0,1,0)+IF(AX21&gt;0,1,0)+IF(T21&gt;0,1,0)+IF(Y21&gt;0,1,0)+IF(AD21&gt;0,1,0)+IF(AI21&gt;0,1,0)+IF(AN21&gt;0,1,0)+IF(AS21&gt;0,1,0)</f>
        <v>7</v>
      </c>
      <c r="BB21" s="22">
        <f>E21+J21+O21+AX21+T21+Y21+AD21+AI21+AN21+AS21</f>
        <v>90</v>
      </c>
      <c r="BC21" s="21">
        <f t="shared" si="22"/>
        <v>12.857142857142858</v>
      </c>
      <c r="BD21" s="22">
        <f t="shared" si="6"/>
        <v>72.88000000000001</v>
      </c>
    </row>
    <row r="22" spans="1:56" x14ac:dyDescent="0.2">
      <c r="A22" s="90">
        <v>17</v>
      </c>
      <c r="B22" s="91"/>
      <c r="C22" s="92"/>
      <c r="D22" s="93"/>
      <c r="E22" s="94"/>
      <c r="F22" s="93"/>
      <c r="G22" s="95"/>
      <c r="H22" s="92"/>
      <c r="I22" s="93"/>
      <c r="J22" s="94"/>
      <c r="K22" s="93"/>
      <c r="L22" s="95"/>
      <c r="M22" s="92"/>
      <c r="N22" s="93"/>
      <c r="O22" s="94"/>
      <c r="P22" s="93"/>
      <c r="Q22" s="95"/>
      <c r="R22" s="92"/>
      <c r="S22" s="93"/>
      <c r="T22" s="94"/>
      <c r="U22" s="93"/>
      <c r="V22" s="95"/>
      <c r="W22" s="92"/>
      <c r="X22" s="93"/>
      <c r="Y22" s="94"/>
      <c r="Z22" s="93"/>
      <c r="AA22" s="95"/>
      <c r="AB22" s="92"/>
      <c r="AC22" s="93"/>
      <c r="AD22" s="94"/>
      <c r="AE22" s="93"/>
      <c r="AF22" s="95"/>
      <c r="AG22" s="92"/>
      <c r="AH22" s="93"/>
      <c r="AI22" s="94"/>
      <c r="AJ22" s="93"/>
      <c r="AK22" s="95"/>
      <c r="AL22" s="92"/>
      <c r="AM22" s="93"/>
      <c r="AN22" s="94"/>
      <c r="AO22" s="93"/>
      <c r="AP22" s="95"/>
      <c r="AQ22" s="92"/>
      <c r="AR22" s="93"/>
      <c r="AS22" s="94"/>
      <c r="AT22" s="93"/>
      <c r="AU22" s="95"/>
      <c r="AV22" s="92"/>
      <c r="AW22" s="93"/>
      <c r="AX22" s="94"/>
      <c r="AY22" s="93"/>
      <c r="AZ22" s="95"/>
      <c r="BA22" s="96"/>
      <c r="BB22" s="96"/>
      <c r="BC22" s="97"/>
      <c r="BD22" s="96">
        <f t="shared" si="6"/>
        <v>0</v>
      </c>
    </row>
    <row r="23" spans="1:56" x14ac:dyDescent="0.2">
      <c r="A23" s="90">
        <v>18</v>
      </c>
      <c r="B23" s="91"/>
      <c r="C23" s="92"/>
      <c r="D23" s="93"/>
      <c r="E23" s="94"/>
      <c r="F23" s="93"/>
      <c r="G23" s="95"/>
      <c r="H23" s="92"/>
      <c r="I23" s="93"/>
      <c r="J23" s="94"/>
      <c r="K23" s="93"/>
      <c r="L23" s="95"/>
      <c r="M23" s="92"/>
      <c r="N23" s="93"/>
      <c r="O23" s="94"/>
      <c r="P23" s="93"/>
      <c r="Q23" s="95"/>
      <c r="R23" s="92"/>
      <c r="S23" s="93"/>
      <c r="T23" s="94"/>
      <c r="U23" s="93"/>
      <c r="V23" s="95"/>
      <c r="W23" s="92"/>
      <c r="X23" s="93"/>
      <c r="Y23" s="94"/>
      <c r="Z23" s="93"/>
      <c r="AA23" s="95"/>
      <c r="AB23" s="92"/>
      <c r="AC23" s="93"/>
      <c r="AD23" s="94"/>
      <c r="AE23" s="93"/>
      <c r="AF23" s="95"/>
      <c r="AG23" s="92"/>
      <c r="AH23" s="93"/>
      <c r="AI23" s="94"/>
      <c r="AJ23" s="93"/>
      <c r="AK23" s="95"/>
      <c r="AL23" s="92"/>
      <c r="AM23" s="93"/>
      <c r="AN23" s="94"/>
      <c r="AO23" s="93"/>
      <c r="AP23" s="95"/>
      <c r="AQ23" s="92"/>
      <c r="AR23" s="93"/>
      <c r="AS23" s="94"/>
      <c r="AT23" s="93"/>
      <c r="AU23" s="95"/>
      <c r="AV23" s="92"/>
      <c r="AW23" s="93"/>
      <c r="AX23" s="94"/>
      <c r="AY23" s="93"/>
      <c r="AZ23" s="95"/>
      <c r="BA23" s="96"/>
      <c r="BB23" s="96"/>
      <c r="BC23" s="97"/>
      <c r="BD23" s="96">
        <f t="shared" si="6"/>
        <v>0</v>
      </c>
    </row>
    <row r="24" spans="1:56" x14ac:dyDescent="0.2">
      <c r="A24" s="30">
        <v>19</v>
      </c>
      <c r="C24" s="27">
        <v>0</v>
      </c>
      <c r="D24" s="25">
        <v>0</v>
      </c>
      <c r="E24" s="26">
        <f t="shared" si="23"/>
        <v>0</v>
      </c>
      <c r="F24" s="25">
        <v>0</v>
      </c>
      <c r="G24" s="24">
        <v>0</v>
      </c>
      <c r="H24" s="27">
        <v>7</v>
      </c>
      <c r="I24" s="25">
        <v>6</v>
      </c>
      <c r="J24" s="28">
        <f t="shared" ref="J24:J28" si="30">+H24+I24</f>
        <v>13</v>
      </c>
      <c r="K24" s="25">
        <v>315</v>
      </c>
      <c r="L24" s="24">
        <v>9.6199999999999992</v>
      </c>
      <c r="M24" s="27">
        <v>4</v>
      </c>
      <c r="N24" s="25">
        <v>6</v>
      </c>
      <c r="O24" s="26">
        <f t="shared" si="24"/>
        <v>10</v>
      </c>
      <c r="P24" s="25">
        <v>267</v>
      </c>
      <c r="Q24" s="24">
        <v>9.92</v>
      </c>
      <c r="R24" s="27">
        <v>2</v>
      </c>
      <c r="S24" s="25">
        <v>7</v>
      </c>
      <c r="T24" s="28">
        <f t="shared" ref="T24:T28" si="31">+R24+S24</f>
        <v>9</v>
      </c>
      <c r="U24" s="25">
        <v>212</v>
      </c>
      <c r="V24" s="24">
        <v>9.02</v>
      </c>
      <c r="W24" s="27">
        <v>0</v>
      </c>
      <c r="X24" s="25">
        <v>0</v>
      </c>
      <c r="Y24" s="26">
        <f t="shared" si="29"/>
        <v>0</v>
      </c>
      <c r="Z24" s="25">
        <v>0</v>
      </c>
      <c r="AA24" s="24">
        <v>0</v>
      </c>
      <c r="AB24" s="27">
        <v>8</v>
      </c>
      <c r="AC24" s="25">
        <v>2</v>
      </c>
      <c r="AD24" s="28">
        <f t="shared" ref="AD24:AD29" si="32">+AB24+AC24</f>
        <v>10</v>
      </c>
      <c r="AE24" s="25">
        <v>198</v>
      </c>
      <c r="AF24" s="24">
        <v>8.6999999999999993</v>
      </c>
      <c r="AG24" s="27">
        <v>5</v>
      </c>
      <c r="AH24" s="25">
        <v>4</v>
      </c>
      <c r="AI24" s="26">
        <f t="shared" si="25"/>
        <v>9</v>
      </c>
      <c r="AJ24" s="25">
        <v>380</v>
      </c>
      <c r="AK24" s="24">
        <v>9.9700000000000006</v>
      </c>
      <c r="AL24" s="27">
        <v>5</v>
      </c>
      <c r="AM24" s="25">
        <v>5</v>
      </c>
      <c r="AN24" s="28">
        <f t="shared" ref="AN24:AN28" si="33">+AL24+AM24</f>
        <v>10</v>
      </c>
      <c r="AO24" s="25">
        <v>207</v>
      </c>
      <c r="AP24" s="24">
        <v>8.18</v>
      </c>
      <c r="AQ24" s="27">
        <v>3</v>
      </c>
      <c r="AR24" s="25">
        <v>7</v>
      </c>
      <c r="AS24" s="26">
        <f t="shared" si="26"/>
        <v>10</v>
      </c>
      <c r="AT24" s="25">
        <v>256</v>
      </c>
      <c r="AU24" s="24">
        <v>9</v>
      </c>
      <c r="AV24" s="27">
        <v>0</v>
      </c>
      <c r="AW24" s="25">
        <v>0</v>
      </c>
      <c r="AX24" s="28">
        <f t="shared" ref="AX24:AX27" si="34">+AV24+AW24</f>
        <v>0</v>
      </c>
      <c r="AY24" s="25">
        <v>0</v>
      </c>
      <c r="AZ24" s="24">
        <v>0</v>
      </c>
      <c r="BA24" s="23">
        <f>IF(E24&gt;0,1,0)+IF(J24&gt;0,1,0)+IF(O24&gt;0,1,0)+IF(AX24&gt;0,1,0)+IF(T24&gt;0,1,0)+IF(Y24&gt;0,1,0)+IF(AD24&gt;0,1,0)+IF(AI24&gt;0,1,0)+IF(AN24&gt;0,1,0)+IF(AS24&gt;0,1,0)</f>
        <v>7</v>
      </c>
      <c r="BB24" s="22">
        <f>E24+J24+O24+AX24+T24+Y24+AD24+AI24+AN24+AS24</f>
        <v>71</v>
      </c>
      <c r="BC24" s="21">
        <f t="shared" ref="BC24:BC28" si="35">BB24/BA24</f>
        <v>10.142857142857142</v>
      </c>
      <c r="BD24" s="22">
        <f t="shared" si="6"/>
        <v>64.41</v>
      </c>
    </row>
    <row r="25" spans="1:56" x14ac:dyDescent="0.2">
      <c r="A25" s="30">
        <v>20</v>
      </c>
      <c r="C25" s="27">
        <v>11</v>
      </c>
      <c r="D25" s="25">
        <v>5</v>
      </c>
      <c r="E25" s="26">
        <f t="shared" si="23"/>
        <v>16</v>
      </c>
      <c r="F25" s="25">
        <v>214</v>
      </c>
      <c r="G25" s="24">
        <v>8.5500000000000007</v>
      </c>
      <c r="H25" s="27">
        <v>8</v>
      </c>
      <c r="I25" s="25">
        <v>8</v>
      </c>
      <c r="J25" s="28">
        <f t="shared" si="30"/>
        <v>16</v>
      </c>
      <c r="K25" s="25">
        <v>237</v>
      </c>
      <c r="L25" s="24">
        <v>9.1199999999999992</v>
      </c>
      <c r="M25" s="27">
        <v>10</v>
      </c>
      <c r="N25" s="25">
        <v>7</v>
      </c>
      <c r="O25" s="26">
        <f t="shared" si="24"/>
        <v>17</v>
      </c>
      <c r="P25" s="25">
        <v>174</v>
      </c>
      <c r="Q25" s="24">
        <v>8.52</v>
      </c>
      <c r="R25" s="27">
        <v>7</v>
      </c>
      <c r="S25" s="25">
        <v>7</v>
      </c>
      <c r="T25" s="28">
        <f t="shared" si="31"/>
        <v>14</v>
      </c>
      <c r="U25" s="25">
        <v>187</v>
      </c>
      <c r="V25" s="24">
        <v>10.029999999999999</v>
      </c>
      <c r="W25" s="27">
        <v>4</v>
      </c>
      <c r="X25" s="25">
        <v>7</v>
      </c>
      <c r="Y25" s="26">
        <f t="shared" si="29"/>
        <v>11</v>
      </c>
      <c r="Z25" s="25">
        <v>382</v>
      </c>
      <c r="AA25" s="24">
        <v>9.02</v>
      </c>
      <c r="AB25" s="27">
        <v>4</v>
      </c>
      <c r="AC25" s="25">
        <v>7</v>
      </c>
      <c r="AD25" s="28">
        <f t="shared" si="32"/>
        <v>11</v>
      </c>
      <c r="AE25" s="25">
        <v>157</v>
      </c>
      <c r="AF25" s="24">
        <v>8.48</v>
      </c>
      <c r="AG25" s="27">
        <v>1</v>
      </c>
      <c r="AH25" s="25">
        <v>6</v>
      </c>
      <c r="AI25" s="26">
        <f t="shared" si="25"/>
        <v>7</v>
      </c>
      <c r="AJ25" s="25">
        <v>432</v>
      </c>
      <c r="AK25" s="24">
        <v>9.75</v>
      </c>
      <c r="AL25" s="27">
        <v>8</v>
      </c>
      <c r="AM25" s="25">
        <v>4</v>
      </c>
      <c r="AN25" s="28">
        <f t="shared" si="33"/>
        <v>12</v>
      </c>
      <c r="AO25" s="25">
        <v>175</v>
      </c>
      <c r="AP25" s="24">
        <v>7.87</v>
      </c>
      <c r="AQ25" s="27">
        <v>4</v>
      </c>
      <c r="AR25" s="25">
        <v>4</v>
      </c>
      <c r="AS25" s="26">
        <f t="shared" si="26"/>
        <v>8</v>
      </c>
      <c r="AT25" s="25">
        <v>192</v>
      </c>
      <c r="AU25" s="24">
        <v>9</v>
      </c>
      <c r="AV25" s="27">
        <v>0</v>
      </c>
      <c r="AW25" s="25">
        <v>0</v>
      </c>
      <c r="AX25" s="28">
        <f t="shared" si="34"/>
        <v>0</v>
      </c>
      <c r="AY25" s="25">
        <v>0</v>
      </c>
      <c r="AZ25" s="24">
        <v>0</v>
      </c>
      <c r="BA25" s="23">
        <f>IF(E25&gt;0,1,0)+IF(J25&gt;0,1,0)+IF(O25&gt;0,1,0)+IF(AX25&gt;0,1,0)+IF(T25&gt;0,1,0)+IF(Y25&gt;0,1,0)+IF(AD25&gt;0,1,0)+IF(AI25&gt;0,1,0)+IF(AN25&gt;0,1,0)+IF(AS25&gt;0,1,0)</f>
        <v>9</v>
      </c>
      <c r="BB25" s="22">
        <f>E25+J25+O25+AX25+T25+Y25+AD25+AI25+AN25+AS25</f>
        <v>112</v>
      </c>
      <c r="BC25" s="21">
        <f t="shared" si="35"/>
        <v>12.444444444444445</v>
      </c>
      <c r="BD25" s="22">
        <f t="shared" si="6"/>
        <v>80.34</v>
      </c>
    </row>
    <row r="26" spans="1:56" x14ac:dyDescent="0.2">
      <c r="A26" s="30">
        <v>21</v>
      </c>
      <c r="C26" s="27">
        <v>4</v>
      </c>
      <c r="D26" s="25">
        <v>7</v>
      </c>
      <c r="E26" s="26">
        <f t="shared" si="23"/>
        <v>11</v>
      </c>
      <c r="F26" s="25">
        <v>265</v>
      </c>
      <c r="G26" s="24">
        <v>9.07</v>
      </c>
      <c r="H26" s="27">
        <v>8</v>
      </c>
      <c r="I26" s="25">
        <v>8</v>
      </c>
      <c r="J26" s="28">
        <f t="shared" si="30"/>
        <v>16</v>
      </c>
      <c r="K26" s="25">
        <v>219</v>
      </c>
      <c r="L26" s="24">
        <v>9.73</v>
      </c>
      <c r="M26" s="27">
        <v>0</v>
      </c>
      <c r="N26" s="25">
        <v>0</v>
      </c>
      <c r="O26" s="26">
        <f t="shared" si="24"/>
        <v>0</v>
      </c>
      <c r="P26" s="25">
        <v>0</v>
      </c>
      <c r="Q26" s="24">
        <v>0</v>
      </c>
      <c r="R26" s="27">
        <v>5</v>
      </c>
      <c r="S26" s="25">
        <v>11</v>
      </c>
      <c r="T26" s="28">
        <f t="shared" si="31"/>
        <v>16</v>
      </c>
      <c r="U26" s="25">
        <v>255</v>
      </c>
      <c r="V26" s="24">
        <v>10.37</v>
      </c>
      <c r="W26" s="27">
        <v>5</v>
      </c>
      <c r="X26" s="25">
        <v>2</v>
      </c>
      <c r="Y26" s="26">
        <f t="shared" si="29"/>
        <v>7</v>
      </c>
      <c r="Z26" s="25">
        <v>263</v>
      </c>
      <c r="AA26" s="24">
        <v>7.87</v>
      </c>
      <c r="AB26" s="27">
        <v>5</v>
      </c>
      <c r="AC26" s="25">
        <v>12</v>
      </c>
      <c r="AD26" s="28">
        <f t="shared" si="32"/>
        <v>17</v>
      </c>
      <c r="AE26" s="25">
        <v>157</v>
      </c>
      <c r="AF26" s="24">
        <v>8.5</v>
      </c>
      <c r="AG26" s="27">
        <v>4</v>
      </c>
      <c r="AH26" s="25">
        <v>6</v>
      </c>
      <c r="AI26" s="26">
        <f t="shared" si="25"/>
        <v>10</v>
      </c>
      <c r="AJ26" s="25">
        <v>321</v>
      </c>
      <c r="AK26" s="24">
        <v>9.5399999999999991</v>
      </c>
      <c r="AL26" s="27">
        <v>6</v>
      </c>
      <c r="AM26" s="25">
        <v>3</v>
      </c>
      <c r="AN26" s="28">
        <f t="shared" si="33"/>
        <v>9</v>
      </c>
      <c r="AO26" s="25">
        <v>247</v>
      </c>
      <c r="AP26" s="24">
        <v>7.45</v>
      </c>
      <c r="AQ26" s="27">
        <v>4</v>
      </c>
      <c r="AR26" s="25">
        <v>4</v>
      </c>
      <c r="AS26" s="26">
        <f t="shared" si="26"/>
        <v>8</v>
      </c>
      <c r="AT26" s="25">
        <v>275</v>
      </c>
      <c r="AU26" s="24">
        <v>9.4700000000000006</v>
      </c>
      <c r="AV26" s="27">
        <v>0</v>
      </c>
      <c r="AW26" s="25">
        <v>0</v>
      </c>
      <c r="AX26" s="28">
        <f t="shared" si="34"/>
        <v>0</v>
      </c>
      <c r="AY26" s="25">
        <v>0</v>
      </c>
      <c r="AZ26" s="24">
        <v>0</v>
      </c>
      <c r="BA26" s="23">
        <f>IF(E26&gt;0,1,0)+IF(J26&gt;0,1,0)+IF(O26&gt;0,1,0)+IF(AX26&gt;0,1,0)+IF(T26&gt;0,1,0)+IF(Y26&gt;0,1,0)+IF(AD26&gt;0,1,0)+IF(AI26&gt;0,1,0)+IF(AN26&gt;0,1,0)+IF(AS26&gt;0,1,0)</f>
        <v>8</v>
      </c>
      <c r="BB26" s="22">
        <f>E26+J26+O26+AX26+T26+Y26+AD26+AI26+AN26+AS26</f>
        <v>94</v>
      </c>
      <c r="BC26" s="21">
        <f t="shared" si="35"/>
        <v>11.75</v>
      </c>
      <c r="BD26" s="22">
        <f t="shared" si="6"/>
        <v>72</v>
      </c>
    </row>
    <row r="27" spans="1:56" x14ac:dyDescent="0.2">
      <c r="A27" s="30">
        <v>22</v>
      </c>
      <c r="C27" s="27">
        <v>5</v>
      </c>
      <c r="D27" s="25">
        <v>1</v>
      </c>
      <c r="E27" s="26">
        <f t="shared" si="23"/>
        <v>6</v>
      </c>
      <c r="F27" s="25">
        <v>208</v>
      </c>
      <c r="G27" s="24">
        <v>6.95</v>
      </c>
      <c r="H27" s="27">
        <v>5</v>
      </c>
      <c r="I27" s="25">
        <v>5</v>
      </c>
      <c r="J27" s="28">
        <f t="shared" si="30"/>
        <v>10</v>
      </c>
      <c r="K27" s="25">
        <v>288</v>
      </c>
      <c r="L27" s="24">
        <v>9.5299999999999994</v>
      </c>
      <c r="M27" s="27">
        <v>7</v>
      </c>
      <c r="N27" s="25">
        <v>3</v>
      </c>
      <c r="O27" s="26">
        <f t="shared" si="24"/>
        <v>10</v>
      </c>
      <c r="P27" s="25">
        <v>153</v>
      </c>
      <c r="Q27" s="24">
        <v>8.83</v>
      </c>
      <c r="R27" s="27">
        <v>0</v>
      </c>
      <c r="S27" s="25">
        <v>14</v>
      </c>
      <c r="T27" s="28">
        <f t="shared" si="31"/>
        <v>14</v>
      </c>
      <c r="U27" s="25">
        <v>237</v>
      </c>
      <c r="V27" s="24">
        <v>9.9499999999999993</v>
      </c>
      <c r="W27" s="27">
        <v>5</v>
      </c>
      <c r="X27" s="25">
        <v>4</v>
      </c>
      <c r="Y27" s="26">
        <f t="shared" si="29"/>
        <v>9</v>
      </c>
      <c r="Z27" s="25">
        <v>406</v>
      </c>
      <c r="AA27" s="24">
        <v>9.58</v>
      </c>
      <c r="AB27" s="27">
        <v>3</v>
      </c>
      <c r="AC27" s="25">
        <v>5</v>
      </c>
      <c r="AD27" s="28">
        <f t="shared" si="32"/>
        <v>8</v>
      </c>
      <c r="AE27" s="25">
        <v>249</v>
      </c>
      <c r="AF27" s="24">
        <v>8.15</v>
      </c>
      <c r="AG27" s="27">
        <v>5</v>
      </c>
      <c r="AH27" s="25">
        <v>1</v>
      </c>
      <c r="AI27" s="26">
        <f t="shared" si="25"/>
        <v>6</v>
      </c>
      <c r="AJ27" s="25">
        <v>239</v>
      </c>
      <c r="AK27" s="24">
        <v>8.3699999999999992</v>
      </c>
      <c r="AL27" s="27">
        <v>3</v>
      </c>
      <c r="AM27" s="25">
        <v>7</v>
      </c>
      <c r="AN27" s="28">
        <f t="shared" si="33"/>
        <v>10</v>
      </c>
      <c r="AO27" s="25">
        <v>151</v>
      </c>
      <c r="AP27" s="24">
        <v>7.92</v>
      </c>
      <c r="AQ27" s="27">
        <v>5</v>
      </c>
      <c r="AR27" s="25">
        <v>4</v>
      </c>
      <c r="AS27" s="26">
        <f t="shared" si="26"/>
        <v>9</v>
      </c>
      <c r="AT27" s="25">
        <v>61</v>
      </c>
      <c r="AU27" s="24">
        <v>7.28</v>
      </c>
      <c r="AV27" s="27">
        <v>0</v>
      </c>
      <c r="AW27" s="25">
        <v>0</v>
      </c>
      <c r="AX27" s="28">
        <f t="shared" si="34"/>
        <v>0</v>
      </c>
      <c r="AY27" s="25">
        <v>0</v>
      </c>
      <c r="AZ27" s="24">
        <v>0</v>
      </c>
      <c r="BA27" s="23">
        <f>IF(E27&gt;0,1,0)+IF(J27&gt;0,1,0)+IF(O27&gt;0,1,0)+IF(AX27&gt;0,1,0)+IF(T27&gt;0,1,0)+IF(Y27&gt;0,1,0)+IF(AD27&gt;0,1,0)+IF(AI27&gt;0,1,0)+IF(AN27&gt;0,1,0)+IF(AS27&gt;0,1,0)</f>
        <v>9</v>
      </c>
      <c r="BB27" s="22">
        <f>E27+J27+O27+AX27+T27+Y27+AD27+AI27+AN27+AS27</f>
        <v>82</v>
      </c>
      <c r="BC27" s="21">
        <f t="shared" si="35"/>
        <v>9.1111111111111107</v>
      </c>
      <c r="BD27" s="22">
        <f t="shared" si="6"/>
        <v>76.56</v>
      </c>
    </row>
    <row r="28" spans="1:56" x14ac:dyDescent="0.2">
      <c r="A28" s="30">
        <v>23</v>
      </c>
      <c r="C28" s="27">
        <v>4</v>
      </c>
      <c r="D28" s="25">
        <v>4</v>
      </c>
      <c r="E28" s="26">
        <f t="shared" si="23"/>
        <v>8</v>
      </c>
      <c r="F28" s="25">
        <v>255</v>
      </c>
      <c r="G28" s="24">
        <v>8.9700000000000006</v>
      </c>
      <c r="H28" s="27">
        <v>5</v>
      </c>
      <c r="I28" s="25">
        <v>4</v>
      </c>
      <c r="J28" s="28">
        <f t="shared" si="30"/>
        <v>9</v>
      </c>
      <c r="K28" s="25">
        <v>181</v>
      </c>
      <c r="L28" s="24">
        <v>8.35</v>
      </c>
      <c r="M28" s="27">
        <v>5</v>
      </c>
      <c r="N28" s="25">
        <v>7</v>
      </c>
      <c r="O28" s="26">
        <f t="shared" si="24"/>
        <v>12</v>
      </c>
      <c r="P28" s="25">
        <v>213</v>
      </c>
      <c r="Q28" s="24">
        <v>8.8699999999999992</v>
      </c>
      <c r="R28" s="27">
        <v>2</v>
      </c>
      <c r="S28" s="25">
        <v>6</v>
      </c>
      <c r="T28" s="28">
        <f t="shared" si="31"/>
        <v>8</v>
      </c>
      <c r="U28" s="25">
        <v>198</v>
      </c>
      <c r="V28" s="24">
        <v>8.6300000000000008</v>
      </c>
      <c r="W28" s="27">
        <v>6</v>
      </c>
      <c r="X28" s="25">
        <v>8</v>
      </c>
      <c r="Y28" s="26">
        <f t="shared" si="29"/>
        <v>14</v>
      </c>
      <c r="Z28" s="25">
        <v>126</v>
      </c>
      <c r="AA28" s="24">
        <v>6</v>
      </c>
      <c r="AB28" s="27">
        <v>5</v>
      </c>
      <c r="AC28" s="25">
        <v>9</v>
      </c>
      <c r="AD28" s="28">
        <f t="shared" si="32"/>
        <v>14</v>
      </c>
      <c r="AE28" s="25">
        <v>155</v>
      </c>
      <c r="AF28" s="24">
        <v>7.48</v>
      </c>
      <c r="AG28" s="27">
        <v>3</v>
      </c>
      <c r="AH28" s="25">
        <v>5</v>
      </c>
      <c r="AI28" s="26">
        <f t="shared" si="25"/>
        <v>8</v>
      </c>
      <c r="AJ28" s="25">
        <v>261</v>
      </c>
      <c r="AK28" s="24">
        <v>8.7200000000000006</v>
      </c>
      <c r="AL28" s="27">
        <v>4</v>
      </c>
      <c r="AM28" s="25">
        <v>4</v>
      </c>
      <c r="AN28" s="28">
        <f t="shared" si="33"/>
        <v>8</v>
      </c>
      <c r="AO28" s="25">
        <v>166</v>
      </c>
      <c r="AP28" s="24">
        <v>6.75</v>
      </c>
      <c r="AQ28" s="27">
        <v>5</v>
      </c>
      <c r="AR28" s="25">
        <v>4</v>
      </c>
      <c r="AS28" s="26">
        <f t="shared" si="26"/>
        <v>9</v>
      </c>
      <c r="AT28" s="25">
        <v>181</v>
      </c>
      <c r="AU28" s="24">
        <v>8.35</v>
      </c>
      <c r="AV28" s="27">
        <v>0</v>
      </c>
      <c r="AW28" s="25">
        <v>0</v>
      </c>
      <c r="AX28" s="28">
        <v>0</v>
      </c>
      <c r="AY28" s="25">
        <v>0</v>
      </c>
      <c r="AZ28" s="24">
        <v>0</v>
      </c>
      <c r="BA28" s="23">
        <f>IF(E28&gt;0,1,0)+IF(J28&gt;0,1,0)+IF(O28&gt;0,1,0)+IF(AX28&gt;0,1,0)+IF(T28&gt;0,1,0)+IF(Y28&gt;0,1,0)+IF(AD28&gt;0,1,0)+IF(AI28&gt;0,1,0)+IF(AN28&gt;0,1,0)+IF(AS28&gt;0,1,0)</f>
        <v>9</v>
      </c>
      <c r="BB28" s="22">
        <f>E28+J28+O28+AX28+T28+Y28+AD28+AI28+AN28+AS28</f>
        <v>90</v>
      </c>
      <c r="BC28" s="21">
        <f t="shared" si="35"/>
        <v>10</v>
      </c>
      <c r="BD28" s="22">
        <f t="shared" si="6"/>
        <v>72.11999999999999</v>
      </c>
    </row>
    <row r="29" spans="1:56" x14ac:dyDescent="0.2">
      <c r="A29" s="90">
        <v>24</v>
      </c>
      <c r="B29" s="91"/>
      <c r="C29" s="92"/>
      <c r="D29" s="93"/>
      <c r="E29" s="94"/>
      <c r="F29" s="93"/>
      <c r="G29" s="95"/>
      <c r="H29" s="92"/>
      <c r="I29" s="93"/>
      <c r="J29" s="94"/>
      <c r="K29" s="93"/>
      <c r="L29" s="95"/>
      <c r="M29" s="92"/>
      <c r="N29" s="93"/>
      <c r="O29" s="94"/>
      <c r="P29" s="93"/>
      <c r="Q29" s="95"/>
      <c r="R29" s="92"/>
      <c r="S29" s="93"/>
      <c r="T29" s="94"/>
      <c r="U29" s="93"/>
      <c r="V29" s="95"/>
      <c r="W29" s="92"/>
      <c r="X29" s="93"/>
      <c r="Y29" s="94"/>
      <c r="Z29" s="93"/>
      <c r="AA29" s="95"/>
      <c r="AB29" s="92"/>
      <c r="AC29" s="93"/>
      <c r="AD29" s="94">
        <f t="shared" si="32"/>
        <v>0</v>
      </c>
      <c r="AE29" s="93"/>
      <c r="AF29" s="95"/>
      <c r="AG29" s="92"/>
      <c r="AH29" s="93"/>
      <c r="AI29" s="94"/>
      <c r="AJ29" s="93"/>
      <c r="AK29" s="95"/>
      <c r="AL29" s="92"/>
      <c r="AM29" s="93"/>
      <c r="AN29" s="94"/>
      <c r="AO29" s="93"/>
      <c r="AP29" s="95"/>
      <c r="AQ29" s="92"/>
      <c r="AR29" s="93"/>
      <c r="AS29" s="94"/>
      <c r="AT29" s="93"/>
      <c r="AU29" s="95"/>
      <c r="AV29" s="92"/>
      <c r="AW29" s="93"/>
      <c r="AX29" s="94"/>
      <c r="AY29" s="93"/>
      <c r="AZ29" s="95"/>
      <c r="BA29" s="96"/>
      <c r="BB29" s="96"/>
      <c r="BC29" s="97"/>
      <c r="BD29" s="96">
        <f t="shared" si="6"/>
        <v>0</v>
      </c>
    </row>
    <row r="30" spans="1:56" x14ac:dyDescent="0.2">
      <c r="A30" s="90">
        <v>25</v>
      </c>
      <c r="B30" s="91"/>
      <c r="C30" s="92"/>
      <c r="D30" s="93"/>
      <c r="E30" s="94"/>
      <c r="F30" s="93"/>
      <c r="G30" s="95"/>
      <c r="H30" s="92"/>
      <c r="I30" s="93"/>
      <c r="J30" s="94"/>
      <c r="K30" s="93"/>
      <c r="L30" s="95"/>
      <c r="M30" s="92"/>
      <c r="N30" s="93"/>
      <c r="O30" s="94"/>
      <c r="P30" s="93"/>
      <c r="Q30" s="95"/>
      <c r="R30" s="92"/>
      <c r="S30" s="93"/>
      <c r="T30" s="94"/>
      <c r="U30" s="93"/>
      <c r="V30" s="95"/>
      <c r="W30" s="92"/>
      <c r="X30" s="93"/>
      <c r="Y30" s="94"/>
      <c r="Z30" s="93"/>
      <c r="AA30" s="95"/>
      <c r="AB30" s="92"/>
      <c r="AC30" s="93"/>
      <c r="AD30" s="94"/>
      <c r="AE30" s="93"/>
      <c r="AF30" s="95"/>
      <c r="AG30" s="92"/>
      <c r="AH30" s="93"/>
      <c r="AI30" s="94"/>
      <c r="AJ30" s="93"/>
      <c r="AK30" s="95"/>
      <c r="AL30" s="92"/>
      <c r="AM30" s="93"/>
      <c r="AN30" s="94"/>
      <c r="AO30" s="93"/>
      <c r="AP30" s="95"/>
      <c r="AQ30" s="92"/>
      <c r="AR30" s="93"/>
      <c r="AS30" s="94"/>
      <c r="AT30" s="93"/>
      <c r="AU30" s="95"/>
      <c r="AV30" s="92"/>
      <c r="AW30" s="93"/>
      <c r="AX30" s="94"/>
      <c r="AY30" s="93"/>
      <c r="AZ30" s="95"/>
      <c r="BA30" s="96"/>
      <c r="BB30" s="96"/>
      <c r="BC30" s="97"/>
      <c r="BD30" s="96">
        <f t="shared" si="6"/>
        <v>0</v>
      </c>
    </row>
    <row r="31" spans="1:56" x14ac:dyDescent="0.2">
      <c r="A31" s="30">
        <v>26</v>
      </c>
      <c r="C31" s="27">
        <v>5</v>
      </c>
      <c r="D31" s="25">
        <v>3</v>
      </c>
      <c r="E31" s="26">
        <f t="shared" ref="E31:E33" si="36">+C31+D31</f>
        <v>8</v>
      </c>
      <c r="F31" s="25">
        <v>203</v>
      </c>
      <c r="G31" s="24">
        <v>7.75</v>
      </c>
      <c r="H31" s="27">
        <v>4</v>
      </c>
      <c r="I31" s="25">
        <v>5</v>
      </c>
      <c r="J31" s="28">
        <f t="shared" ref="J31:J32" si="37">+H31+I31</f>
        <v>9</v>
      </c>
      <c r="K31" s="25">
        <v>256</v>
      </c>
      <c r="L31" s="24">
        <v>9.67</v>
      </c>
      <c r="M31" s="27">
        <v>4</v>
      </c>
      <c r="N31" s="25">
        <v>6</v>
      </c>
      <c r="O31" s="26">
        <f t="shared" ref="O31:O33" si="38">+M31+N31</f>
        <v>10</v>
      </c>
      <c r="P31" s="25">
        <v>229</v>
      </c>
      <c r="Q31" s="24">
        <v>8.9499999999999993</v>
      </c>
      <c r="R31" s="27">
        <v>5</v>
      </c>
      <c r="S31" s="25">
        <v>9</v>
      </c>
      <c r="T31" s="28">
        <f t="shared" ref="T31:T33" si="39">+R31+S31</f>
        <v>14</v>
      </c>
      <c r="U31" s="25">
        <v>51</v>
      </c>
      <c r="V31" s="24">
        <v>5.37</v>
      </c>
      <c r="W31" s="27">
        <v>4</v>
      </c>
      <c r="X31" s="25">
        <v>6</v>
      </c>
      <c r="Y31" s="26">
        <f t="shared" ref="Y31:Y33" si="40">+W31+X31</f>
        <v>10</v>
      </c>
      <c r="Z31" s="25">
        <v>209</v>
      </c>
      <c r="AA31" s="24">
        <v>8.4499999999999993</v>
      </c>
      <c r="AB31" s="27">
        <v>0</v>
      </c>
      <c r="AC31" s="25">
        <v>0</v>
      </c>
      <c r="AD31" s="28">
        <v>0</v>
      </c>
      <c r="AE31" s="25">
        <v>0</v>
      </c>
      <c r="AF31" s="24">
        <v>0</v>
      </c>
      <c r="AG31" s="27">
        <v>4</v>
      </c>
      <c r="AH31" s="25">
        <v>5</v>
      </c>
      <c r="AI31" s="26">
        <f t="shared" ref="AI31:AI33" si="41">+AG31+AH31</f>
        <v>9</v>
      </c>
      <c r="AJ31" s="25">
        <v>369</v>
      </c>
      <c r="AK31" s="24">
        <v>9.35</v>
      </c>
      <c r="AL31" s="27">
        <v>0</v>
      </c>
      <c r="AM31" s="25">
        <v>0</v>
      </c>
      <c r="AN31" s="28">
        <v>0</v>
      </c>
      <c r="AO31" s="25">
        <v>0</v>
      </c>
      <c r="AP31" s="24">
        <v>0</v>
      </c>
      <c r="AQ31" s="27">
        <v>5</v>
      </c>
      <c r="AR31" s="25">
        <v>4</v>
      </c>
      <c r="AS31" s="26">
        <f t="shared" ref="AS31:AS33" si="42">+AQ31+AR31</f>
        <v>9</v>
      </c>
      <c r="AT31" s="25">
        <v>73</v>
      </c>
      <c r="AU31" s="24">
        <v>5.97</v>
      </c>
      <c r="AV31" s="27">
        <v>0</v>
      </c>
      <c r="AW31" s="25">
        <v>0</v>
      </c>
      <c r="AX31" s="28">
        <f t="shared" ref="AX31" si="43">+AV31+AW31</f>
        <v>0</v>
      </c>
      <c r="AY31" s="25">
        <v>0</v>
      </c>
      <c r="AZ31" s="24">
        <v>0</v>
      </c>
      <c r="BA31" s="23">
        <f>IF(E31&gt;0,1,0)+IF(J31&gt;0,1,0)+IF(O31&gt;0,1,0)+IF(AX31&gt;0,1,0)+IF(T31&gt;0,1,0)+IF(Y31&gt;0,1,0)+IF(AD31&gt;0,1,0)+IF(AI31&gt;0,1,0)+IF(AN31&gt;0,1,0)+IF(AS31&gt;0,1,0)</f>
        <v>7</v>
      </c>
      <c r="BB31" s="22">
        <f>E31+J31+O31+AX31+T31+Y31+AD31+AI31+AN31+AS31</f>
        <v>69</v>
      </c>
      <c r="BC31" s="21">
        <f t="shared" ref="BC31:BC34" si="44">BB31/BA31</f>
        <v>9.8571428571428577</v>
      </c>
      <c r="BD31" s="22">
        <f t="shared" si="6"/>
        <v>55.51</v>
      </c>
    </row>
    <row r="32" spans="1:56" x14ac:dyDescent="0.2">
      <c r="A32" s="30">
        <v>27</v>
      </c>
      <c r="C32" s="27">
        <v>0</v>
      </c>
      <c r="D32" s="25">
        <v>0</v>
      </c>
      <c r="E32" s="26">
        <v>0</v>
      </c>
      <c r="F32" s="25">
        <v>0</v>
      </c>
      <c r="G32" s="24">
        <v>0</v>
      </c>
      <c r="H32" s="27">
        <v>8</v>
      </c>
      <c r="I32" s="25">
        <v>3</v>
      </c>
      <c r="J32" s="28">
        <f t="shared" si="37"/>
        <v>11</v>
      </c>
      <c r="K32" s="25">
        <v>316</v>
      </c>
      <c r="L32" s="24">
        <v>9.02</v>
      </c>
      <c r="M32" s="27">
        <v>0</v>
      </c>
      <c r="N32" s="25">
        <v>0</v>
      </c>
      <c r="O32" s="26">
        <v>0</v>
      </c>
      <c r="P32" s="25">
        <v>0</v>
      </c>
      <c r="Q32" s="24">
        <v>0</v>
      </c>
      <c r="R32" s="27">
        <v>9</v>
      </c>
      <c r="S32" s="25">
        <v>5</v>
      </c>
      <c r="T32" s="28">
        <f t="shared" si="39"/>
        <v>14</v>
      </c>
      <c r="U32" s="25">
        <v>122</v>
      </c>
      <c r="V32" s="24">
        <v>9.15</v>
      </c>
      <c r="W32" s="27">
        <v>5</v>
      </c>
      <c r="X32" s="25">
        <v>5</v>
      </c>
      <c r="Y32" s="26">
        <f t="shared" si="40"/>
        <v>10</v>
      </c>
      <c r="Z32" s="25">
        <v>212</v>
      </c>
      <c r="AA32" s="24">
        <v>7.77</v>
      </c>
      <c r="AB32" s="27">
        <v>4</v>
      </c>
      <c r="AC32" s="25">
        <v>8</v>
      </c>
      <c r="AD32" s="28">
        <f t="shared" ref="AD32:AD33" si="45">+AB32+AC32</f>
        <v>12</v>
      </c>
      <c r="AE32" s="25">
        <v>245</v>
      </c>
      <c r="AF32" s="24">
        <v>9.0500000000000007</v>
      </c>
      <c r="AG32" s="27">
        <v>4</v>
      </c>
      <c r="AH32" s="25">
        <v>2</v>
      </c>
      <c r="AI32" s="26">
        <f t="shared" si="41"/>
        <v>6</v>
      </c>
      <c r="AJ32" s="25">
        <v>288</v>
      </c>
      <c r="AK32" s="24">
        <v>8.1</v>
      </c>
      <c r="AL32" s="27">
        <v>1</v>
      </c>
      <c r="AM32" s="25">
        <v>6</v>
      </c>
      <c r="AN32" s="28">
        <f t="shared" ref="AN32:AN33" si="46">+AL32+AM32</f>
        <v>7</v>
      </c>
      <c r="AO32" s="25">
        <v>173</v>
      </c>
      <c r="AP32" s="24">
        <v>7.02</v>
      </c>
      <c r="AQ32" s="27">
        <v>3</v>
      </c>
      <c r="AR32" s="25">
        <v>2</v>
      </c>
      <c r="AS32" s="26">
        <f t="shared" si="42"/>
        <v>5</v>
      </c>
      <c r="AT32" s="25">
        <v>228</v>
      </c>
      <c r="AU32" s="24">
        <v>9.15</v>
      </c>
      <c r="AV32" s="27">
        <v>0</v>
      </c>
      <c r="AW32" s="25">
        <v>0</v>
      </c>
      <c r="AX32" s="28">
        <v>0</v>
      </c>
      <c r="AY32" s="25">
        <v>0</v>
      </c>
      <c r="AZ32" s="24">
        <v>0</v>
      </c>
      <c r="BA32" s="23">
        <f>IF(E32&gt;0,1,0)+IF(J32&gt;0,1,0)+IF(O32&gt;0,1,0)+IF(AX32&gt;0,1,0)+IF(T32&gt;0,1,0)+IF(Y32&gt;0,1,0)+IF(AD32&gt;0,1,0)+IF(AI32&gt;0,1,0)+IF(AN32&gt;0,1,0)+IF(AS32&gt;0,1,0)</f>
        <v>7</v>
      </c>
      <c r="BB32" s="22">
        <f>E32+J32+O32+AX32+T32+Y32+AD32+AI32+AN32+AS32</f>
        <v>65</v>
      </c>
      <c r="BC32" s="21">
        <f t="shared" si="44"/>
        <v>9.2857142857142865</v>
      </c>
      <c r="BD32" s="22">
        <f t="shared" si="6"/>
        <v>59.26</v>
      </c>
    </row>
    <row r="33" spans="1:56" ht="13.5" thickBot="1" x14ac:dyDescent="0.25">
      <c r="A33" s="30">
        <v>28</v>
      </c>
      <c r="C33" s="27">
        <v>7</v>
      </c>
      <c r="D33" s="25">
        <v>4</v>
      </c>
      <c r="E33" s="26">
        <f t="shared" si="36"/>
        <v>11</v>
      </c>
      <c r="F33" s="25">
        <v>287</v>
      </c>
      <c r="G33" s="24">
        <v>9.42</v>
      </c>
      <c r="H33" s="27">
        <v>0</v>
      </c>
      <c r="I33" s="25">
        <v>0</v>
      </c>
      <c r="J33" s="28">
        <v>0</v>
      </c>
      <c r="K33" s="25">
        <v>0</v>
      </c>
      <c r="L33" s="24">
        <v>0</v>
      </c>
      <c r="M33" s="27">
        <v>5</v>
      </c>
      <c r="N33" s="25">
        <v>6</v>
      </c>
      <c r="O33" s="26">
        <f t="shared" si="38"/>
        <v>11</v>
      </c>
      <c r="P33" s="25">
        <v>216</v>
      </c>
      <c r="Q33" s="24">
        <v>8.6199999999999992</v>
      </c>
      <c r="R33" s="27">
        <v>4</v>
      </c>
      <c r="S33" s="25">
        <v>6</v>
      </c>
      <c r="T33" s="28">
        <f t="shared" si="39"/>
        <v>10</v>
      </c>
      <c r="U33" s="25">
        <v>153</v>
      </c>
      <c r="V33" s="24">
        <v>8.0299999999999994</v>
      </c>
      <c r="W33" s="27">
        <v>5</v>
      </c>
      <c r="X33" s="25">
        <v>11</v>
      </c>
      <c r="Y33" s="26">
        <f t="shared" si="40"/>
        <v>16</v>
      </c>
      <c r="Z33" s="25">
        <v>202</v>
      </c>
      <c r="AA33" s="24">
        <v>6.95</v>
      </c>
      <c r="AB33" s="27">
        <v>0</v>
      </c>
      <c r="AC33" s="25">
        <v>20</v>
      </c>
      <c r="AD33" s="28">
        <f t="shared" si="45"/>
        <v>20</v>
      </c>
      <c r="AE33" s="25">
        <v>199</v>
      </c>
      <c r="AF33" s="24">
        <v>9.1999999999999993</v>
      </c>
      <c r="AG33" s="27">
        <v>4</v>
      </c>
      <c r="AH33" s="25">
        <v>5</v>
      </c>
      <c r="AI33" s="26">
        <f t="shared" si="41"/>
        <v>9</v>
      </c>
      <c r="AJ33" s="25">
        <v>207</v>
      </c>
      <c r="AK33" s="24">
        <v>9.57</v>
      </c>
      <c r="AL33" s="27">
        <v>4</v>
      </c>
      <c r="AM33" s="25">
        <v>4</v>
      </c>
      <c r="AN33" s="28">
        <f t="shared" si="46"/>
        <v>8</v>
      </c>
      <c r="AO33" s="25">
        <v>148</v>
      </c>
      <c r="AP33" s="24">
        <v>7.92</v>
      </c>
      <c r="AQ33" s="27">
        <v>4</v>
      </c>
      <c r="AR33" s="25">
        <v>4</v>
      </c>
      <c r="AS33" s="26">
        <f t="shared" si="42"/>
        <v>8</v>
      </c>
      <c r="AT33" s="25">
        <v>310</v>
      </c>
      <c r="AU33" s="24">
        <v>8.9</v>
      </c>
      <c r="AV33" s="27">
        <v>0</v>
      </c>
      <c r="AW33" s="25">
        <v>0</v>
      </c>
      <c r="AX33" s="28">
        <v>0</v>
      </c>
      <c r="AY33" s="25">
        <v>0</v>
      </c>
      <c r="AZ33" s="24">
        <v>0</v>
      </c>
      <c r="BA33" s="23">
        <f>IF(E33&gt;0,1,0)+IF(J33&gt;0,1,0)+IF(O33&gt;0,1,0)+IF(AX33&gt;0,1,0)+IF(T33&gt;0,1,0)+IF(Y33&gt;0,1,0)+IF(AD33&gt;0,1,0)+IF(AI33&gt;0,1,0)+IF(AN33&gt;0,1,0)+IF(AS33&gt;0,1,0)</f>
        <v>8</v>
      </c>
      <c r="BB33" s="22">
        <f>E33+J33+O33+AX33+T33+Y33+AD33+AI33+AN33+AS33</f>
        <v>93</v>
      </c>
      <c r="BC33" s="21">
        <f t="shared" si="44"/>
        <v>11.625</v>
      </c>
      <c r="BD33" s="22">
        <f t="shared" si="6"/>
        <v>68.61</v>
      </c>
    </row>
    <row r="34" spans="1:56" s="2" customFormat="1" ht="13.5" thickBot="1" x14ac:dyDescent="0.25">
      <c r="C34" s="102">
        <f t="shared" ref="C34:AH34" si="47">SUM(C6:C33)</f>
        <v>105</v>
      </c>
      <c r="D34" s="103">
        <f t="shared" si="47"/>
        <v>83</v>
      </c>
      <c r="E34" s="103">
        <f t="shared" si="47"/>
        <v>188</v>
      </c>
      <c r="F34" s="16">
        <f t="shared" si="47"/>
        <v>4426</v>
      </c>
      <c r="G34" s="15">
        <f t="shared" si="47"/>
        <v>157.78999999999996</v>
      </c>
      <c r="H34" s="17">
        <f t="shared" si="47"/>
        <v>114</v>
      </c>
      <c r="I34" s="16">
        <f t="shared" si="47"/>
        <v>117</v>
      </c>
      <c r="J34" s="16">
        <f t="shared" si="47"/>
        <v>231</v>
      </c>
      <c r="K34" s="16">
        <f t="shared" si="47"/>
        <v>4658</v>
      </c>
      <c r="L34" s="15">
        <f t="shared" si="47"/>
        <v>165.10999999999999</v>
      </c>
      <c r="M34" s="20">
        <f t="shared" si="47"/>
        <v>102</v>
      </c>
      <c r="N34" s="19">
        <f t="shared" si="47"/>
        <v>127</v>
      </c>
      <c r="O34" s="19">
        <f t="shared" si="47"/>
        <v>229</v>
      </c>
      <c r="P34" s="19">
        <f t="shared" si="47"/>
        <v>3808</v>
      </c>
      <c r="Q34" s="18">
        <f t="shared" si="47"/>
        <v>161.65</v>
      </c>
      <c r="R34" s="20">
        <f t="shared" si="47"/>
        <v>51</v>
      </c>
      <c r="S34" s="19">
        <f t="shared" si="47"/>
        <v>84</v>
      </c>
      <c r="T34" s="19">
        <f t="shared" si="47"/>
        <v>135</v>
      </c>
      <c r="U34" s="19">
        <f t="shared" si="47"/>
        <v>1751</v>
      </c>
      <c r="V34" s="18">
        <f t="shared" si="47"/>
        <v>131.38</v>
      </c>
      <c r="W34" s="17">
        <f t="shared" si="47"/>
        <v>63</v>
      </c>
      <c r="X34" s="16">
        <f t="shared" si="47"/>
        <v>66</v>
      </c>
      <c r="Y34" s="16">
        <f t="shared" si="47"/>
        <v>129</v>
      </c>
      <c r="Z34" s="16">
        <f t="shared" si="47"/>
        <v>3206</v>
      </c>
      <c r="AA34" s="15">
        <f t="shared" si="47"/>
        <v>99.88000000000001</v>
      </c>
      <c r="AB34" s="20">
        <f t="shared" si="47"/>
        <v>84</v>
      </c>
      <c r="AC34" s="19">
        <f t="shared" si="47"/>
        <v>141</v>
      </c>
      <c r="AD34" s="19">
        <f t="shared" si="47"/>
        <v>225</v>
      </c>
      <c r="AE34" s="19">
        <f t="shared" si="47"/>
        <v>3940</v>
      </c>
      <c r="AF34" s="18">
        <f t="shared" si="47"/>
        <v>161.15</v>
      </c>
      <c r="AG34" s="17">
        <f t="shared" si="47"/>
        <v>86</v>
      </c>
      <c r="AH34" s="16">
        <f t="shared" si="47"/>
        <v>79</v>
      </c>
      <c r="AI34" s="16">
        <f t="shared" ref="AI34:BB34" si="48">SUM(AI6:AI33)</f>
        <v>165</v>
      </c>
      <c r="AJ34" s="16">
        <f t="shared" si="48"/>
        <v>5389</v>
      </c>
      <c r="AK34" s="15">
        <f t="shared" si="48"/>
        <v>163.76</v>
      </c>
      <c r="AL34" s="20">
        <f t="shared" si="48"/>
        <v>84</v>
      </c>
      <c r="AM34" s="19">
        <f t="shared" si="48"/>
        <v>77</v>
      </c>
      <c r="AN34" s="19">
        <f t="shared" si="48"/>
        <v>161</v>
      </c>
      <c r="AO34" s="19">
        <f t="shared" si="48"/>
        <v>3742</v>
      </c>
      <c r="AP34" s="18">
        <f t="shared" si="48"/>
        <v>153.28</v>
      </c>
      <c r="AQ34" s="17">
        <f t="shared" si="48"/>
        <v>92</v>
      </c>
      <c r="AR34" s="16">
        <f t="shared" si="48"/>
        <v>72</v>
      </c>
      <c r="AS34" s="16">
        <f t="shared" si="48"/>
        <v>164</v>
      </c>
      <c r="AT34" s="16">
        <f t="shared" si="48"/>
        <v>4217</v>
      </c>
      <c r="AU34" s="15">
        <f t="shared" si="48"/>
        <v>165.15</v>
      </c>
      <c r="AV34" s="17">
        <f t="shared" si="48"/>
        <v>10</v>
      </c>
      <c r="AW34" s="16">
        <f t="shared" si="48"/>
        <v>7</v>
      </c>
      <c r="AX34" s="16">
        <f t="shared" si="48"/>
        <v>17</v>
      </c>
      <c r="AY34" s="16">
        <f t="shared" si="48"/>
        <v>171</v>
      </c>
      <c r="AZ34" s="15">
        <f t="shared" si="48"/>
        <v>13.25</v>
      </c>
      <c r="BA34" s="14">
        <f t="shared" si="48"/>
        <v>152</v>
      </c>
      <c r="BB34" s="13">
        <f t="shared" si="48"/>
        <v>1644</v>
      </c>
      <c r="BC34" s="12">
        <f t="shared" si="44"/>
        <v>10.815789473684211</v>
      </c>
      <c r="BD34" s="13">
        <f t="shared" si="6"/>
        <v>1372.3999999999999</v>
      </c>
    </row>
    <row r="35" spans="1:56" x14ac:dyDescent="0.2">
      <c r="C35" s="140" t="s">
        <v>35</v>
      </c>
      <c r="D35" s="140"/>
      <c r="E35" s="87">
        <v>72.12</v>
      </c>
      <c r="H35" s="140" t="s">
        <v>35</v>
      </c>
      <c r="I35" s="140"/>
      <c r="J35" s="87">
        <v>77.37</v>
      </c>
      <c r="M35" s="140" t="s">
        <v>35</v>
      </c>
      <c r="N35" s="140"/>
      <c r="O35" s="87">
        <v>88.27</v>
      </c>
      <c r="R35" s="140" t="s">
        <v>35</v>
      </c>
      <c r="S35" s="140"/>
      <c r="T35" s="87">
        <v>61.48</v>
      </c>
      <c r="W35" s="140" t="s">
        <v>35</v>
      </c>
      <c r="X35" s="140"/>
      <c r="Y35" s="87">
        <v>61.38</v>
      </c>
      <c r="AB35" s="140" t="s">
        <v>35</v>
      </c>
      <c r="AC35" s="140"/>
      <c r="AD35" s="87">
        <v>83.3</v>
      </c>
      <c r="AG35" s="140" t="s">
        <v>35</v>
      </c>
      <c r="AH35" s="140"/>
      <c r="AI35" s="87">
        <v>63.28</v>
      </c>
      <c r="AL35" s="140" t="s">
        <v>35</v>
      </c>
      <c r="AM35" s="140"/>
      <c r="AN35" s="87">
        <v>75.349999999999994</v>
      </c>
      <c r="AQ35" s="140" t="s">
        <v>35</v>
      </c>
      <c r="AR35" s="140"/>
      <c r="AS35" s="87">
        <v>78.23</v>
      </c>
      <c r="AV35" s="140" t="s">
        <v>35</v>
      </c>
      <c r="AW35" s="140"/>
      <c r="AX35" s="87">
        <v>11.65</v>
      </c>
      <c r="BA35" s="59" t="s">
        <v>35</v>
      </c>
      <c r="BB35" s="87">
        <f>AX35+AS35+AN35+AI35+AD35+Y35+T35+O35+J35+E35</f>
        <v>672.43000000000006</v>
      </c>
    </row>
    <row r="36" spans="1:56" x14ac:dyDescent="0.2">
      <c r="C36" s="140" t="s">
        <v>36</v>
      </c>
      <c r="D36" s="140"/>
      <c r="E36" s="88">
        <f>E35/E34</f>
        <v>0.38361702127659575</v>
      </c>
      <c r="H36" s="140" t="s">
        <v>36</v>
      </c>
      <c r="I36" s="140"/>
      <c r="J36" s="88">
        <f>J35/J34</f>
        <v>0.33493506493506497</v>
      </c>
      <c r="M36" s="140" t="s">
        <v>36</v>
      </c>
      <c r="N36" s="140"/>
      <c r="O36" s="88">
        <f>O35/O34</f>
        <v>0.38545851528384278</v>
      </c>
      <c r="R36" s="140" t="s">
        <v>36</v>
      </c>
      <c r="S36" s="140"/>
      <c r="T36" s="88">
        <f>T35/T34</f>
        <v>0.45540740740740737</v>
      </c>
      <c r="W36" s="140" t="s">
        <v>36</v>
      </c>
      <c r="X36" s="140"/>
      <c r="Y36" s="88">
        <f>Y35/Y34</f>
        <v>0.47581395348837213</v>
      </c>
      <c r="AB36" s="140" t="s">
        <v>36</v>
      </c>
      <c r="AC36" s="140"/>
      <c r="AD36" s="88">
        <f>AD35/AD34</f>
        <v>0.37022222222222223</v>
      </c>
      <c r="AG36" s="140" t="s">
        <v>36</v>
      </c>
      <c r="AH36" s="140"/>
      <c r="AI36" s="88">
        <f>AI35/AI34</f>
        <v>0.38351515151515153</v>
      </c>
      <c r="AL36" s="140" t="s">
        <v>36</v>
      </c>
      <c r="AM36" s="140"/>
      <c r="AN36" s="88">
        <f>AN35/AN34</f>
        <v>0.46801242236024843</v>
      </c>
      <c r="AQ36" s="140" t="s">
        <v>36</v>
      </c>
      <c r="AR36" s="140"/>
      <c r="AS36" s="88">
        <f>AS35/AS34</f>
        <v>0.47701219512195125</v>
      </c>
      <c r="AV36" s="140" t="s">
        <v>36</v>
      </c>
      <c r="AW36" s="140"/>
      <c r="AX36" s="88">
        <f>AX35/AX34</f>
        <v>0.68529411764705883</v>
      </c>
      <c r="BA36" s="59" t="s">
        <v>36</v>
      </c>
      <c r="BB36" s="88">
        <f>BB35/BB34</f>
        <v>0.40902068126520685</v>
      </c>
    </row>
    <row r="37" spans="1:56" ht="13.5" thickBot="1" x14ac:dyDescent="0.25">
      <c r="J37" s="1"/>
      <c r="O37" s="1"/>
      <c r="T37" s="1"/>
      <c r="Y37" s="1"/>
      <c r="AD37" s="1"/>
      <c r="AI37" s="1"/>
      <c r="AL37" s="1"/>
      <c r="AM37" s="1"/>
      <c r="AN37" s="1"/>
    </row>
    <row r="38" spans="1:56" x14ac:dyDescent="0.2">
      <c r="C38" s="161" t="s">
        <v>14</v>
      </c>
      <c r="D38" s="162"/>
      <c r="E38" s="163"/>
      <c r="J38" s="1"/>
      <c r="O38" s="1"/>
      <c r="T38" s="1"/>
      <c r="Y38" s="1"/>
      <c r="AD38" s="1"/>
      <c r="AI38" s="1"/>
      <c r="AL38" s="1"/>
      <c r="AM38" s="1"/>
      <c r="AN38" s="1"/>
    </row>
    <row r="39" spans="1:56" x14ac:dyDescent="0.2">
      <c r="C39" s="8" t="s">
        <v>15</v>
      </c>
      <c r="D39" s="7"/>
      <c r="E39" s="6">
        <f>(E34+J34+O34+AX34+T34+Y34+AD34+AI34+AN34+AS34)/BA34</f>
        <v>10.815789473684211</v>
      </c>
      <c r="J39" s="1"/>
      <c r="O39" s="1"/>
      <c r="T39" s="1"/>
      <c r="Y39" s="1"/>
      <c r="AD39" s="1"/>
      <c r="AI39" s="1"/>
      <c r="AL39" s="1"/>
      <c r="AM39" s="1"/>
      <c r="AN39" s="1"/>
    </row>
    <row r="40" spans="1:56" x14ac:dyDescent="0.2">
      <c r="C40" s="8" t="s">
        <v>16</v>
      </c>
      <c r="D40" s="7"/>
      <c r="E40" s="6">
        <f>(AO34+F34+K34+P34+AY34+U34+AT34+Z34+AE34)/BA34</f>
        <v>196.83552631578948</v>
      </c>
      <c r="J40" s="1"/>
      <c r="O40" s="1"/>
      <c r="T40" s="1"/>
      <c r="Y40" s="1"/>
      <c r="AD40" s="1"/>
      <c r="AI40" s="1"/>
      <c r="AL40" s="1"/>
      <c r="AM40" s="1"/>
      <c r="AN40" s="1"/>
    </row>
    <row r="41" spans="1:56" ht="15" x14ac:dyDescent="0.2">
      <c r="C41" s="8" t="s">
        <v>17</v>
      </c>
      <c r="D41" s="7"/>
      <c r="E41" s="6">
        <f>(G34+L34+Q34+AZ34+V34+AP34+AA34+AF34+AU34)/BA34</f>
        <v>7.9515789473684215</v>
      </c>
      <c r="J41" s="1"/>
      <c r="O41" s="1"/>
      <c r="R41" s="51" t="s">
        <v>19</v>
      </c>
      <c r="S41" s="51" t="s">
        <v>20</v>
      </c>
      <c r="T41" s="51"/>
      <c r="U41" s="51"/>
      <c r="V41" s="52"/>
      <c r="Y41" s="1"/>
      <c r="AD41" s="1"/>
      <c r="AI41" s="1"/>
      <c r="AL41" s="1"/>
      <c r="AM41" s="1"/>
      <c r="AN41" s="1"/>
    </row>
    <row r="42" spans="1:56" ht="15" x14ac:dyDescent="0.25">
      <c r="C42" s="8" t="s">
        <v>18</v>
      </c>
      <c r="D42" s="7"/>
      <c r="E42" s="6">
        <f>(AG34+C34+H34+M34+AV34+R34++W34+AB34+AL34+AQ34)/(AH34+D34+I34+N34+AW34+S34++X34+AC34+AM34+AR34)</f>
        <v>0.92731535756154748</v>
      </c>
      <c r="O42" s="1"/>
      <c r="Q42" t="s">
        <v>21</v>
      </c>
      <c r="R42" s="51">
        <v>0</v>
      </c>
      <c r="S42" s="51">
        <v>34</v>
      </c>
      <c r="T42" s="51"/>
      <c r="U42" s="51">
        <f>R42*60+S42</f>
        <v>34</v>
      </c>
      <c r="V42" s="52">
        <f>U42/60</f>
        <v>0.56666666666666665</v>
      </c>
      <c r="Y42" s="1"/>
      <c r="AD42" s="1"/>
      <c r="AI42" s="1"/>
      <c r="AL42" s="1"/>
      <c r="AM42" s="1"/>
      <c r="AN42" s="1"/>
    </row>
    <row r="43" spans="1:56" ht="13.5" thickBot="1" x14ac:dyDescent="0.25">
      <c r="C43" s="5" t="s">
        <v>37</v>
      </c>
      <c r="D43" s="4"/>
      <c r="E43" s="89">
        <f>BB36</f>
        <v>0.40902068126520685</v>
      </c>
    </row>
    <row r="44" spans="1:56" ht="15" x14ac:dyDescent="0.25">
      <c r="I44" s="53"/>
      <c r="J44" s="54"/>
      <c r="K44" s="55"/>
      <c r="L44" s="55"/>
      <c r="M44" s="55"/>
      <c r="N44" s="56"/>
      <c r="R44" s="51" t="s">
        <v>19</v>
      </c>
      <c r="S44" s="51" t="s">
        <v>20</v>
      </c>
      <c r="T44" s="51"/>
      <c r="U44" s="51"/>
      <c r="V44" s="52"/>
    </row>
    <row r="45" spans="1:56" ht="15" x14ac:dyDescent="0.25">
      <c r="I45" s="53"/>
      <c r="J45" s="54"/>
      <c r="K45" s="55"/>
      <c r="L45" s="55"/>
      <c r="M45" s="55"/>
      <c r="N45" s="56"/>
      <c r="R45" s="51">
        <v>0</v>
      </c>
      <c r="S45" s="51">
        <v>34</v>
      </c>
      <c r="T45" s="51"/>
      <c r="U45" s="51">
        <v>0.45500000000000002</v>
      </c>
      <c r="V45" s="52">
        <f>U45*60</f>
        <v>27.3</v>
      </c>
    </row>
    <row r="46" spans="1:56" ht="15" x14ac:dyDescent="0.25">
      <c r="I46" s="53"/>
      <c r="J46" s="54"/>
      <c r="K46" s="55"/>
      <c r="L46" s="55"/>
      <c r="M46" s="55"/>
      <c r="N46" s="56"/>
    </row>
    <row r="47" spans="1:56" ht="15" x14ac:dyDescent="0.25">
      <c r="I47" s="53"/>
      <c r="J47" s="54"/>
      <c r="K47" s="55"/>
      <c r="L47" s="55"/>
      <c r="M47" s="55"/>
      <c r="N47" s="56"/>
    </row>
    <row r="48" spans="1:56" ht="15" x14ac:dyDescent="0.25">
      <c r="I48" s="53"/>
      <c r="J48" s="54"/>
      <c r="K48" s="55"/>
      <c r="L48" s="55"/>
      <c r="M48" s="55"/>
      <c r="N48" s="56"/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</sheetData>
  <mergeCells count="45">
    <mergeCell ref="AG3:AK3"/>
    <mergeCell ref="AL3:AP3"/>
    <mergeCell ref="AL4:AP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Q3:AU3"/>
    <mergeCell ref="AV3:AZ3"/>
    <mergeCell ref="AQ36:AR36"/>
    <mergeCell ref="AV36:AW36"/>
    <mergeCell ref="C38:E38"/>
    <mergeCell ref="C36:D36"/>
    <mergeCell ref="H36:I36"/>
    <mergeCell ref="M36:N36"/>
    <mergeCell ref="R36:S36"/>
    <mergeCell ref="W36:X36"/>
    <mergeCell ref="AB36:AC36"/>
    <mergeCell ref="AG36:AH36"/>
    <mergeCell ref="AL36:AM36"/>
    <mergeCell ref="AB3:AF3"/>
    <mergeCell ref="AQ4:AU4"/>
    <mergeCell ref="AV4:AZ4"/>
    <mergeCell ref="BD4:BD5"/>
    <mergeCell ref="C35:D35"/>
    <mergeCell ref="H35:I35"/>
    <mergeCell ref="M35:N35"/>
    <mergeCell ref="R35:S35"/>
    <mergeCell ref="W35:X35"/>
    <mergeCell ref="AB35:AC35"/>
    <mergeCell ref="AG35:AH35"/>
    <mergeCell ref="AL35:AM35"/>
    <mergeCell ref="AQ35:AR35"/>
    <mergeCell ref="AV35:AW35"/>
    <mergeCell ref="BC4:BC5"/>
    <mergeCell ref="AG4:AK4"/>
    <mergeCell ref="BA4:BA5"/>
    <mergeCell ref="BB4:BB5"/>
    <mergeCell ref="C4:G4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0000"/>
  </sheetPr>
  <dimension ref="A1:BC61"/>
  <sheetViews>
    <sheetView showGridLines="0" zoomScale="70" zoomScaleNormal="70" workbookViewId="0">
      <pane xSplit="1" ySplit="5" topLeftCell="AD6" activePane="bottomRight" state="frozen"/>
      <selection activeCell="AK9" sqref="AK9"/>
      <selection pane="topRight" activeCell="AK9" sqref="AK9"/>
      <selection pane="bottomLeft" activeCell="AK9" sqref="AK9"/>
      <selection pane="bottomRight" sqref="A1:XFD1048576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7" width="9.28515625" style="1" customWidth="1"/>
    <col min="18" max="19" width="9.28515625" style="1" hidden="1" customWidth="1"/>
    <col min="20" max="20" width="9.28515625" style="2" hidden="1" customWidth="1"/>
    <col min="21" max="22" width="9.28515625" style="1" hidden="1" customWidth="1"/>
    <col min="23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39" width="10.85546875" style="2" customWidth="1"/>
    <col min="40" max="40" width="16" style="2" customWidth="1"/>
    <col min="41" max="52" width="11.42578125" style="1"/>
    <col min="53" max="53" width="14.28515625" style="1" bestFit="1" customWidth="1"/>
    <col min="54" max="54" width="15.7109375" style="1" bestFit="1" customWidth="1"/>
    <col min="55" max="55" width="15.28515625" style="1" bestFit="1" customWidth="1"/>
    <col min="56" max="16384" width="11.42578125" style="1"/>
  </cols>
  <sheetData>
    <row r="1" spans="1:55" ht="29.45" customHeight="1" x14ac:dyDescent="0.25">
      <c r="A1" s="50" t="s">
        <v>31</v>
      </c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145" t="s">
        <v>22</v>
      </c>
      <c r="D3" s="146"/>
      <c r="E3" s="146"/>
      <c r="F3" s="146"/>
      <c r="G3" s="147"/>
      <c r="H3" s="142" t="s">
        <v>0</v>
      </c>
      <c r="I3" s="143"/>
      <c r="J3" s="143"/>
      <c r="K3" s="143"/>
      <c r="L3" s="144"/>
      <c r="M3" s="145" t="s">
        <v>1</v>
      </c>
      <c r="N3" s="146"/>
      <c r="O3" s="146"/>
      <c r="P3" s="146"/>
      <c r="Q3" s="147"/>
      <c r="R3" s="164"/>
      <c r="S3" s="165"/>
      <c r="T3" s="165"/>
      <c r="U3" s="165"/>
      <c r="V3" s="180"/>
      <c r="W3" s="168" t="s">
        <v>3</v>
      </c>
      <c r="X3" s="169"/>
      <c r="Y3" s="169"/>
      <c r="Z3" s="169"/>
      <c r="AA3" s="181"/>
      <c r="AB3" s="142" t="s">
        <v>4</v>
      </c>
      <c r="AC3" s="143"/>
      <c r="AD3" s="143"/>
      <c r="AE3" s="143"/>
      <c r="AF3" s="144"/>
      <c r="AG3" s="145" t="s">
        <v>24</v>
      </c>
      <c r="AH3" s="146"/>
      <c r="AI3" s="146"/>
      <c r="AJ3" s="146"/>
      <c r="AK3" s="147"/>
      <c r="AL3" s="142" t="s">
        <v>25</v>
      </c>
      <c r="AM3" s="143"/>
      <c r="AN3" s="143"/>
      <c r="AO3" s="143"/>
      <c r="AP3" s="144"/>
      <c r="AQ3" s="145" t="s">
        <v>23</v>
      </c>
      <c r="AR3" s="146"/>
      <c r="AS3" s="146"/>
      <c r="AT3" s="146"/>
      <c r="AU3" s="147"/>
      <c r="AV3" s="142" t="s">
        <v>26</v>
      </c>
      <c r="AW3" s="143"/>
      <c r="AX3" s="143"/>
      <c r="AY3" s="143"/>
      <c r="AZ3" s="144"/>
      <c r="BA3" s="2"/>
      <c r="BB3" s="2"/>
      <c r="BC3" s="2"/>
    </row>
    <row r="4" spans="1:55" s="46" customFormat="1" ht="15.75" x14ac:dyDescent="0.25">
      <c r="A4" s="47" t="s">
        <v>5</v>
      </c>
      <c r="C4" s="145"/>
      <c r="D4" s="146"/>
      <c r="E4" s="146"/>
      <c r="F4" s="146"/>
      <c r="G4" s="147"/>
      <c r="H4" s="142"/>
      <c r="I4" s="143"/>
      <c r="J4" s="143"/>
      <c r="K4" s="143"/>
      <c r="L4" s="144"/>
      <c r="M4" s="145"/>
      <c r="N4" s="146"/>
      <c r="O4" s="146"/>
      <c r="P4" s="146"/>
      <c r="Q4" s="147"/>
      <c r="R4" s="148"/>
      <c r="S4" s="166"/>
      <c r="T4" s="166"/>
      <c r="U4" s="166"/>
      <c r="V4" s="167"/>
      <c r="W4" s="145"/>
      <c r="X4" s="146"/>
      <c r="Y4" s="146"/>
      <c r="Z4" s="146"/>
      <c r="AA4" s="147"/>
      <c r="AB4" s="148" t="s">
        <v>41</v>
      </c>
      <c r="AC4" s="143"/>
      <c r="AD4" s="143"/>
      <c r="AE4" s="143"/>
      <c r="AF4" s="144"/>
      <c r="AG4" s="145"/>
      <c r="AH4" s="146"/>
      <c r="AI4" s="146"/>
      <c r="AJ4" s="146"/>
      <c r="AK4" s="147"/>
      <c r="AL4" s="142"/>
      <c r="AM4" s="143"/>
      <c r="AN4" s="143"/>
      <c r="AO4" s="143"/>
      <c r="AP4" s="144"/>
      <c r="AQ4" s="145"/>
      <c r="AR4" s="146"/>
      <c r="AS4" s="146"/>
      <c r="AT4" s="146"/>
      <c r="AU4" s="147"/>
      <c r="AV4" s="142"/>
      <c r="AW4" s="143"/>
      <c r="AX4" s="143"/>
      <c r="AY4" s="143"/>
      <c r="AZ4" s="144"/>
      <c r="BA4" s="151" t="s">
        <v>6</v>
      </c>
      <c r="BB4" s="153" t="s">
        <v>7</v>
      </c>
      <c r="BC4" s="17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152"/>
      <c r="BB5" s="154"/>
      <c r="BC5" s="179"/>
    </row>
    <row r="6" spans="1:55" x14ac:dyDescent="0.2">
      <c r="A6" s="30">
        <v>1</v>
      </c>
      <c r="C6" s="27">
        <v>5</v>
      </c>
      <c r="D6" s="25">
        <v>3</v>
      </c>
      <c r="E6" s="26">
        <f>+C6+D6</f>
        <v>8</v>
      </c>
      <c r="F6" s="25">
        <v>260</v>
      </c>
      <c r="G6" s="24">
        <v>8.73</v>
      </c>
      <c r="H6" s="27">
        <v>8</v>
      </c>
      <c r="I6" s="25">
        <v>6</v>
      </c>
      <c r="J6" s="26">
        <f>+H6+I6</f>
        <v>14</v>
      </c>
      <c r="K6" s="25">
        <v>292</v>
      </c>
      <c r="L6" s="24">
        <v>10.57</v>
      </c>
      <c r="M6" s="27">
        <v>4</v>
      </c>
      <c r="N6" s="25">
        <v>4</v>
      </c>
      <c r="O6" s="28">
        <f>+M6+N6</f>
        <v>8</v>
      </c>
      <c r="P6" s="25">
        <v>252</v>
      </c>
      <c r="Q6" s="24">
        <v>9.9700000000000006</v>
      </c>
      <c r="R6" s="27">
        <v>0</v>
      </c>
      <c r="S6" s="25">
        <v>0</v>
      </c>
      <c r="T6" s="26">
        <v>0</v>
      </c>
      <c r="U6" s="25">
        <v>0</v>
      </c>
      <c r="V6" s="24">
        <v>0</v>
      </c>
      <c r="W6" s="27">
        <v>4</v>
      </c>
      <c r="X6" s="25">
        <v>8</v>
      </c>
      <c r="Y6" s="28">
        <f>+W6+X6</f>
        <v>12</v>
      </c>
      <c r="Z6" s="25">
        <v>194</v>
      </c>
      <c r="AA6" s="24">
        <v>1.73</v>
      </c>
      <c r="AB6" s="27">
        <v>5</v>
      </c>
      <c r="AC6" s="25">
        <v>3</v>
      </c>
      <c r="AD6" s="26">
        <f>+AB6+AC6</f>
        <v>8</v>
      </c>
      <c r="AE6" s="25">
        <v>235</v>
      </c>
      <c r="AF6" s="24">
        <v>8.42</v>
      </c>
      <c r="AG6" s="27">
        <v>5</v>
      </c>
      <c r="AH6" s="25">
        <v>13</v>
      </c>
      <c r="AI6" s="28">
        <f>+AG6+AH6</f>
        <v>18</v>
      </c>
      <c r="AJ6" s="25">
        <v>172</v>
      </c>
      <c r="AK6" s="24">
        <v>9.83</v>
      </c>
      <c r="AL6" s="27">
        <v>5</v>
      </c>
      <c r="AM6" s="25">
        <v>4</v>
      </c>
      <c r="AN6" s="26">
        <f>+AL6+AM6</f>
        <v>9</v>
      </c>
      <c r="AO6" s="25">
        <v>269</v>
      </c>
      <c r="AP6" s="24">
        <v>9.65</v>
      </c>
      <c r="AQ6" s="27">
        <v>4</v>
      </c>
      <c r="AR6" s="25">
        <v>1</v>
      </c>
      <c r="AS6" s="28">
        <f>+AQ6+AR6</f>
        <v>5</v>
      </c>
      <c r="AT6" s="25">
        <v>292</v>
      </c>
      <c r="AU6" s="24">
        <v>9.65</v>
      </c>
      <c r="AV6" s="27">
        <v>4</v>
      </c>
      <c r="AW6" s="25">
        <v>4</v>
      </c>
      <c r="AX6" s="26">
        <f>+AV6+AW6</f>
        <v>8</v>
      </c>
      <c r="AY6" s="25">
        <v>145</v>
      </c>
      <c r="AZ6" s="24">
        <v>7.13</v>
      </c>
      <c r="BA6" s="23">
        <f>IF(E6&gt;0,1,0)+IF(J6&gt;0,1,0)+IF(O6&gt;0,1,0)+IF(T6&gt;0,1,0)+IF(Y6&gt;0,1,0)+IF(AD6&gt;0,1,0)+IF(AI6&gt;0,1,0)+IF(AN6&gt;0,1,0)+IF(AS6&gt;0,1,0)+IF(AX6&gt;0,1,0)</f>
        <v>9</v>
      </c>
      <c r="BB6" s="22">
        <f>E6+J6+O6+T6+Y6+AD6+AI6+AN6+AS6+AX6</f>
        <v>90</v>
      </c>
      <c r="BC6" s="21">
        <f>BB6/BA6</f>
        <v>10</v>
      </c>
    </row>
    <row r="7" spans="1:55" x14ac:dyDescent="0.2">
      <c r="A7" s="30">
        <v>2</v>
      </c>
      <c r="C7" s="27">
        <v>5</v>
      </c>
      <c r="D7" s="25">
        <v>1</v>
      </c>
      <c r="E7" s="26">
        <f t="shared" ref="E7:E35" si="0">+C7+D7</f>
        <v>6</v>
      </c>
      <c r="F7" s="25">
        <v>210</v>
      </c>
      <c r="G7" s="24">
        <v>7.1</v>
      </c>
      <c r="H7" s="27">
        <v>5</v>
      </c>
      <c r="I7" s="25">
        <v>6</v>
      </c>
      <c r="J7" s="26">
        <f>+H7+I7</f>
        <v>11</v>
      </c>
      <c r="K7" s="25">
        <v>350</v>
      </c>
      <c r="L7" s="24">
        <v>9.57</v>
      </c>
      <c r="M7" s="27">
        <v>5</v>
      </c>
      <c r="N7" s="25">
        <v>2</v>
      </c>
      <c r="O7" s="28">
        <f t="shared" ref="O7:O35" si="1">+M7+N7</f>
        <v>7</v>
      </c>
      <c r="P7" s="25">
        <v>75</v>
      </c>
      <c r="Q7" s="24">
        <v>4.8499999999999996</v>
      </c>
      <c r="R7" s="27">
        <v>0</v>
      </c>
      <c r="S7" s="25">
        <v>0</v>
      </c>
      <c r="T7" s="26">
        <v>0</v>
      </c>
      <c r="U7" s="25">
        <v>0</v>
      </c>
      <c r="V7" s="24">
        <v>0</v>
      </c>
      <c r="W7" s="27">
        <v>5</v>
      </c>
      <c r="X7" s="25">
        <v>2</v>
      </c>
      <c r="Y7" s="28">
        <f t="shared" ref="Y7:Y35" si="2">+W7+X7</f>
        <v>7</v>
      </c>
      <c r="Z7" s="25">
        <v>113</v>
      </c>
      <c r="AA7" s="24">
        <v>6.88</v>
      </c>
      <c r="AB7" s="27">
        <v>6</v>
      </c>
      <c r="AC7" s="25">
        <v>4</v>
      </c>
      <c r="AD7" s="26">
        <f t="shared" ref="AD7:AD35" si="3">+AB7+AC7</f>
        <v>10</v>
      </c>
      <c r="AE7" s="25">
        <v>156</v>
      </c>
      <c r="AF7" s="24">
        <v>7</v>
      </c>
      <c r="AG7" s="27">
        <v>4</v>
      </c>
      <c r="AH7" s="25">
        <v>6</v>
      </c>
      <c r="AI7" s="28">
        <f t="shared" ref="AI7:AI35" si="4">+AG7+AH7</f>
        <v>10</v>
      </c>
      <c r="AJ7" s="25">
        <v>180</v>
      </c>
      <c r="AK7" s="24">
        <v>7.52</v>
      </c>
      <c r="AL7" s="27">
        <v>5</v>
      </c>
      <c r="AM7" s="25">
        <v>7</v>
      </c>
      <c r="AN7" s="26">
        <f t="shared" ref="AN7:AN36" si="5">+AL7+AM7</f>
        <v>12</v>
      </c>
      <c r="AO7" s="25">
        <v>320</v>
      </c>
      <c r="AP7" s="24">
        <v>9.6</v>
      </c>
      <c r="AQ7" s="27">
        <v>5</v>
      </c>
      <c r="AR7" s="25">
        <v>1</v>
      </c>
      <c r="AS7" s="28">
        <f t="shared" ref="AS7:AS35" si="6">+AQ7+AR7</f>
        <v>6</v>
      </c>
      <c r="AT7" s="25">
        <v>58</v>
      </c>
      <c r="AU7" s="24">
        <v>5.13</v>
      </c>
      <c r="AV7" s="27">
        <v>0</v>
      </c>
      <c r="AW7" s="25">
        <v>0</v>
      </c>
      <c r="AX7" s="26">
        <v>0</v>
      </c>
      <c r="AY7" s="25">
        <v>0</v>
      </c>
      <c r="AZ7" s="24">
        <v>0</v>
      </c>
      <c r="BA7" s="23">
        <f>IF(E7&gt;0,1,0)+IF(J7&gt;0,1,0)+IF(O7&gt;0,1,0)+IF(T7&gt;0,1,0)+IF(Y7&gt;0,1,0)+IF(AD7&gt;0,1,0)+IF(AI7&gt;0,1,0)+IF(AN7&gt;0,1,0)+IF(AS7&gt;0,1,0)+IF(AX7&gt;0,1,0)</f>
        <v>8</v>
      </c>
      <c r="BB7" s="22">
        <f>E7+J7+O7+T7+Y7+AD7+AI7+AN7+AS7+AX7</f>
        <v>69</v>
      </c>
      <c r="BC7" s="21">
        <f t="shared" ref="BC7:BC37" si="7">BB7/BA7</f>
        <v>8.625</v>
      </c>
    </row>
    <row r="8" spans="1:55" x14ac:dyDescent="0.2">
      <c r="A8" s="90">
        <v>3</v>
      </c>
      <c r="C8" s="92"/>
      <c r="D8" s="93"/>
      <c r="E8" s="94"/>
      <c r="F8" s="94"/>
      <c r="G8" s="94"/>
      <c r="H8" s="94"/>
      <c r="I8" s="94"/>
      <c r="J8" s="94"/>
      <c r="K8" s="94"/>
      <c r="L8" s="94"/>
      <c r="M8" s="94"/>
      <c r="N8" s="94"/>
      <c r="O8" s="94"/>
      <c r="P8" s="94"/>
      <c r="Q8" s="94"/>
      <c r="R8" s="94"/>
      <c r="S8" s="94"/>
      <c r="T8" s="94"/>
      <c r="U8" s="94"/>
      <c r="V8" s="94"/>
      <c r="W8" s="94"/>
      <c r="X8" s="94"/>
      <c r="Y8" s="94"/>
      <c r="Z8" s="94"/>
      <c r="AA8" s="94"/>
      <c r="AB8" s="94"/>
      <c r="AC8" s="94"/>
      <c r="AD8" s="94"/>
      <c r="AE8" s="94"/>
      <c r="AF8" s="94"/>
      <c r="AG8" s="94"/>
      <c r="AH8" s="94"/>
      <c r="AI8" s="94"/>
      <c r="AJ8" s="94"/>
      <c r="AK8" s="94"/>
      <c r="AL8" s="94"/>
      <c r="AM8" s="94"/>
      <c r="AN8" s="94"/>
      <c r="AO8" s="94"/>
      <c r="AP8" s="94"/>
      <c r="AQ8" s="94"/>
      <c r="AR8" s="94"/>
      <c r="AS8" s="94"/>
      <c r="AT8" s="94"/>
      <c r="AU8" s="94"/>
      <c r="AV8" s="94"/>
      <c r="AW8" s="94"/>
      <c r="AX8" s="94"/>
      <c r="AY8" s="94"/>
      <c r="AZ8" s="94"/>
      <c r="BA8" s="94"/>
      <c r="BB8" s="94"/>
      <c r="BC8" s="94"/>
    </row>
    <row r="9" spans="1:55" x14ac:dyDescent="0.2">
      <c r="A9" s="90">
        <v>4</v>
      </c>
      <c r="C9" s="92"/>
      <c r="D9" s="93"/>
      <c r="E9" s="94"/>
      <c r="F9" s="94"/>
      <c r="G9" s="94"/>
      <c r="H9" s="94"/>
      <c r="I9" s="94"/>
      <c r="J9" s="94"/>
      <c r="K9" s="94"/>
      <c r="L9" s="94"/>
      <c r="M9" s="94"/>
      <c r="N9" s="94"/>
      <c r="O9" s="94"/>
      <c r="P9" s="94"/>
      <c r="Q9" s="94"/>
      <c r="R9" s="94"/>
      <c r="S9" s="94"/>
      <c r="T9" s="94"/>
      <c r="U9" s="94"/>
      <c r="V9" s="94"/>
      <c r="W9" s="94"/>
      <c r="X9" s="94"/>
      <c r="Y9" s="94"/>
      <c r="Z9" s="94"/>
      <c r="AA9" s="94"/>
      <c r="AB9" s="94"/>
      <c r="AC9" s="94"/>
      <c r="AD9" s="94"/>
      <c r="AE9" s="94"/>
      <c r="AF9" s="94"/>
      <c r="AG9" s="94"/>
      <c r="AH9" s="94"/>
      <c r="AI9" s="94"/>
      <c r="AJ9" s="94"/>
      <c r="AK9" s="94"/>
      <c r="AL9" s="94"/>
      <c r="AM9" s="94"/>
      <c r="AN9" s="94"/>
      <c r="AO9" s="94"/>
      <c r="AP9" s="94"/>
      <c r="AQ9" s="94"/>
      <c r="AR9" s="94"/>
      <c r="AS9" s="94"/>
      <c r="AT9" s="94"/>
      <c r="AU9" s="94"/>
      <c r="AV9" s="94"/>
      <c r="AW9" s="94"/>
      <c r="AX9" s="94"/>
      <c r="AY9" s="94"/>
      <c r="AZ9" s="94"/>
      <c r="BA9" s="94"/>
      <c r="BB9" s="94"/>
      <c r="BC9" s="94"/>
    </row>
    <row r="10" spans="1:55" x14ac:dyDescent="0.2">
      <c r="A10" s="30">
        <v>5</v>
      </c>
      <c r="C10" s="27">
        <v>8</v>
      </c>
      <c r="D10" s="25">
        <v>5</v>
      </c>
      <c r="E10" s="26">
        <f t="shared" si="0"/>
        <v>13</v>
      </c>
      <c r="F10" s="25">
        <v>245</v>
      </c>
      <c r="G10" s="24">
        <v>10.38</v>
      </c>
      <c r="H10" s="27">
        <v>5</v>
      </c>
      <c r="I10" s="25">
        <v>3</v>
      </c>
      <c r="J10" s="26">
        <f t="shared" ref="J10:J35" si="8">+H10+I10</f>
        <v>8</v>
      </c>
      <c r="K10" s="25">
        <v>299</v>
      </c>
      <c r="L10" s="24">
        <v>8.42</v>
      </c>
      <c r="M10" s="27">
        <v>6</v>
      </c>
      <c r="N10" s="25">
        <v>5</v>
      </c>
      <c r="O10" s="28">
        <f t="shared" si="1"/>
        <v>11</v>
      </c>
      <c r="P10" s="25">
        <v>231</v>
      </c>
      <c r="Q10" s="24">
        <v>10.43</v>
      </c>
      <c r="R10" s="27">
        <v>0</v>
      </c>
      <c r="S10" s="25">
        <v>0</v>
      </c>
      <c r="T10" s="26">
        <v>0</v>
      </c>
      <c r="U10" s="25">
        <v>0</v>
      </c>
      <c r="V10" s="24">
        <v>0</v>
      </c>
      <c r="W10" s="27">
        <v>0</v>
      </c>
      <c r="X10" s="25">
        <v>0</v>
      </c>
      <c r="Y10" s="28">
        <v>0</v>
      </c>
      <c r="Z10" s="25">
        <v>0</v>
      </c>
      <c r="AA10" s="24">
        <v>0</v>
      </c>
      <c r="AB10" s="27">
        <v>4</v>
      </c>
      <c r="AC10" s="25">
        <v>6</v>
      </c>
      <c r="AD10" s="26">
        <f t="shared" si="3"/>
        <v>10</v>
      </c>
      <c r="AE10" s="25">
        <v>166</v>
      </c>
      <c r="AF10" s="24">
        <v>6.4</v>
      </c>
      <c r="AG10" s="27">
        <v>7</v>
      </c>
      <c r="AH10" s="25">
        <v>14</v>
      </c>
      <c r="AI10" s="28">
        <f t="shared" si="4"/>
        <v>21</v>
      </c>
      <c r="AJ10" s="25">
        <v>161</v>
      </c>
      <c r="AK10" s="24">
        <v>9.08</v>
      </c>
      <c r="AL10" s="27">
        <v>4</v>
      </c>
      <c r="AM10" s="25">
        <v>3</v>
      </c>
      <c r="AN10" s="26">
        <f t="shared" si="5"/>
        <v>7</v>
      </c>
      <c r="AO10" s="25">
        <v>253</v>
      </c>
      <c r="AP10" s="24">
        <v>8.27</v>
      </c>
      <c r="AQ10" s="27">
        <v>0</v>
      </c>
      <c r="AR10" s="25">
        <v>0</v>
      </c>
      <c r="AS10" s="28">
        <v>0</v>
      </c>
      <c r="AT10" s="25">
        <v>0</v>
      </c>
      <c r="AU10" s="24">
        <v>0</v>
      </c>
      <c r="AV10" s="27">
        <v>5</v>
      </c>
      <c r="AW10" s="25">
        <v>4</v>
      </c>
      <c r="AX10" s="26">
        <f t="shared" ref="AX10:AX35" si="9">+AV10+AW10</f>
        <v>9</v>
      </c>
      <c r="AY10" s="25">
        <v>156</v>
      </c>
      <c r="AZ10" s="24">
        <v>7.83</v>
      </c>
      <c r="BA10" s="23">
        <f>IF(E10&gt;0,1,0)+IF(J10&gt;0,1,0)+IF(O10&gt;0,1,0)+IF(T10&gt;0,1,0)+IF(Y10&gt;0,1,0)+IF(AD10&gt;0,1,0)+IF(AI10&gt;0,1,0)+IF(AN10&gt;0,1,0)+IF(AS10&gt;0,1,0)+IF(AX10&gt;0,1,0)</f>
        <v>7</v>
      </c>
      <c r="BB10" s="22">
        <f>E10+J10+O10+T10+Y10+AD10+AI10+AN10+AS10+AX10</f>
        <v>79</v>
      </c>
      <c r="BC10" s="21">
        <f t="shared" si="7"/>
        <v>11.285714285714286</v>
      </c>
    </row>
    <row r="11" spans="1:55" x14ac:dyDescent="0.2">
      <c r="A11" s="30">
        <v>6</v>
      </c>
      <c r="C11" s="27">
        <v>0</v>
      </c>
      <c r="D11" s="25">
        <v>0</v>
      </c>
      <c r="E11" s="26">
        <v>0</v>
      </c>
      <c r="F11" s="25">
        <v>0</v>
      </c>
      <c r="G11" s="24">
        <v>0</v>
      </c>
      <c r="H11" s="27">
        <v>3</v>
      </c>
      <c r="I11" s="25">
        <v>11</v>
      </c>
      <c r="J11" s="26">
        <f t="shared" si="8"/>
        <v>14</v>
      </c>
      <c r="K11" s="25">
        <v>336</v>
      </c>
      <c r="L11" s="24">
        <v>10.35</v>
      </c>
      <c r="M11" s="27">
        <v>2</v>
      </c>
      <c r="N11" s="25">
        <v>12</v>
      </c>
      <c r="O11" s="28">
        <f t="shared" si="1"/>
        <v>14</v>
      </c>
      <c r="P11" s="25">
        <v>249</v>
      </c>
      <c r="Q11" s="24">
        <v>7.93</v>
      </c>
      <c r="R11" s="27">
        <v>0</v>
      </c>
      <c r="S11" s="25">
        <v>0</v>
      </c>
      <c r="T11" s="26">
        <v>0</v>
      </c>
      <c r="U11" s="25">
        <v>0</v>
      </c>
      <c r="V11" s="24">
        <v>0</v>
      </c>
      <c r="W11" s="27">
        <v>5</v>
      </c>
      <c r="X11" s="25">
        <v>7</v>
      </c>
      <c r="Y11" s="28">
        <f t="shared" si="2"/>
        <v>12</v>
      </c>
      <c r="Z11" s="25">
        <v>200</v>
      </c>
      <c r="AA11" s="24">
        <v>9.4</v>
      </c>
      <c r="AB11" s="27">
        <v>5</v>
      </c>
      <c r="AC11" s="25">
        <v>5</v>
      </c>
      <c r="AD11" s="26">
        <f t="shared" si="3"/>
        <v>10</v>
      </c>
      <c r="AE11" s="25">
        <v>228</v>
      </c>
      <c r="AF11" s="24">
        <v>8.18</v>
      </c>
      <c r="AG11" s="27">
        <v>0</v>
      </c>
      <c r="AH11" s="25">
        <v>0</v>
      </c>
      <c r="AI11" s="28">
        <v>0</v>
      </c>
      <c r="AJ11" s="25">
        <v>0</v>
      </c>
      <c r="AK11" s="24">
        <v>0</v>
      </c>
      <c r="AL11" s="27">
        <v>5</v>
      </c>
      <c r="AM11" s="25">
        <v>3</v>
      </c>
      <c r="AN11" s="26">
        <f>SUM(AL11:AM11)</f>
        <v>8</v>
      </c>
      <c r="AO11" s="25">
        <v>276</v>
      </c>
      <c r="AP11" s="24">
        <v>8.98</v>
      </c>
      <c r="AQ11" s="27">
        <v>3</v>
      </c>
      <c r="AR11" s="25">
        <v>6</v>
      </c>
      <c r="AS11" s="28">
        <v>9</v>
      </c>
      <c r="AT11" s="25">
        <v>77</v>
      </c>
      <c r="AU11" s="24">
        <v>6.45</v>
      </c>
      <c r="AV11" s="27">
        <v>4</v>
      </c>
      <c r="AW11" s="25">
        <v>3</v>
      </c>
      <c r="AX11" s="26">
        <f t="shared" si="9"/>
        <v>7</v>
      </c>
      <c r="AY11" s="25">
        <v>186</v>
      </c>
      <c r="AZ11" s="24">
        <v>7.12</v>
      </c>
      <c r="BA11" s="23">
        <f>IF(E11&gt;0,1,0)+IF(J11&gt;0,1,0)+IF(O11&gt;0,1,0)+IF(T11&gt;0,1,0)+IF(Y11&gt;0,1,0)+IF(AD11&gt;0,1,0)+IF(AI11&gt;0,1,0)+IF(AN11&gt;0,1,0)+IF(AS11&gt;0,1,0)+IF(AX11&gt;0,1,0)</f>
        <v>7</v>
      </c>
      <c r="BB11" s="22">
        <f>E11+J11+O11+T11+Y11+AD11+AI11+AN11+AS11+AX11</f>
        <v>74</v>
      </c>
      <c r="BC11" s="21">
        <f t="shared" si="7"/>
        <v>10.571428571428571</v>
      </c>
    </row>
    <row r="12" spans="1:55" x14ac:dyDescent="0.2">
      <c r="A12" s="30">
        <v>7</v>
      </c>
      <c r="C12" s="27">
        <v>5</v>
      </c>
      <c r="D12" s="25">
        <v>6</v>
      </c>
      <c r="E12" s="26">
        <f t="shared" si="0"/>
        <v>11</v>
      </c>
      <c r="F12" s="25">
        <v>212</v>
      </c>
      <c r="G12" s="24">
        <v>8.07</v>
      </c>
      <c r="H12" s="27">
        <v>7</v>
      </c>
      <c r="I12" s="25">
        <v>8</v>
      </c>
      <c r="J12" s="26">
        <f t="shared" si="8"/>
        <v>15</v>
      </c>
      <c r="K12" s="25">
        <v>221</v>
      </c>
      <c r="L12" s="24">
        <v>10.58</v>
      </c>
      <c r="M12" s="27">
        <v>0</v>
      </c>
      <c r="N12" s="25">
        <v>0</v>
      </c>
      <c r="O12" s="28">
        <v>0</v>
      </c>
      <c r="P12" s="25">
        <v>0</v>
      </c>
      <c r="Q12" s="24">
        <v>0</v>
      </c>
      <c r="R12" s="27">
        <v>0</v>
      </c>
      <c r="S12" s="25">
        <v>0</v>
      </c>
      <c r="T12" s="26">
        <v>0</v>
      </c>
      <c r="U12" s="25">
        <v>0</v>
      </c>
      <c r="V12" s="24">
        <v>0</v>
      </c>
      <c r="W12" s="27">
        <v>5</v>
      </c>
      <c r="X12" s="25">
        <v>6</v>
      </c>
      <c r="Y12" s="28">
        <f t="shared" si="2"/>
        <v>11</v>
      </c>
      <c r="Z12" s="25">
        <v>95</v>
      </c>
      <c r="AA12" s="24">
        <v>8.68</v>
      </c>
      <c r="AB12" s="27">
        <v>4</v>
      </c>
      <c r="AC12" s="25">
        <v>8</v>
      </c>
      <c r="AD12" s="26">
        <f t="shared" si="3"/>
        <v>12</v>
      </c>
      <c r="AE12" s="25">
        <v>349</v>
      </c>
      <c r="AF12" s="24">
        <v>9.9499999999999993</v>
      </c>
      <c r="AG12" s="27">
        <v>3</v>
      </c>
      <c r="AH12" s="25">
        <v>10</v>
      </c>
      <c r="AI12" s="28">
        <f t="shared" si="4"/>
        <v>13</v>
      </c>
      <c r="AJ12" s="25">
        <v>214</v>
      </c>
      <c r="AK12" s="24">
        <v>9.6999999999999993</v>
      </c>
      <c r="AL12" s="27">
        <v>7</v>
      </c>
      <c r="AM12" s="25">
        <v>4</v>
      </c>
      <c r="AN12" s="26">
        <f>SUM(AL12:AM12)</f>
        <v>11</v>
      </c>
      <c r="AO12" s="25">
        <v>212</v>
      </c>
      <c r="AP12" s="24">
        <v>9.5500000000000007</v>
      </c>
      <c r="AQ12" s="27">
        <v>2</v>
      </c>
      <c r="AR12" s="25">
        <v>13</v>
      </c>
      <c r="AS12" s="28">
        <v>0</v>
      </c>
      <c r="AT12" s="25">
        <v>237</v>
      </c>
      <c r="AU12" s="24">
        <v>9.93</v>
      </c>
      <c r="AV12" s="27">
        <v>5</v>
      </c>
      <c r="AW12" s="25">
        <v>4</v>
      </c>
      <c r="AX12" s="26">
        <f>+AV12+AW12</f>
        <v>9</v>
      </c>
      <c r="AY12" s="25">
        <v>166</v>
      </c>
      <c r="AZ12" s="24">
        <v>7.88</v>
      </c>
      <c r="BA12" s="23">
        <f>IF(E12&gt;0,1,0)+IF(J12&gt;0,1,0)+IF(O12&gt;0,1,0)+IF(T12&gt;0,1,0)+IF(Y12&gt;0,1,0)+IF(AD12&gt;0,1,0)+IF(AI12&gt;0,1,0)+IF(AN12&gt;0,1,0)+IF(AS12&gt;0,1,0)+IF(AX12&gt;0,1,0)</f>
        <v>7</v>
      </c>
      <c r="BB12" s="22">
        <f t="shared" ref="BB12:BB14" si="10">E12+J12+O12+T12+Y12+AD12+AI12+AN12+AS12+AX12</f>
        <v>82</v>
      </c>
      <c r="BC12" s="21">
        <f t="shared" si="7"/>
        <v>11.714285714285714</v>
      </c>
    </row>
    <row r="13" spans="1:55" x14ac:dyDescent="0.2">
      <c r="A13" s="30">
        <v>8</v>
      </c>
      <c r="C13" s="27">
        <v>5</v>
      </c>
      <c r="D13" s="25">
        <v>4</v>
      </c>
      <c r="E13" s="26">
        <v>9</v>
      </c>
      <c r="F13" s="25">
        <v>153</v>
      </c>
      <c r="G13" s="24">
        <v>7.33</v>
      </c>
      <c r="H13" s="27">
        <v>9</v>
      </c>
      <c r="I13" s="25">
        <v>3</v>
      </c>
      <c r="J13" s="26">
        <f t="shared" si="8"/>
        <v>12</v>
      </c>
      <c r="K13" s="25">
        <v>394</v>
      </c>
      <c r="L13" s="24">
        <v>10.73</v>
      </c>
      <c r="M13" s="27">
        <v>6</v>
      </c>
      <c r="N13" s="25">
        <v>7</v>
      </c>
      <c r="O13" s="28">
        <f t="shared" si="1"/>
        <v>13</v>
      </c>
      <c r="P13" s="25">
        <v>129</v>
      </c>
      <c r="Q13" s="24">
        <v>9.1300000000000008</v>
      </c>
      <c r="R13" s="27">
        <v>0</v>
      </c>
      <c r="S13" s="25">
        <v>0</v>
      </c>
      <c r="T13" s="26">
        <v>0</v>
      </c>
      <c r="U13" s="25">
        <v>0</v>
      </c>
      <c r="V13" s="24">
        <v>0</v>
      </c>
      <c r="W13" s="27">
        <v>4</v>
      </c>
      <c r="X13" s="25">
        <v>9</v>
      </c>
      <c r="Y13" s="28">
        <f t="shared" si="2"/>
        <v>13</v>
      </c>
      <c r="Z13" s="25">
        <v>231</v>
      </c>
      <c r="AA13" s="24">
        <v>10.28</v>
      </c>
      <c r="AB13" s="27">
        <v>6</v>
      </c>
      <c r="AC13" s="25">
        <v>8</v>
      </c>
      <c r="AD13" s="26">
        <f t="shared" si="3"/>
        <v>14</v>
      </c>
      <c r="AE13" s="25">
        <v>195</v>
      </c>
      <c r="AF13" s="24">
        <v>9.4</v>
      </c>
      <c r="AG13" s="27">
        <v>6</v>
      </c>
      <c r="AH13" s="25">
        <v>3</v>
      </c>
      <c r="AI13" s="28">
        <f t="shared" si="4"/>
        <v>9</v>
      </c>
      <c r="AJ13" s="25">
        <v>180</v>
      </c>
      <c r="AK13" s="24">
        <v>8.75</v>
      </c>
      <c r="AL13" s="27">
        <v>6</v>
      </c>
      <c r="AM13" s="25">
        <v>4</v>
      </c>
      <c r="AN13" s="26">
        <f t="shared" ref="AN13" si="11">SUM(AL13:AM13)</f>
        <v>10</v>
      </c>
      <c r="AO13" s="25">
        <v>300</v>
      </c>
      <c r="AP13" s="24">
        <v>9.18</v>
      </c>
      <c r="AQ13" s="27">
        <v>3</v>
      </c>
      <c r="AR13" s="25">
        <v>7</v>
      </c>
      <c r="AS13" s="28">
        <f t="shared" si="6"/>
        <v>10</v>
      </c>
      <c r="AT13" s="25">
        <v>272</v>
      </c>
      <c r="AU13" s="24">
        <v>8.85</v>
      </c>
      <c r="AV13" s="27">
        <v>5</v>
      </c>
      <c r="AW13" s="25">
        <v>5</v>
      </c>
      <c r="AX13" s="26">
        <f t="shared" si="9"/>
        <v>10</v>
      </c>
      <c r="AY13" s="25">
        <v>243</v>
      </c>
      <c r="AZ13" s="24">
        <v>8.9499999999999993</v>
      </c>
      <c r="BA13" s="23">
        <f>IF(E13&gt;0,1,0)+IF(J13&gt;0,1,0)+IF(O13&gt;0,1,0)+IF(T13&gt;0,1,0)+IF(Y13&gt;0,1,0)+IF(AD13&gt;0,1,0)+IF(AI13&gt;0,1,0)+IF(AN13&gt;0,1,0)+IF(AS13&gt;0,1,0)+IF(AX13&gt;0,1,0)</f>
        <v>9</v>
      </c>
      <c r="BB13" s="22">
        <f t="shared" si="10"/>
        <v>100</v>
      </c>
      <c r="BC13" s="21">
        <f t="shared" si="7"/>
        <v>11.111111111111111</v>
      </c>
    </row>
    <row r="14" spans="1:55" x14ac:dyDescent="0.2">
      <c r="A14" s="30">
        <v>9</v>
      </c>
      <c r="C14" s="27">
        <v>6</v>
      </c>
      <c r="D14" s="25">
        <v>3</v>
      </c>
      <c r="E14" s="26">
        <f t="shared" si="0"/>
        <v>9</v>
      </c>
      <c r="F14" s="25">
        <v>250</v>
      </c>
      <c r="G14" s="24">
        <v>7.43</v>
      </c>
      <c r="H14" s="27">
        <v>6</v>
      </c>
      <c r="I14" s="25">
        <v>11</v>
      </c>
      <c r="J14" s="26">
        <v>17</v>
      </c>
      <c r="K14" s="25">
        <v>224</v>
      </c>
      <c r="L14" s="24">
        <v>8.73</v>
      </c>
      <c r="M14" s="27">
        <v>4</v>
      </c>
      <c r="N14" s="25">
        <v>7</v>
      </c>
      <c r="O14" s="28">
        <f t="shared" si="1"/>
        <v>11</v>
      </c>
      <c r="P14" s="25">
        <v>106</v>
      </c>
      <c r="Q14" s="24">
        <v>8.02</v>
      </c>
      <c r="R14" s="27">
        <v>0</v>
      </c>
      <c r="S14" s="25">
        <v>0</v>
      </c>
      <c r="T14" s="26">
        <v>0</v>
      </c>
      <c r="U14" s="25">
        <v>0</v>
      </c>
      <c r="V14" s="24">
        <v>0</v>
      </c>
      <c r="W14" s="27">
        <v>7</v>
      </c>
      <c r="X14" s="25">
        <v>2</v>
      </c>
      <c r="Y14" s="28">
        <f t="shared" si="2"/>
        <v>9</v>
      </c>
      <c r="Z14" s="25">
        <v>202</v>
      </c>
      <c r="AA14" s="24">
        <v>6.9</v>
      </c>
      <c r="AB14" s="27">
        <v>0</v>
      </c>
      <c r="AC14" s="25">
        <v>0</v>
      </c>
      <c r="AD14" s="26">
        <v>0</v>
      </c>
      <c r="AE14" s="25">
        <v>0</v>
      </c>
      <c r="AF14" s="24">
        <v>0</v>
      </c>
      <c r="AG14" s="27">
        <v>7</v>
      </c>
      <c r="AH14" s="25">
        <v>7</v>
      </c>
      <c r="AI14" s="28">
        <f t="shared" si="4"/>
        <v>14</v>
      </c>
      <c r="AJ14" s="25">
        <v>158</v>
      </c>
      <c r="AK14" s="24">
        <v>7.3</v>
      </c>
      <c r="AL14" s="27">
        <v>6</v>
      </c>
      <c r="AM14" s="25">
        <v>7</v>
      </c>
      <c r="AN14" s="26">
        <f>SUM(AL14:AM14)</f>
        <v>13</v>
      </c>
      <c r="AO14" s="25">
        <v>372</v>
      </c>
      <c r="AP14" s="24">
        <v>10.53</v>
      </c>
      <c r="AQ14" s="27">
        <v>7</v>
      </c>
      <c r="AR14" s="25">
        <v>2</v>
      </c>
      <c r="AS14" s="28">
        <f t="shared" si="6"/>
        <v>9</v>
      </c>
      <c r="AT14" s="25">
        <v>312</v>
      </c>
      <c r="AU14" s="24">
        <v>9.18</v>
      </c>
      <c r="AV14" s="27">
        <v>6</v>
      </c>
      <c r="AW14" s="25">
        <v>2</v>
      </c>
      <c r="AX14" s="26">
        <f t="shared" si="9"/>
        <v>8</v>
      </c>
      <c r="AY14" s="25">
        <v>100</v>
      </c>
      <c r="AZ14" s="24">
        <v>8.0299999999999994</v>
      </c>
      <c r="BA14" s="23">
        <f>IF(E14&gt;0,1,0)+IF(J14&gt;0,1,0)+IF(O14&gt;0,1,0)+IF(T14&gt;0,1,0)+IF(Y14&gt;0,1,0)+IF(AD14&gt;0,1,0)+IF(AI14&gt;0,1,0)+IF(AN14&gt;0,1,0)+IF(AS14&gt;0,1,0)+IF(AX14&gt;0,1,0)</f>
        <v>8</v>
      </c>
      <c r="BB14" s="22">
        <f t="shared" si="10"/>
        <v>90</v>
      </c>
      <c r="BC14" s="21">
        <f t="shared" si="7"/>
        <v>11.25</v>
      </c>
    </row>
    <row r="15" spans="1:55" x14ac:dyDescent="0.2">
      <c r="A15" s="90">
        <v>10</v>
      </c>
      <c r="C15" s="92"/>
      <c r="D15" s="93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4"/>
      <c r="P15" s="94"/>
      <c r="Q15" s="94"/>
      <c r="R15" s="94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94"/>
      <c r="AE15" s="94"/>
      <c r="AF15" s="94"/>
      <c r="AG15" s="94"/>
      <c r="AH15" s="94"/>
      <c r="AI15" s="94"/>
      <c r="AJ15" s="94"/>
      <c r="AK15" s="94"/>
      <c r="AL15" s="94"/>
      <c r="AM15" s="94"/>
      <c r="AN15" s="94"/>
      <c r="AO15" s="94"/>
      <c r="AP15" s="94"/>
      <c r="AQ15" s="94"/>
      <c r="AR15" s="94"/>
      <c r="AS15" s="94"/>
      <c r="AT15" s="94"/>
      <c r="AU15" s="94"/>
      <c r="AV15" s="94"/>
      <c r="AW15" s="94"/>
      <c r="AX15" s="94"/>
      <c r="AY15" s="94"/>
      <c r="AZ15" s="94"/>
      <c r="BA15" s="94"/>
      <c r="BB15" s="94"/>
      <c r="BC15" s="94"/>
    </row>
    <row r="16" spans="1:55" x14ac:dyDescent="0.2">
      <c r="A16" s="90">
        <v>11</v>
      </c>
      <c r="C16" s="92"/>
      <c r="D16" s="93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94"/>
      <c r="AH16" s="94"/>
      <c r="AI16" s="94"/>
      <c r="AJ16" s="94"/>
      <c r="AK16" s="94"/>
      <c r="AL16" s="94"/>
      <c r="AM16" s="94"/>
      <c r="AN16" s="94"/>
      <c r="AO16" s="94"/>
      <c r="AP16" s="94"/>
      <c r="AQ16" s="94"/>
      <c r="AR16" s="94"/>
      <c r="AS16" s="94"/>
      <c r="AT16" s="94"/>
      <c r="AU16" s="94"/>
      <c r="AV16" s="94"/>
      <c r="AW16" s="94"/>
      <c r="AX16" s="94"/>
      <c r="AY16" s="94"/>
      <c r="AZ16" s="94"/>
      <c r="BA16" s="94"/>
      <c r="BB16" s="94"/>
      <c r="BC16" s="94"/>
    </row>
    <row r="17" spans="1:55" x14ac:dyDescent="0.2">
      <c r="A17" s="30">
        <v>12</v>
      </c>
      <c r="C17" s="27">
        <v>8</v>
      </c>
      <c r="D17" s="25">
        <v>5</v>
      </c>
      <c r="E17" s="26">
        <f t="shared" si="0"/>
        <v>13</v>
      </c>
      <c r="F17" s="25">
        <v>272</v>
      </c>
      <c r="G17" s="24">
        <v>9.9499999999999993</v>
      </c>
      <c r="H17" s="27">
        <v>8</v>
      </c>
      <c r="I17" s="25">
        <v>7</v>
      </c>
      <c r="J17" s="26">
        <f t="shared" si="8"/>
        <v>15</v>
      </c>
      <c r="K17" s="25">
        <v>314</v>
      </c>
      <c r="L17" s="24">
        <v>10.1</v>
      </c>
      <c r="M17" s="27">
        <v>5</v>
      </c>
      <c r="N17" s="25">
        <v>6</v>
      </c>
      <c r="O17" s="28">
        <f t="shared" si="1"/>
        <v>11</v>
      </c>
      <c r="P17" s="25">
        <v>182</v>
      </c>
      <c r="Q17" s="24">
        <v>7.93</v>
      </c>
      <c r="R17" s="27"/>
      <c r="S17" s="25"/>
      <c r="T17" s="26">
        <f t="shared" ref="T17:T35" si="12">+R17+S17</f>
        <v>0</v>
      </c>
      <c r="U17" s="25"/>
      <c r="V17" s="24"/>
      <c r="W17" s="27">
        <v>8</v>
      </c>
      <c r="X17" s="25">
        <v>5</v>
      </c>
      <c r="Y17" s="28">
        <f t="shared" si="2"/>
        <v>13</v>
      </c>
      <c r="Z17" s="25">
        <v>163</v>
      </c>
      <c r="AA17" s="24">
        <v>10.57</v>
      </c>
      <c r="AB17" s="27">
        <v>0</v>
      </c>
      <c r="AC17" s="25">
        <v>0</v>
      </c>
      <c r="AD17" s="26">
        <f t="shared" si="3"/>
        <v>0</v>
      </c>
      <c r="AE17" s="25">
        <v>0</v>
      </c>
      <c r="AF17" s="24">
        <v>0</v>
      </c>
      <c r="AG17" s="27">
        <v>6</v>
      </c>
      <c r="AH17" s="25">
        <v>4</v>
      </c>
      <c r="AI17" s="28">
        <f t="shared" si="4"/>
        <v>10</v>
      </c>
      <c r="AJ17" s="25">
        <v>252</v>
      </c>
      <c r="AK17" s="24">
        <v>7.88</v>
      </c>
      <c r="AL17" s="27">
        <v>6</v>
      </c>
      <c r="AM17" s="25">
        <v>5</v>
      </c>
      <c r="AN17" s="26">
        <f>SUM(AL17:AM17)</f>
        <v>11</v>
      </c>
      <c r="AO17" s="25">
        <v>258</v>
      </c>
      <c r="AP17" s="24">
        <v>9.77</v>
      </c>
      <c r="AQ17" s="27">
        <v>6</v>
      </c>
      <c r="AR17" s="25">
        <v>3</v>
      </c>
      <c r="AS17" s="28">
        <f t="shared" si="6"/>
        <v>9</v>
      </c>
      <c r="AT17" s="25">
        <v>204</v>
      </c>
      <c r="AU17" s="24">
        <v>8.18</v>
      </c>
      <c r="AV17" s="27">
        <v>0</v>
      </c>
      <c r="AW17" s="25">
        <v>0</v>
      </c>
      <c r="AX17" s="26">
        <f t="shared" si="9"/>
        <v>0</v>
      </c>
      <c r="AY17" s="25">
        <v>0</v>
      </c>
      <c r="AZ17" s="24">
        <v>0</v>
      </c>
      <c r="BA17" s="23">
        <f>IF(E17&gt;0,1,0)+IF(J17&gt;0,1,0)+IF(O17&gt;0,1,0)+IF(T17&gt;0,1,0)+IF(Y17&gt;0,1,0)+IF(AD17&gt;0,1,0)+IF(AI17&gt;0,1,0)+IF(AN17&gt;0,1,0)+IF(AS17&gt;0,1,0)+IF(AX17&gt;0,1,0)</f>
        <v>7</v>
      </c>
      <c r="BB17" s="22">
        <f>E17+J17+O17+T17+Y17+AD17+AI17+AN17+AS17+AX17</f>
        <v>82</v>
      </c>
      <c r="BC17" s="21">
        <f t="shared" si="7"/>
        <v>11.714285714285714</v>
      </c>
    </row>
    <row r="18" spans="1:55" x14ac:dyDescent="0.2">
      <c r="A18" s="30">
        <v>13</v>
      </c>
      <c r="C18" s="27">
        <v>7</v>
      </c>
      <c r="D18" s="25">
        <v>4</v>
      </c>
      <c r="E18" s="26">
        <f t="shared" si="0"/>
        <v>11</v>
      </c>
      <c r="F18" s="25">
        <v>256</v>
      </c>
      <c r="G18" s="24">
        <v>8.8699999999999992</v>
      </c>
      <c r="H18" s="27">
        <v>7</v>
      </c>
      <c r="I18" s="25">
        <v>8</v>
      </c>
      <c r="J18" s="26">
        <f t="shared" si="8"/>
        <v>15</v>
      </c>
      <c r="K18" s="25">
        <v>250</v>
      </c>
      <c r="L18" s="24">
        <v>9.6300000000000008</v>
      </c>
      <c r="M18" s="27">
        <v>2</v>
      </c>
      <c r="N18" s="25">
        <v>6</v>
      </c>
      <c r="O18" s="28">
        <f t="shared" si="1"/>
        <v>8</v>
      </c>
      <c r="P18" s="25">
        <v>288</v>
      </c>
      <c r="Q18" s="24">
        <v>10</v>
      </c>
      <c r="R18" s="27"/>
      <c r="S18" s="25"/>
      <c r="T18" s="26">
        <f t="shared" si="12"/>
        <v>0</v>
      </c>
      <c r="U18" s="25"/>
      <c r="V18" s="24"/>
      <c r="W18" s="27">
        <v>7</v>
      </c>
      <c r="X18" s="25">
        <v>6</v>
      </c>
      <c r="Y18" s="28">
        <f t="shared" si="2"/>
        <v>13</v>
      </c>
      <c r="Z18" s="25">
        <v>144</v>
      </c>
      <c r="AA18" s="24">
        <v>10.38</v>
      </c>
      <c r="AB18" s="27">
        <v>0</v>
      </c>
      <c r="AC18" s="25">
        <v>0</v>
      </c>
      <c r="AD18" s="26">
        <f t="shared" si="3"/>
        <v>0</v>
      </c>
      <c r="AE18" s="25">
        <v>0</v>
      </c>
      <c r="AF18" s="24">
        <v>0</v>
      </c>
      <c r="AG18" s="27">
        <v>3</v>
      </c>
      <c r="AH18" s="25">
        <v>14</v>
      </c>
      <c r="AI18" s="28">
        <f t="shared" si="4"/>
        <v>17</v>
      </c>
      <c r="AJ18" s="25">
        <v>172</v>
      </c>
      <c r="AK18" s="24">
        <v>9.6199999999999992</v>
      </c>
      <c r="AL18" s="27">
        <v>0</v>
      </c>
      <c r="AM18" s="25">
        <v>0</v>
      </c>
      <c r="AN18" s="26">
        <f t="shared" ref="AN18:AN21" si="13">SUM(AL18:AM18)</f>
        <v>0</v>
      </c>
      <c r="AO18" s="25">
        <v>0</v>
      </c>
      <c r="AP18" s="24">
        <v>0</v>
      </c>
      <c r="AQ18" s="27">
        <v>4</v>
      </c>
      <c r="AR18" s="25">
        <v>2</v>
      </c>
      <c r="AS18" s="28">
        <f t="shared" si="6"/>
        <v>6</v>
      </c>
      <c r="AT18" s="25">
        <v>341</v>
      </c>
      <c r="AU18" s="24">
        <v>9.5299999999999994</v>
      </c>
      <c r="AV18" s="27">
        <v>5</v>
      </c>
      <c r="AW18" s="25">
        <v>5</v>
      </c>
      <c r="AX18" s="26">
        <f t="shared" si="9"/>
        <v>10</v>
      </c>
      <c r="AY18" s="25">
        <v>173</v>
      </c>
      <c r="AZ18" s="24">
        <v>7.37</v>
      </c>
      <c r="BA18" s="23">
        <f>IF(E18&gt;0,1,0)+IF(J18&gt;0,1,0)+IF(O18&gt;0,1,0)+IF(T18&gt;0,1,0)+IF(Y18&gt;0,1,0)+IF(AD18&gt;0,1,0)+IF(AI18&gt;0,1,0)+IF(AN18&gt;0,1,0)+IF(AS18&gt;0,1,0)+IF(AX18&gt;0,1,0)</f>
        <v>7</v>
      </c>
      <c r="BB18" s="22">
        <f>E18+J18+O18+T18+Y18+AD18+AI18+AN18+AS18+AX18</f>
        <v>80</v>
      </c>
      <c r="BC18" s="21">
        <f t="shared" si="7"/>
        <v>11.428571428571429</v>
      </c>
    </row>
    <row r="19" spans="1:55" x14ac:dyDescent="0.2">
      <c r="A19" s="30">
        <v>14</v>
      </c>
      <c r="C19" s="27">
        <v>6</v>
      </c>
      <c r="D19" s="25">
        <v>5</v>
      </c>
      <c r="E19" s="26">
        <f t="shared" si="0"/>
        <v>11</v>
      </c>
      <c r="F19" s="25">
        <v>278</v>
      </c>
      <c r="G19" s="24">
        <v>8.48</v>
      </c>
      <c r="H19" s="27">
        <v>6</v>
      </c>
      <c r="I19" s="25">
        <v>9</v>
      </c>
      <c r="J19" s="26">
        <f t="shared" si="8"/>
        <v>15</v>
      </c>
      <c r="K19" s="25">
        <v>172</v>
      </c>
      <c r="L19" s="24">
        <v>9.92</v>
      </c>
      <c r="M19" s="27">
        <v>5</v>
      </c>
      <c r="N19" s="25">
        <v>8</v>
      </c>
      <c r="O19" s="28">
        <f t="shared" si="1"/>
        <v>13</v>
      </c>
      <c r="P19" s="25">
        <v>371</v>
      </c>
      <c r="Q19" s="24">
        <v>10.68</v>
      </c>
      <c r="R19" s="27"/>
      <c r="S19" s="25"/>
      <c r="T19" s="26">
        <f t="shared" si="12"/>
        <v>0</v>
      </c>
      <c r="U19" s="25"/>
      <c r="V19" s="24"/>
      <c r="W19" s="27">
        <v>5</v>
      </c>
      <c r="X19" s="25">
        <v>9</v>
      </c>
      <c r="Y19" s="28">
        <f t="shared" si="2"/>
        <v>14</v>
      </c>
      <c r="Z19" s="25">
        <v>200</v>
      </c>
      <c r="AA19" s="24">
        <v>9.65</v>
      </c>
      <c r="AB19" s="27">
        <v>0</v>
      </c>
      <c r="AC19" s="25">
        <v>0</v>
      </c>
      <c r="AD19" s="26">
        <f t="shared" si="3"/>
        <v>0</v>
      </c>
      <c r="AE19" s="25">
        <v>0</v>
      </c>
      <c r="AF19" s="24">
        <v>0</v>
      </c>
      <c r="AG19" s="27">
        <v>5</v>
      </c>
      <c r="AH19" s="25">
        <v>8</v>
      </c>
      <c r="AI19" s="28">
        <f t="shared" si="4"/>
        <v>13</v>
      </c>
      <c r="AJ19" s="25">
        <v>250</v>
      </c>
      <c r="AK19" s="24">
        <v>9.0500000000000007</v>
      </c>
      <c r="AL19" s="27">
        <v>5</v>
      </c>
      <c r="AM19" s="25">
        <v>5</v>
      </c>
      <c r="AN19" s="26">
        <f t="shared" si="13"/>
        <v>10</v>
      </c>
      <c r="AO19" s="25">
        <v>270</v>
      </c>
      <c r="AP19" s="24">
        <v>9.1300000000000008</v>
      </c>
      <c r="AQ19" s="27">
        <v>3</v>
      </c>
      <c r="AR19" s="25">
        <v>5</v>
      </c>
      <c r="AS19" s="28">
        <f t="shared" si="6"/>
        <v>8</v>
      </c>
      <c r="AT19" s="25">
        <v>74</v>
      </c>
      <c r="AU19" s="24">
        <v>8.5299999999999994</v>
      </c>
      <c r="AV19" s="27">
        <v>4</v>
      </c>
      <c r="AW19" s="25">
        <v>4</v>
      </c>
      <c r="AX19" s="26">
        <f t="shared" si="9"/>
        <v>8</v>
      </c>
      <c r="AY19" s="25">
        <v>257</v>
      </c>
      <c r="AZ19" s="24">
        <v>8.33</v>
      </c>
      <c r="BA19" s="23">
        <f>IF(E19&gt;0,1,0)+IF(J19&gt;0,1,0)+IF(O19&gt;0,1,0)+IF(T19&gt;0,1,0)+IF(Y19&gt;0,1,0)+IF(AD19&gt;0,1,0)+IF(AI19&gt;0,1,0)+IF(AN19&gt;0,1,0)+IF(AS19&gt;0,1,0)+IF(AX19&gt;0,1,0)</f>
        <v>8</v>
      </c>
      <c r="BB19" s="22">
        <f>E19+J19+O19+T19+Y19+AD19+AI19+AN19+AS19+AX19</f>
        <v>92</v>
      </c>
      <c r="BC19" s="21">
        <f t="shared" si="7"/>
        <v>11.5</v>
      </c>
    </row>
    <row r="20" spans="1:55" x14ac:dyDescent="0.2">
      <c r="A20" s="30">
        <v>15</v>
      </c>
      <c r="C20" s="27">
        <v>7</v>
      </c>
      <c r="D20" s="25">
        <v>4</v>
      </c>
      <c r="E20" s="26">
        <f t="shared" si="0"/>
        <v>11</v>
      </c>
      <c r="F20" s="25">
        <v>225</v>
      </c>
      <c r="G20" s="24">
        <v>10.45</v>
      </c>
      <c r="H20" s="27">
        <v>10</v>
      </c>
      <c r="I20" s="25">
        <v>3</v>
      </c>
      <c r="J20" s="26">
        <f t="shared" si="8"/>
        <v>13</v>
      </c>
      <c r="K20" s="25">
        <v>240</v>
      </c>
      <c r="L20" s="24">
        <v>9.98</v>
      </c>
      <c r="M20" s="27">
        <v>6</v>
      </c>
      <c r="N20" s="25">
        <v>8</v>
      </c>
      <c r="O20" s="28">
        <f t="shared" si="1"/>
        <v>14</v>
      </c>
      <c r="P20" s="25">
        <v>324</v>
      </c>
      <c r="Q20" s="24">
        <v>10.67</v>
      </c>
      <c r="R20" s="27"/>
      <c r="S20" s="25"/>
      <c r="T20" s="26">
        <f t="shared" si="12"/>
        <v>0</v>
      </c>
      <c r="U20" s="25"/>
      <c r="V20" s="24"/>
      <c r="W20" s="27">
        <v>6</v>
      </c>
      <c r="X20" s="25">
        <v>13</v>
      </c>
      <c r="Y20" s="28">
        <f t="shared" si="2"/>
        <v>19</v>
      </c>
      <c r="Z20" s="25">
        <v>130</v>
      </c>
      <c r="AA20" s="24">
        <v>10.53</v>
      </c>
      <c r="AB20" s="27">
        <v>0</v>
      </c>
      <c r="AC20" s="25">
        <v>0</v>
      </c>
      <c r="AD20" s="26">
        <v>0</v>
      </c>
      <c r="AE20" s="25">
        <v>0</v>
      </c>
      <c r="AF20" s="24">
        <v>0</v>
      </c>
      <c r="AG20" s="27">
        <v>8</v>
      </c>
      <c r="AH20" s="25">
        <v>3</v>
      </c>
      <c r="AI20" s="28">
        <f t="shared" si="4"/>
        <v>11</v>
      </c>
      <c r="AJ20" s="25">
        <v>206</v>
      </c>
      <c r="AK20" s="24">
        <v>9.57</v>
      </c>
      <c r="AL20" s="27">
        <v>9</v>
      </c>
      <c r="AM20" s="25">
        <v>6</v>
      </c>
      <c r="AN20" s="26">
        <f t="shared" si="13"/>
        <v>15</v>
      </c>
      <c r="AO20" s="25">
        <v>304</v>
      </c>
      <c r="AP20" s="24">
        <v>10.52</v>
      </c>
      <c r="AQ20" s="27">
        <v>7</v>
      </c>
      <c r="AR20" s="25">
        <v>7</v>
      </c>
      <c r="AS20" s="28">
        <f t="shared" si="6"/>
        <v>14</v>
      </c>
      <c r="AT20" s="25">
        <v>216</v>
      </c>
      <c r="AU20" s="24">
        <v>10.23</v>
      </c>
      <c r="AV20" s="27">
        <v>4</v>
      </c>
      <c r="AW20" s="25">
        <v>4</v>
      </c>
      <c r="AX20" s="26">
        <f t="shared" si="9"/>
        <v>8</v>
      </c>
      <c r="AY20" s="25">
        <v>268</v>
      </c>
      <c r="AZ20" s="24">
        <v>9.6</v>
      </c>
      <c r="BA20" s="23">
        <f>IF(E20&gt;0,1,0)+IF(J20&gt;0,1,0)+IF(O20&gt;0,1,0)+IF(T20&gt;0,1,0)+IF(Y20&gt;0,1,0)+IF(AD20&gt;0,1,0)+IF(AI20&gt;0,1,0)+IF(AN20&gt;0,1,0)+IF(AS20&gt;0,1,0)+IF(AX20&gt;0,1,0)</f>
        <v>8</v>
      </c>
      <c r="BB20" s="22">
        <f>E20+J20+O20+T20+Y20+AD20+AI20+AN20+AS20+AX20</f>
        <v>105</v>
      </c>
      <c r="BC20" s="21">
        <f t="shared" si="7"/>
        <v>13.125</v>
      </c>
    </row>
    <row r="21" spans="1:55" x14ac:dyDescent="0.2">
      <c r="A21" s="30">
        <v>16</v>
      </c>
      <c r="C21" s="27">
        <v>0</v>
      </c>
      <c r="D21" s="25">
        <v>0</v>
      </c>
      <c r="E21" s="26">
        <v>0</v>
      </c>
      <c r="F21" s="25">
        <v>0</v>
      </c>
      <c r="G21" s="24">
        <v>0</v>
      </c>
      <c r="H21" s="27">
        <v>11</v>
      </c>
      <c r="I21" s="25">
        <v>13</v>
      </c>
      <c r="J21" s="26">
        <f t="shared" si="8"/>
        <v>24</v>
      </c>
      <c r="K21" s="25">
        <v>351</v>
      </c>
      <c r="L21" s="24">
        <v>10.15</v>
      </c>
      <c r="M21" s="27">
        <v>4</v>
      </c>
      <c r="N21" s="25">
        <v>10</v>
      </c>
      <c r="O21" s="28">
        <f t="shared" si="1"/>
        <v>14</v>
      </c>
      <c r="P21" s="25">
        <v>183</v>
      </c>
      <c r="Q21" s="24">
        <v>9.5</v>
      </c>
      <c r="R21" s="27"/>
      <c r="S21" s="25"/>
      <c r="T21" s="26">
        <f t="shared" si="12"/>
        <v>0</v>
      </c>
      <c r="U21" s="25"/>
      <c r="V21" s="24"/>
      <c r="W21" s="27">
        <v>9</v>
      </c>
      <c r="X21" s="25">
        <v>6</v>
      </c>
      <c r="Y21" s="28">
        <v>15</v>
      </c>
      <c r="Z21" s="25">
        <v>109</v>
      </c>
      <c r="AA21" s="24">
        <v>8.98</v>
      </c>
      <c r="AB21" s="27">
        <v>0</v>
      </c>
      <c r="AC21" s="25">
        <v>0</v>
      </c>
      <c r="AD21" s="26">
        <v>0</v>
      </c>
      <c r="AE21" s="25">
        <v>0</v>
      </c>
      <c r="AF21" s="24">
        <v>0</v>
      </c>
      <c r="AG21" s="27">
        <v>6</v>
      </c>
      <c r="AH21" s="25">
        <v>13</v>
      </c>
      <c r="AI21" s="28">
        <f t="shared" si="4"/>
        <v>19</v>
      </c>
      <c r="AJ21" s="25">
        <v>224</v>
      </c>
      <c r="AK21" s="24">
        <v>9.57</v>
      </c>
      <c r="AL21" s="27">
        <v>7</v>
      </c>
      <c r="AM21" s="25">
        <v>0</v>
      </c>
      <c r="AN21" s="26">
        <f t="shared" si="13"/>
        <v>7</v>
      </c>
      <c r="AO21" s="25">
        <v>336</v>
      </c>
      <c r="AP21" s="24">
        <v>9.93</v>
      </c>
      <c r="AQ21" s="27">
        <v>7</v>
      </c>
      <c r="AR21" s="25">
        <v>4</v>
      </c>
      <c r="AS21" s="28">
        <f t="shared" si="6"/>
        <v>11</v>
      </c>
      <c r="AT21" s="25">
        <v>160</v>
      </c>
      <c r="AU21" s="24">
        <v>8.5500000000000007</v>
      </c>
      <c r="AV21" s="27">
        <v>7</v>
      </c>
      <c r="AW21" s="25">
        <v>6</v>
      </c>
      <c r="AX21" s="26">
        <f t="shared" si="9"/>
        <v>13</v>
      </c>
      <c r="AY21" s="25">
        <v>234</v>
      </c>
      <c r="AZ21" s="24">
        <v>9.85</v>
      </c>
      <c r="BA21" s="23">
        <f>IF(E21&gt;0,1,0)+IF(J21&gt;0,1,0)+IF(O21&gt;0,1,0)+IF(T21&gt;0,1,0)+IF(Y21&gt;0,1,0)+IF(AD21&gt;0,1,0)+IF(AI21&gt;0,1,0)+IF(AN21&gt;0,1,0)+IF(AS21&gt;0,1,0)+IF(AX21&gt;0,1,0)</f>
        <v>7</v>
      </c>
      <c r="BB21" s="22">
        <f>E21+J21+O21+T21+Y21+AD21+AI21+AN21+AS21+AX21</f>
        <v>103</v>
      </c>
      <c r="BC21" s="21">
        <f t="shared" si="7"/>
        <v>14.714285714285714</v>
      </c>
    </row>
    <row r="22" spans="1:55" x14ac:dyDescent="0.2">
      <c r="A22" s="90">
        <v>17</v>
      </c>
      <c r="C22" s="92"/>
      <c r="D22" s="93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94"/>
      <c r="AH22" s="94"/>
      <c r="AI22" s="94"/>
      <c r="AJ22" s="94"/>
      <c r="AK22" s="94"/>
      <c r="AL22" s="94"/>
      <c r="AM22" s="94"/>
      <c r="AN22" s="94"/>
      <c r="AO22" s="94"/>
      <c r="AP22" s="94"/>
      <c r="AQ22" s="94"/>
      <c r="AR22" s="94"/>
      <c r="AS22" s="94"/>
      <c r="AT22" s="94"/>
      <c r="AU22" s="94"/>
      <c r="AV22" s="94"/>
      <c r="AW22" s="94"/>
      <c r="AX22" s="94"/>
      <c r="AY22" s="94"/>
      <c r="AZ22" s="94"/>
      <c r="BA22" s="94"/>
      <c r="BB22" s="94"/>
      <c r="BC22" s="94"/>
    </row>
    <row r="23" spans="1:55" x14ac:dyDescent="0.2">
      <c r="A23" s="90">
        <v>18</v>
      </c>
      <c r="C23" s="92"/>
      <c r="D23" s="93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4"/>
      <c r="P23" s="94"/>
      <c r="Q23" s="94"/>
      <c r="R23" s="94"/>
      <c r="S23" s="94"/>
      <c r="T23" s="94"/>
      <c r="U23" s="94"/>
      <c r="V23" s="94"/>
      <c r="W23" s="94"/>
      <c r="X23" s="94"/>
      <c r="Y23" s="94"/>
      <c r="Z23" s="94"/>
      <c r="AA23" s="94"/>
      <c r="AB23" s="94"/>
      <c r="AC23" s="94"/>
      <c r="AD23" s="94"/>
      <c r="AE23" s="94"/>
      <c r="AF23" s="94"/>
      <c r="AG23" s="94"/>
      <c r="AH23" s="94"/>
      <c r="AI23" s="94"/>
      <c r="AJ23" s="94"/>
      <c r="AK23" s="94"/>
      <c r="AL23" s="94"/>
      <c r="AM23" s="94"/>
      <c r="AN23" s="94"/>
      <c r="AO23" s="94"/>
      <c r="AP23" s="94"/>
      <c r="AQ23" s="94"/>
      <c r="AR23" s="94"/>
      <c r="AS23" s="94"/>
      <c r="AT23" s="94"/>
      <c r="AU23" s="94"/>
      <c r="AV23" s="94"/>
      <c r="AW23" s="94"/>
      <c r="AX23" s="94"/>
      <c r="AY23" s="94"/>
      <c r="AZ23" s="94"/>
      <c r="BA23" s="94"/>
      <c r="BB23" s="94"/>
      <c r="BC23" s="94"/>
    </row>
    <row r="24" spans="1:55" x14ac:dyDescent="0.2">
      <c r="A24" s="30">
        <v>19</v>
      </c>
      <c r="C24" s="27">
        <v>6</v>
      </c>
      <c r="D24" s="25">
        <v>4</v>
      </c>
      <c r="E24" s="26">
        <f t="shared" si="0"/>
        <v>10</v>
      </c>
      <c r="F24" s="25">
        <v>276</v>
      </c>
      <c r="G24" s="24">
        <v>10.27</v>
      </c>
      <c r="H24" s="27">
        <v>5</v>
      </c>
      <c r="I24" s="25">
        <v>2</v>
      </c>
      <c r="J24" s="26">
        <f t="shared" si="8"/>
        <v>7</v>
      </c>
      <c r="K24" s="25">
        <v>321</v>
      </c>
      <c r="L24" s="24">
        <v>9.6300000000000008</v>
      </c>
      <c r="M24" s="27">
        <v>9</v>
      </c>
      <c r="N24" s="25">
        <v>5</v>
      </c>
      <c r="O24" s="28">
        <f t="shared" si="1"/>
        <v>14</v>
      </c>
      <c r="P24" s="25">
        <v>254</v>
      </c>
      <c r="Q24" s="24">
        <v>9.3000000000000007</v>
      </c>
      <c r="R24" s="27"/>
      <c r="S24" s="25"/>
      <c r="T24" s="26">
        <f t="shared" si="12"/>
        <v>0</v>
      </c>
      <c r="U24" s="25"/>
      <c r="V24" s="24"/>
      <c r="W24" s="27">
        <v>6</v>
      </c>
      <c r="X24" s="25">
        <v>5</v>
      </c>
      <c r="Y24" s="28">
        <f t="shared" si="2"/>
        <v>11</v>
      </c>
      <c r="Z24" s="25">
        <v>37</v>
      </c>
      <c r="AA24" s="24">
        <v>9.1199999999999992</v>
      </c>
      <c r="AB24" s="27">
        <v>0</v>
      </c>
      <c r="AC24" s="25">
        <v>0</v>
      </c>
      <c r="AD24" s="26">
        <f t="shared" si="3"/>
        <v>0</v>
      </c>
      <c r="AE24" s="25">
        <v>0</v>
      </c>
      <c r="AF24" s="24">
        <v>0</v>
      </c>
      <c r="AG24" s="27">
        <v>5</v>
      </c>
      <c r="AH24" s="25">
        <v>8</v>
      </c>
      <c r="AI24" s="28">
        <f t="shared" si="4"/>
        <v>13</v>
      </c>
      <c r="AJ24" s="25">
        <v>159</v>
      </c>
      <c r="AK24" s="24">
        <v>7.7</v>
      </c>
      <c r="AL24" s="27">
        <v>11</v>
      </c>
      <c r="AM24" s="25">
        <v>0</v>
      </c>
      <c r="AN24" s="26">
        <f>SUM(AL24:AM24)</f>
        <v>11</v>
      </c>
      <c r="AO24" s="25">
        <v>252</v>
      </c>
      <c r="AP24" s="24">
        <v>8.4499999999999993</v>
      </c>
      <c r="AQ24" s="27">
        <v>8</v>
      </c>
      <c r="AR24" s="25">
        <v>3</v>
      </c>
      <c r="AS24" s="28">
        <f t="shared" si="6"/>
        <v>11</v>
      </c>
      <c r="AT24" s="25">
        <v>257</v>
      </c>
      <c r="AU24" s="24">
        <v>7.98</v>
      </c>
      <c r="AV24" s="27">
        <v>5</v>
      </c>
      <c r="AW24" s="25">
        <v>2</v>
      </c>
      <c r="AX24" s="26">
        <f t="shared" si="9"/>
        <v>7</v>
      </c>
      <c r="AY24" s="25">
        <v>321</v>
      </c>
      <c r="AZ24" s="24">
        <v>9.6300000000000008</v>
      </c>
      <c r="BA24" s="23">
        <f>IF(E24&gt;0,1,0)+IF(J24&gt;0,1,0)+IF(O24&gt;0,1,0)+IF(T24&gt;0,1,0)+IF(Y24&gt;0,1,0)+IF(AD24&gt;0,1,0)+IF(AI24&gt;0,1,0)+IF(AN24&gt;0,1,0)+IF(AS24&gt;0,1,0)+IF(AX24&gt;0,1,0)</f>
        <v>8</v>
      </c>
      <c r="BB24" s="22">
        <f>E24+J24+O24+T24+Y24+AD24+AI24+AN24+AS24+AX24</f>
        <v>84</v>
      </c>
      <c r="BC24" s="21">
        <f t="shared" si="7"/>
        <v>10.5</v>
      </c>
    </row>
    <row r="25" spans="1:55" x14ac:dyDescent="0.2">
      <c r="A25" s="30">
        <v>20</v>
      </c>
      <c r="C25" s="27">
        <v>2</v>
      </c>
      <c r="D25" s="25">
        <v>5</v>
      </c>
      <c r="E25" s="26">
        <f t="shared" si="0"/>
        <v>7</v>
      </c>
      <c r="F25" s="25">
        <v>42</v>
      </c>
      <c r="G25" s="24">
        <v>4.22</v>
      </c>
      <c r="H25" s="27">
        <v>6</v>
      </c>
      <c r="I25" s="25">
        <v>7</v>
      </c>
      <c r="J25" s="26">
        <f t="shared" si="8"/>
        <v>13</v>
      </c>
      <c r="K25" s="25">
        <v>289</v>
      </c>
      <c r="L25" s="24">
        <v>9.92</v>
      </c>
      <c r="M25" s="27">
        <v>5</v>
      </c>
      <c r="N25" s="25">
        <v>7</v>
      </c>
      <c r="O25" s="28">
        <f t="shared" si="1"/>
        <v>12</v>
      </c>
      <c r="P25" s="25">
        <v>219</v>
      </c>
      <c r="Q25" s="24">
        <v>9.4</v>
      </c>
      <c r="R25" s="27"/>
      <c r="S25" s="25"/>
      <c r="T25" s="26">
        <f t="shared" si="12"/>
        <v>0</v>
      </c>
      <c r="U25" s="25"/>
      <c r="V25" s="24"/>
      <c r="W25" s="27">
        <v>7</v>
      </c>
      <c r="X25" s="25">
        <v>13</v>
      </c>
      <c r="Y25" s="28">
        <f t="shared" si="2"/>
        <v>20</v>
      </c>
      <c r="Z25" s="25">
        <v>251</v>
      </c>
      <c r="AA25" s="24">
        <v>10.220000000000001</v>
      </c>
      <c r="AB25" s="27">
        <v>0</v>
      </c>
      <c r="AC25" s="25">
        <v>0</v>
      </c>
      <c r="AD25" s="26">
        <v>0</v>
      </c>
      <c r="AE25" s="25">
        <v>0</v>
      </c>
      <c r="AF25" s="24">
        <v>0</v>
      </c>
      <c r="AG25" s="27">
        <v>0</v>
      </c>
      <c r="AH25" s="25">
        <v>0</v>
      </c>
      <c r="AI25" s="28">
        <v>0</v>
      </c>
      <c r="AJ25" s="25">
        <v>0</v>
      </c>
      <c r="AK25" s="24">
        <v>0</v>
      </c>
      <c r="AL25" s="27">
        <v>6</v>
      </c>
      <c r="AM25" s="25">
        <v>3</v>
      </c>
      <c r="AN25" s="26">
        <f t="shared" ref="AN25:AN28" si="14">SUM(AL25:AM25)</f>
        <v>9</v>
      </c>
      <c r="AO25" s="25">
        <v>309</v>
      </c>
      <c r="AP25" s="24">
        <v>9.93</v>
      </c>
      <c r="AQ25" s="27">
        <v>6</v>
      </c>
      <c r="AR25" s="25">
        <v>4</v>
      </c>
      <c r="AS25" s="28">
        <f t="shared" si="6"/>
        <v>10</v>
      </c>
      <c r="AT25" s="25">
        <v>227</v>
      </c>
      <c r="AU25" s="24">
        <v>9.82</v>
      </c>
      <c r="AV25" s="27">
        <v>6</v>
      </c>
      <c r="AW25" s="25">
        <v>9</v>
      </c>
      <c r="AX25" s="26">
        <f t="shared" si="9"/>
        <v>15</v>
      </c>
      <c r="AY25" s="25">
        <v>178</v>
      </c>
      <c r="AZ25" s="24">
        <v>7.77</v>
      </c>
      <c r="BA25" s="23">
        <f>IF(E25&gt;0,1,0)+IF(J25&gt;0,1,0)+IF(O25&gt;0,1,0)+IF(T25&gt;0,1,0)+IF(Y25&gt;0,1,0)+IF(AD25&gt;0,1,0)+IF(AI25&gt;0,1,0)+IF(AN25&gt;0,1,0)+IF(AS25&gt;0,1,0)+IF(AX25&gt;0,1,0)</f>
        <v>7</v>
      </c>
      <c r="BB25" s="22">
        <f>E25+J25+O25+T25+Y25+AD25+AI25+AN25+AS25+AX25</f>
        <v>86</v>
      </c>
      <c r="BC25" s="21">
        <f t="shared" si="7"/>
        <v>12.285714285714286</v>
      </c>
    </row>
    <row r="26" spans="1:55" x14ac:dyDescent="0.2">
      <c r="A26" s="30">
        <v>21</v>
      </c>
      <c r="C26" s="27">
        <v>7</v>
      </c>
      <c r="D26" s="25">
        <v>6</v>
      </c>
      <c r="E26" s="26">
        <f t="shared" si="0"/>
        <v>13</v>
      </c>
      <c r="F26" s="25">
        <v>304</v>
      </c>
      <c r="G26" s="24">
        <v>9.32</v>
      </c>
      <c r="H26" s="27">
        <v>7</v>
      </c>
      <c r="I26" s="25">
        <v>12</v>
      </c>
      <c r="J26" s="26">
        <f t="shared" si="8"/>
        <v>19</v>
      </c>
      <c r="K26" s="25">
        <v>279</v>
      </c>
      <c r="L26" s="24">
        <v>10.9</v>
      </c>
      <c r="M26" s="27">
        <v>4</v>
      </c>
      <c r="N26" s="25">
        <v>7</v>
      </c>
      <c r="O26" s="28">
        <f t="shared" si="1"/>
        <v>11</v>
      </c>
      <c r="P26" s="25">
        <v>228</v>
      </c>
      <c r="Q26" s="24">
        <v>8.98</v>
      </c>
      <c r="R26" s="27"/>
      <c r="S26" s="25"/>
      <c r="T26" s="26">
        <f t="shared" si="12"/>
        <v>0</v>
      </c>
      <c r="U26" s="25"/>
      <c r="V26" s="24"/>
      <c r="W26" s="27">
        <v>5</v>
      </c>
      <c r="X26" s="25">
        <v>7</v>
      </c>
      <c r="Y26" s="28">
        <f t="shared" si="2"/>
        <v>12</v>
      </c>
      <c r="Z26" s="25">
        <v>131</v>
      </c>
      <c r="AA26" s="24">
        <v>8.52</v>
      </c>
      <c r="AB26" s="98">
        <v>0</v>
      </c>
      <c r="AC26" s="99">
        <v>8</v>
      </c>
      <c r="AD26" s="104">
        <v>8</v>
      </c>
      <c r="AE26" s="99">
        <v>51</v>
      </c>
      <c r="AF26" s="101">
        <v>1.32</v>
      </c>
      <c r="AG26" s="27">
        <v>0</v>
      </c>
      <c r="AH26" s="25">
        <v>0</v>
      </c>
      <c r="AI26" s="28">
        <v>0</v>
      </c>
      <c r="AJ26" s="25">
        <v>0</v>
      </c>
      <c r="AK26" s="24">
        <v>0</v>
      </c>
      <c r="AL26" s="27">
        <v>6</v>
      </c>
      <c r="AM26" s="25">
        <v>5</v>
      </c>
      <c r="AN26" s="26">
        <f>SUM(AL26:AM26)</f>
        <v>11</v>
      </c>
      <c r="AO26" s="25">
        <v>377</v>
      </c>
      <c r="AP26" s="24">
        <v>10.67</v>
      </c>
      <c r="AQ26" s="27">
        <v>6</v>
      </c>
      <c r="AR26" s="25">
        <v>7</v>
      </c>
      <c r="AS26" s="28">
        <f t="shared" si="6"/>
        <v>13</v>
      </c>
      <c r="AT26" s="25">
        <v>289</v>
      </c>
      <c r="AU26" s="24">
        <v>10</v>
      </c>
      <c r="AV26" s="27">
        <v>5</v>
      </c>
      <c r="AW26" s="25">
        <v>4</v>
      </c>
      <c r="AX26" s="26">
        <f t="shared" si="9"/>
        <v>9</v>
      </c>
      <c r="AY26" s="25">
        <v>219</v>
      </c>
      <c r="AZ26" s="24">
        <v>9.32</v>
      </c>
      <c r="BA26" s="23">
        <f>IF(E26&gt;0,1,0)+IF(J26&gt;0,1,0)+IF(O26&gt;0,1,0)+IF(T26&gt;0,1,0)+IF(Y26&gt;0,1,0)+IF(AD26&gt;0,1,0)+IF(AI26&gt;0,1,0)+IF(AN26&gt;0,1,0)+IF(AS26&gt;0,1,0)+IF(AX26&gt;0,1,0)</f>
        <v>8</v>
      </c>
      <c r="BB26" s="22">
        <f>E26+J26+O26+T26+Y26+AD26+AI26+AN26+AS26+AX26</f>
        <v>96</v>
      </c>
      <c r="BC26" s="21">
        <f t="shared" si="7"/>
        <v>12</v>
      </c>
    </row>
    <row r="27" spans="1:55" x14ac:dyDescent="0.2">
      <c r="A27" s="30">
        <v>22</v>
      </c>
      <c r="C27" s="27">
        <v>5</v>
      </c>
      <c r="D27" s="25">
        <v>3</v>
      </c>
      <c r="E27" s="26">
        <f t="shared" si="0"/>
        <v>8</v>
      </c>
      <c r="F27" s="25">
        <v>163</v>
      </c>
      <c r="G27" s="24">
        <v>9.1</v>
      </c>
      <c r="H27" s="27">
        <v>7</v>
      </c>
      <c r="I27" s="25">
        <v>8</v>
      </c>
      <c r="J27" s="26">
        <v>15</v>
      </c>
      <c r="K27" s="25">
        <v>250</v>
      </c>
      <c r="L27" s="24">
        <v>9.5299999999999994</v>
      </c>
      <c r="M27" s="27">
        <v>8</v>
      </c>
      <c r="N27" s="25">
        <v>8</v>
      </c>
      <c r="O27" s="28">
        <f t="shared" si="1"/>
        <v>16</v>
      </c>
      <c r="P27" s="25">
        <v>238</v>
      </c>
      <c r="Q27" s="24">
        <v>9.73</v>
      </c>
      <c r="R27" s="27"/>
      <c r="S27" s="25"/>
      <c r="T27" s="26">
        <f t="shared" si="12"/>
        <v>0</v>
      </c>
      <c r="U27" s="25"/>
      <c r="V27" s="24"/>
      <c r="W27" s="27">
        <v>3</v>
      </c>
      <c r="X27" s="25">
        <v>12</v>
      </c>
      <c r="Y27" s="28">
        <f t="shared" si="2"/>
        <v>15</v>
      </c>
      <c r="Z27" s="25">
        <v>143</v>
      </c>
      <c r="AA27" s="24">
        <v>9.2200000000000006</v>
      </c>
      <c r="AB27" s="27">
        <v>0</v>
      </c>
      <c r="AC27" s="25">
        <v>0</v>
      </c>
      <c r="AD27" s="26">
        <v>0</v>
      </c>
      <c r="AE27" s="25">
        <v>0</v>
      </c>
      <c r="AF27" s="24">
        <v>0</v>
      </c>
      <c r="AG27" s="27">
        <v>2</v>
      </c>
      <c r="AH27" s="25">
        <v>14</v>
      </c>
      <c r="AI27" s="28">
        <f t="shared" si="4"/>
        <v>16</v>
      </c>
      <c r="AJ27" s="25">
        <v>264</v>
      </c>
      <c r="AK27" s="24">
        <v>9.65</v>
      </c>
      <c r="AL27" s="27">
        <v>4</v>
      </c>
      <c r="AM27" s="25">
        <v>4</v>
      </c>
      <c r="AN27" s="26">
        <f t="shared" si="14"/>
        <v>8</v>
      </c>
      <c r="AO27" s="25">
        <v>358</v>
      </c>
      <c r="AP27" s="24">
        <v>10.47</v>
      </c>
      <c r="AQ27" s="27">
        <v>5</v>
      </c>
      <c r="AR27" s="25">
        <v>4</v>
      </c>
      <c r="AS27" s="28">
        <f t="shared" si="6"/>
        <v>9</v>
      </c>
      <c r="AT27" s="25">
        <v>223</v>
      </c>
      <c r="AU27" s="24">
        <v>8.1</v>
      </c>
      <c r="AV27" s="27">
        <v>0</v>
      </c>
      <c r="AW27" s="25">
        <v>0</v>
      </c>
      <c r="AX27" s="26">
        <v>0</v>
      </c>
      <c r="AY27" s="25">
        <v>0</v>
      </c>
      <c r="AZ27" s="24">
        <v>0</v>
      </c>
      <c r="BA27" s="23">
        <f>IF(E27&gt;0,1,0)+IF(J27&gt;0,1,0)+IF(O27&gt;0,1,0)+IF(T27&gt;0,1,0)+IF(Y27&gt;0,1,0)+IF(AD27&gt;0,1,0)+IF(AI27&gt;0,1,0)+IF(AN27&gt;0,1,0)+IF(AS27&gt;0,1,0)+IF(AX27&gt;0,1,0)</f>
        <v>7</v>
      </c>
      <c r="BB27" s="22">
        <f>E27+J27+O27+T27+Y27+AD27+AI27+AN27+AS27+AX27</f>
        <v>87</v>
      </c>
      <c r="BC27" s="21">
        <f t="shared" si="7"/>
        <v>12.428571428571429</v>
      </c>
    </row>
    <row r="28" spans="1:55" x14ac:dyDescent="0.2">
      <c r="A28" s="30">
        <v>23</v>
      </c>
      <c r="C28" s="27">
        <v>3</v>
      </c>
      <c r="D28" s="25">
        <v>8</v>
      </c>
      <c r="E28" s="26">
        <f t="shared" si="0"/>
        <v>11</v>
      </c>
      <c r="F28" s="25">
        <v>172</v>
      </c>
      <c r="G28" s="24">
        <v>7.8</v>
      </c>
      <c r="H28" s="27">
        <v>7</v>
      </c>
      <c r="I28" s="25">
        <v>12</v>
      </c>
      <c r="J28" s="26">
        <f t="shared" si="8"/>
        <v>19</v>
      </c>
      <c r="K28" s="25">
        <v>181</v>
      </c>
      <c r="L28" s="24">
        <v>9.1199999999999992</v>
      </c>
      <c r="M28" s="27">
        <v>6</v>
      </c>
      <c r="N28" s="25">
        <v>7</v>
      </c>
      <c r="O28" s="28">
        <f t="shared" si="1"/>
        <v>13</v>
      </c>
      <c r="P28" s="25">
        <v>199</v>
      </c>
      <c r="Q28" s="24">
        <v>10.37</v>
      </c>
      <c r="R28" s="27"/>
      <c r="S28" s="25"/>
      <c r="T28" s="26">
        <f t="shared" si="12"/>
        <v>0</v>
      </c>
      <c r="U28" s="25"/>
      <c r="V28" s="24"/>
      <c r="W28" s="27">
        <v>7</v>
      </c>
      <c r="X28" s="25">
        <v>5</v>
      </c>
      <c r="Y28" s="28">
        <f t="shared" si="2"/>
        <v>12</v>
      </c>
      <c r="Z28" s="25">
        <v>147</v>
      </c>
      <c r="AA28" s="24">
        <v>8.8699999999999992</v>
      </c>
      <c r="AB28" s="27">
        <v>0</v>
      </c>
      <c r="AC28" s="25">
        <v>0</v>
      </c>
      <c r="AD28" s="26">
        <v>0</v>
      </c>
      <c r="AE28" s="25">
        <v>0</v>
      </c>
      <c r="AF28" s="24">
        <v>0</v>
      </c>
      <c r="AG28" s="27">
        <v>8</v>
      </c>
      <c r="AH28" s="25">
        <v>7</v>
      </c>
      <c r="AI28" s="28">
        <f t="shared" si="4"/>
        <v>15</v>
      </c>
      <c r="AJ28" s="25">
        <v>202</v>
      </c>
      <c r="AK28" s="24">
        <v>8.98</v>
      </c>
      <c r="AL28" s="27">
        <v>5</v>
      </c>
      <c r="AM28" s="25">
        <v>5</v>
      </c>
      <c r="AN28" s="26">
        <f t="shared" si="14"/>
        <v>10</v>
      </c>
      <c r="AO28" s="25">
        <v>293</v>
      </c>
      <c r="AP28" s="24">
        <v>9.6999999999999993</v>
      </c>
      <c r="AQ28" s="27">
        <v>4</v>
      </c>
      <c r="AR28" s="25">
        <v>3</v>
      </c>
      <c r="AS28" s="28">
        <f t="shared" si="6"/>
        <v>7</v>
      </c>
      <c r="AT28" s="25">
        <v>257</v>
      </c>
      <c r="AU28" s="24">
        <v>9.58</v>
      </c>
      <c r="AV28" s="27">
        <v>5</v>
      </c>
      <c r="AW28" s="25">
        <v>4</v>
      </c>
      <c r="AX28" s="26">
        <f t="shared" si="9"/>
        <v>9</v>
      </c>
      <c r="AY28" s="25">
        <v>295</v>
      </c>
      <c r="AZ28" s="24">
        <v>9.0500000000000007</v>
      </c>
      <c r="BA28" s="23">
        <f>IF(E28&gt;0,1,0)+IF(J28&gt;0,1,0)+IF(O28&gt;0,1,0)+IF(T28&gt;0,1,0)+IF(Y28&gt;0,1,0)+IF(AD28&gt;0,1,0)+IF(AI28&gt;0,1,0)+IF(AN28&gt;0,1,0)+IF(AS28&gt;0,1,0)+IF(AX28&gt;0,1,0)</f>
        <v>8</v>
      </c>
      <c r="BB28" s="22">
        <f>E28+J28+O28+T28+Y28+AD28+AI28+AN28+AS28+AX28</f>
        <v>96</v>
      </c>
      <c r="BC28" s="21">
        <f t="shared" si="7"/>
        <v>12</v>
      </c>
    </row>
    <row r="29" spans="1:55" x14ac:dyDescent="0.2">
      <c r="A29" s="90">
        <v>24</v>
      </c>
      <c r="C29" s="92"/>
      <c r="D29" s="93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4"/>
      <c r="AG29" s="94"/>
      <c r="AH29" s="94"/>
      <c r="AI29" s="94"/>
      <c r="AJ29" s="94"/>
      <c r="AK29" s="94"/>
      <c r="AL29" s="94"/>
      <c r="AM29" s="94"/>
      <c r="AN29" s="94"/>
      <c r="AO29" s="94"/>
      <c r="AP29" s="94"/>
      <c r="AQ29" s="94"/>
      <c r="AR29" s="94"/>
      <c r="AS29" s="94"/>
      <c r="AT29" s="94"/>
      <c r="AU29" s="94"/>
      <c r="AV29" s="94"/>
      <c r="AW29" s="94"/>
      <c r="AX29" s="94"/>
      <c r="AY29" s="94"/>
      <c r="AZ29" s="94"/>
      <c r="BA29" s="94"/>
      <c r="BB29" s="94"/>
      <c r="BC29" s="94"/>
    </row>
    <row r="30" spans="1:55" x14ac:dyDescent="0.2">
      <c r="A30" s="90">
        <v>25</v>
      </c>
      <c r="C30" s="92"/>
      <c r="D30" s="93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  <c r="AH30" s="94"/>
      <c r="AI30" s="94"/>
      <c r="AJ30" s="94"/>
      <c r="AK30" s="94"/>
      <c r="AL30" s="94"/>
      <c r="AM30" s="94"/>
      <c r="AN30" s="94"/>
      <c r="AO30" s="94"/>
      <c r="AP30" s="94"/>
      <c r="AQ30" s="94"/>
      <c r="AR30" s="94"/>
      <c r="AS30" s="94"/>
      <c r="AT30" s="94"/>
      <c r="AU30" s="94"/>
      <c r="AV30" s="94"/>
      <c r="AW30" s="94"/>
      <c r="AX30" s="94"/>
      <c r="AY30" s="94"/>
      <c r="AZ30" s="94"/>
      <c r="BA30" s="94"/>
      <c r="BB30" s="94"/>
      <c r="BC30" s="94"/>
    </row>
    <row r="31" spans="1:55" x14ac:dyDescent="0.2">
      <c r="A31" s="30">
        <v>26</v>
      </c>
      <c r="C31" s="27">
        <v>6</v>
      </c>
      <c r="D31" s="25">
        <v>1</v>
      </c>
      <c r="E31" s="26">
        <f t="shared" si="0"/>
        <v>7</v>
      </c>
      <c r="F31" s="25">
        <v>211</v>
      </c>
      <c r="G31" s="24">
        <v>7.47</v>
      </c>
      <c r="H31" s="27">
        <v>8</v>
      </c>
      <c r="I31" s="25">
        <v>5</v>
      </c>
      <c r="J31" s="26">
        <f t="shared" si="8"/>
        <v>13</v>
      </c>
      <c r="K31" s="25">
        <v>298</v>
      </c>
      <c r="L31" s="24">
        <v>9.6199999999999992</v>
      </c>
      <c r="M31" s="27">
        <v>8</v>
      </c>
      <c r="N31" s="25">
        <v>3</v>
      </c>
      <c r="O31" s="28">
        <f t="shared" si="1"/>
        <v>11</v>
      </c>
      <c r="P31" s="25">
        <v>104</v>
      </c>
      <c r="Q31" s="24">
        <v>7.83</v>
      </c>
      <c r="R31" s="27"/>
      <c r="S31" s="25"/>
      <c r="T31" s="26">
        <f t="shared" si="12"/>
        <v>0</v>
      </c>
      <c r="U31" s="25"/>
      <c r="V31" s="24"/>
      <c r="W31" s="27">
        <v>0</v>
      </c>
      <c r="X31" s="25">
        <v>0</v>
      </c>
      <c r="Y31" s="28">
        <v>0</v>
      </c>
      <c r="Z31" s="25">
        <v>0</v>
      </c>
      <c r="AA31" s="24">
        <v>0</v>
      </c>
      <c r="AB31" s="27">
        <v>6</v>
      </c>
      <c r="AC31" s="25">
        <v>4</v>
      </c>
      <c r="AD31" s="26">
        <f t="shared" si="3"/>
        <v>10</v>
      </c>
      <c r="AE31" s="25">
        <v>216</v>
      </c>
      <c r="AF31" s="24">
        <v>9.5500000000000007</v>
      </c>
      <c r="AG31" s="27">
        <v>6</v>
      </c>
      <c r="AH31" s="25">
        <v>7</v>
      </c>
      <c r="AI31" s="28">
        <f t="shared" si="4"/>
        <v>13</v>
      </c>
      <c r="AJ31" s="25">
        <v>147</v>
      </c>
      <c r="AK31" s="24">
        <v>8.58</v>
      </c>
      <c r="AL31" s="27">
        <v>5</v>
      </c>
      <c r="AM31" s="25">
        <v>5</v>
      </c>
      <c r="AN31" s="26">
        <f t="shared" si="5"/>
        <v>10</v>
      </c>
      <c r="AO31" s="25">
        <v>307</v>
      </c>
      <c r="AP31" s="24">
        <v>10.32</v>
      </c>
      <c r="AQ31" s="27">
        <v>4</v>
      </c>
      <c r="AR31" s="25">
        <v>3</v>
      </c>
      <c r="AS31" s="28">
        <f t="shared" si="6"/>
        <v>7</v>
      </c>
      <c r="AT31" s="25">
        <v>163</v>
      </c>
      <c r="AU31" s="24">
        <v>7.12</v>
      </c>
      <c r="AV31" s="27">
        <v>5</v>
      </c>
      <c r="AW31" s="25">
        <v>5</v>
      </c>
      <c r="AX31" s="26">
        <f t="shared" si="9"/>
        <v>10</v>
      </c>
      <c r="AY31" s="25">
        <v>221</v>
      </c>
      <c r="AZ31" s="24">
        <v>9.8800000000000008</v>
      </c>
      <c r="BA31" s="23">
        <f>IF(E31&gt;0,1,0)+IF(J31&gt;0,1,0)+IF(O31&gt;0,1,0)+IF(T31&gt;0,1,0)+IF(Y31&gt;0,1,0)+IF(AD31&gt;0,1,0)+IF(AI31&gt;0,1,0)+IF(AN31&gt;0,1,0)+IF(AS31&gt;0,1,0)+IF(AX31&gt;0,1,0)</f>
        <v>8</v>
      </c>
      <c r="BB31" s="22">
        <f>E31+J31+O31+T31+Y31+AD31+AI31+AN31+AS31+AX31</f>
        <v>81</v>
      </c>
      <c r="BC31" s="21">
        <f t="shared" si="7"/>
        <v>10.125</v>
      </c>
    </row>
    <row r="32" spans="1:55" x14ac:dyDescent="0.2">
      <c r="A32" s="30">
        <v>27</v>
      </c>
      <c r="C32" s="27">
        <v>7</v>
      </c>
      <c r="D32" s="25">
        <v>5</v>
      </c>
      <c r="E32" s="26">
        <f t="shared" si="0"/>
        <v>12</v>
      </c>
      <c r="F32" s="25">
        <v>308</v>
      </c>
      <c r="G32" s="24">
        <v>10.050000000000001</v>
      </c>
      <c r="H32" s="27">
        <v>5</v>
      </c>
      <c r="I32" s="25">
        <v>9</v>
      </c>
      <c r="J32" s="26">
        <f t="shared" si="8"/>
        <v>14</v>
      </c>
      <c r="K32" s="25">
        <v>272</v>
      </c>
      <c r="L32" s="24">
        <v>9.9</v>
      </c>
      <c r="M32" s="27">
        <v>0</v>
      </c>
      <c r="N32" s="25">
        <v>0</v>
      </c>
      <c r="O32" s="28">
        <v>0</v>
      </c>
      <c r="P32" s="25">
        <v>0</v>
      </c>
      <c r="Q32" s="24">
        <v>0</v>
      </c>
      <c r="R32" s="27"/>
      <c r="S32" s="25"/>
      <c r="T32" s="26">
        <f t="shared" si="12"/>
        <v>0</v>
      </c>
      <c r="U32" s="25"/>
      <c r="V32" s="24"/>
      <c r="W32" s="27">
        <v>0</v>
      </c>
      <c r="X32" s="25">
        <v>0</v>
      </c>
      <c r="Y32" s="28">
        <v>0</v>
      </c>
      <c r="Z32" s="25">
        <v>0</v>
      </c>
      <c r="AA32" s="24">
        <v>0</v>
      </c>
      <c r="AB32" s="27">
        <v>7</v>
      </c>
      <c r="AC32" s="25">
        <v>4</v>
      </c>
      <c r="AD32" s="26">
        <f t="shared" si="3"/>
        <v>11</v>
      </c>
      <c r="AE32" s="25">
        <v>251</v>
      </c>
      <c r="AF32" s="24">
        <v>9.3699999999999992</v>
      </c>
      <c r="AG32" s="27">
        <v>7</v>
      </c>
      <c r="AH32" s="25">
        <v>4</v>
      </c>
      <c r="AI32" s="28">
        <f t="shared" si="4"/>
        <v>11</v>
      </c>
      <c r="AJ32" s="25">
        <v>199</v>
      </c>
      <c r="AK32" s="24">
        <v>8.6199999999999992</v>
      </c>
      <c r="AL32" s="27">
        <v>7</v>
      </c>
      <c r="AM32" s="25">
        <v>4</v>
      </c>
      <c r="AN32" s="26">
        <f t="shared" si="5"/>
        <v>11</v>
      </c>
      <c r="AO32" s="25">
        <v>352</v>
      </c>
      <c r="AP32" s="24">
        <v>10.23</v>
      </c>
      <c r="AQ32" s="27">
        <v>4</v>
      </c>
      <c r="AR32" s="25">
        <v>6</v>
      </c>
      <c r="AS32" s="28">
        <f t="shared" si="6"/>
        <v>10</v>
      </c>
      <c r="AT32" s="25">
        <v>262</v>
      </c>
      <c r="AU32" s="24">
        <v>9.67</v>
      </c>
      <c r="AV32" s="27">
        <v>5</v>
      </c>
      <c r="AW32" s="25">
        <v>3</v>
      </c>
      <c r="AX32" s="26">
        <f t="shared" si="9"/>
        <v>8</v>
      </c>
      <c r="AY32" s="25">
        <v>152</v>
      </c>
      <c r="AZ32" s="24">
        <v>9</v>
      </c>
      <c r="BA32" s="23">
        <f>IF(E32&gt;0,1,0)+IF(J32&gt;0,1,0)+IF(O32&gt;0,1,0)+IF(T32&gt;0,1,0)+IF(Y32&gt;0,1,0)+IF(AD32&gt;0,1,0)+IF(AI32&gt;0,1,0)+IF(AN32&gt;0,1,0)+IF(AS32&gt;0,1,0)+IF(AX32&gt;0,1,0)</f>
        <v>7</v>
      </c>
      <c r="BB32" s="22">
        <f>E32+J32+O32+T32+Y32+AD32+AI32+AN32+AS32+AX32</f>
        <v>77</v>
      </c>
      <c r="BC32" s="21">
        <f t="shared" si="7"/>
        <v>11</v>
      </c>
    </row>
    <row r="33" spans="1:55" x14ac:dyDescent="0.2">
      <c r="A33" s="30">
        <v>28</v>
      </c>
      <c r="C33" s="27">
        <v>7</v>
      </c>
      <c r="D33" s="25">
        <v>6</v>
      </c>
      <c r="E33" s="26">
        <f t="shared" si="0"/>
        <v>13</v>
      </c>
      <c r="F33" s="25">
        <v>167</v>
      </c>
      <c r="G33" s="24">
        <v>7.15</v>
      </c>
      <c r="H33" s="27">
        <v>0</v>
      </c>
      <c r="I33" s="25">
        <v>0</v>
      </c>
      <c r="J33" s="26">
        <v>0</v>
      </c>
      <c r="K33" s="25">
        <v>0</v>
      </c>
      <c r="L33" s="24">
        <v>0</v>
      </c>
      <c r="M33" s="27">
        <v>4</v>
      </c>
      <c r="N33" s="25">
        <v>11</v>
      </c>
      <c r="O33" s="28">
        <f t="shared" si="1"/>
        <v>15</v>
      </c>
      <c r="P33" s="25">
        <v>358</v>
      </c>
      <c r="Q33" s="24">
        <v>9.9700000000000006</v>
      </c>
      <c r="R33" s="27"/>
      <c r="S33" s="25"/>
      <c r="T33" s="26">
        <f t="shared" si="12"/>
        <v>0</v>
      </c>
      <c r="U33" s="25"/>
      <c r="V33" s="24"/>
      <c r="W33" s="27">
        <v>6</v>
      </c>
      <c r="X33" s="25">
        <v>17</v>
      </c>
      <c r="Y33" s="28">
        <f t="shared" si="2"/>
        <v>23</v>
      </c>
      <c r="Z33" s="25">
        <v>193</v>
      </c>
      <c r="AA33" s="24">
        <v>10.5</v>
      </c>
      <c r="AB33" s="27">
        <v>6</v>
      </c>
      <c r="AC33" s="25">
        <v>4</v>
      </c>
      <c r="AD33" s="26">
        <f t="shared" si="3"/>
        <v>10</v>
      </c>
      <c r="AE33" s="25">
        <v>274</v>
      </c>
      <c r="AF33" s="24">
        <v>10.23</v>
      </c>
      <c r="AG33" s="27">
        <v>4</v>
      </c>
      <c r="AH33" s="25">
        <v>8</v>
      </c>
      <c r="AI33" s="28">
        <f t="shared" si="4"/>
        <v>12</v>
      </c>
      <c r="AJ33" s="25">
        <v>221</v>
      </c>
      <c r="AK33" s="24">
        <v>8.15</v>
      </c>
      <c r="AL33" s="27">
        <v>5</v>
      </c>
      <c r="AM33" s="25">
        <v>8</v>
      </c>
      <c r="AN33" s="26">
        <f t="shared" si="5"/>
        <v>13</v>
      </c>
      <c r="AO33" s="25">
        <v>204</v>
      </c>
      <c r="AP33" s="24">
        <v>9.9499999999999993</v>
      </c>
      <c r="AQ33" s="27">
        <v>6</v>
      </c>
      <c r="AR33" s="25">
        <v>2</v>
      </c>
      <c r="AS33" s="28">
        <f t="shared" si="6"/>
        <v>8</v>
      </c>
      <c r="AT33" s="25">
        <v>162</v>
      </c>
      <c r="AU33" s="24">
        <v>9.15</v>
      </c>
      <c r="AV33" s="27">
        <v>6</v>
      </c>
      <c r="AW33" s="25">
        <v>5</v>
      </c>
      <c r="AX33" s="26">
        <f t="shared" si="9"/>
        <v>11</v>
      </c>
      <c r="AY33" s="25">
        <v>205</v>
      </c>
      <c r="AZ33" s="24">
        <v>9.52</v>
      </c>
      <c r="BA33" s="23">
        <f>IF(E33&gt;0,1,0)+IF(J33&gt;0,1,0)+IF(O33&gt;0,1,0)+IF(T33&gt;0,1,0)+IF(Y33&gt;0,1,0)+IF(AD33&gt;0,1,0)+IF(AI33&gt;0,1,0)+IF(AN33&gt;0,1,0)+IF(AS33&gt;0,1,0)+IF(AX33&gt;0,1,0)</f>
        <v>8</v>
      </c>
      <c r="BB33" s="22">
        <f>E33+J33+O33+T33+Y33+AD33+AI33+AN33+AS33+AX33</f>
        <v>105</v>
      </c>
      <c r="BC33" s="21">
        <f t="shared" si="7"/>
        <v>13.125</v>
      </c>
    </row>
    <row r="34" spans="1:55" x14ac:dyDescent="0.2">
      <c r="A34" s="30">
        <v>29</v>
      </c>
      <c r="C34" s="27">
        <v>6</v>
      </c>
      <c r="D34" s="25">
        <v>1</v>
      </c>
      <c r="E34" s="26">
        <f t="shared" si="0"/>
        <v>7</v>
      </c>
      <c r="F34" s="25">
        <v>300</v>
      </c>
      <c r="G34" s="24">
        <v>10.199999999999999</v>
      </c>
      <c r="H34" s="27">
        <v>7</v>
      </c>
      <c r="I34" s="25">
        <v>10</v>
      </c>
      <c r="J34" s="26">
        <f t="shared" si="8"/>
        <v>17</v>
      </c>
      <c r="K34" s="25">
        <v>269</v>
      </c>
      <c r="L34" s="24">
        <v>10</v>
      </c>
      <c r="M34" s="27">
        <v>4</v>
      </c>
      <c r="N34" s="25">
        <v>5</v>
      </c>
      <c r="O34" s="28">
        <f t="shared" si="1"/>
        <v>9</v>
      </c>
      <c r="P34" s="25">
        <v>207</v>
      </c>
      <c r="Q34" s="24">
        <v>9.7200000000000006</v>
      </c>
      <c r="R34" s="27"/>
      <c r="S34" s="25"/>
      <c r="T34" s="26">
        <f t="shared" si="12"/>
        <v>0</v>
      </c>
      <c r="U34" s="25"/>
      <c r="V34" s="24"/>
      <c r="W34" s="27">
        <v>7</v>
      </c>
      <c r="X34" s="25">
        <v>4</v>
      </c>
      <c r="Y34" s="28">
        <f t="shared" si="2"/>
        <v>11</v>
      </c>
      <c r="Z34" s="25">
        <v>125</v>
      </c>
      <c r="AA34" s="24">
        <v>8.77</v>
      </c>
      <c r="AB34" s="27">
        <v>5</v>
      </c>
      <c r="AC34" s="25">
        <v>4</v>
      </c>
      <c r="AD34" s="26">
        <f t="shared" si="3"/>
        <v>9</v>
      </c>
      <c r="AE34" s="25">
        <v>231</v>
      </c>
      <c r="AF34" s="24">
        <v>9.83</v>
      </c>
      <c r="AG34" s="27">
        <v>4</v>
      </c>
      <c r="AH34" s="25">
        <v>11</v>
      </c>
      <c r="AI34" s="28">
        <f t="shared" si="4"/>
        <v>15</v>
      </c>
      <c r="AJ34" s="25">
        <v>309</v>
      </c>
      <c r="AK34" s="24">
        <v>8.6300000000000008</v>
      </c>
      <c r="AL34" s="27">
        <v>5</v>
      </c>
      <c r="AM34" s="25">
        <v>4</v>
      </c>
      <c r="AN34" s="26">
        <f t="shared" si="5"/>
        <v>9</v>
      </c>
      <c r="AO34" s="25">
        <v>265</v>
      </c>
      <c r="AP34" s="24">
        <v>9.3800000000000008</v>
      </c>
      <c r="AQ34" s="27">
        <v>0</v>
      </c>
      <c r="AR34" s="25">
        <v>0</v>
      </c>
      <c r="AS34" s="28">
        <f t="shared" si="6"/>
        <v>0</v>
      </c>
      <c r="AT34" s="25">
        <v>0</v>
      </c>
      <c r="AU34" s="24">
        <v>0</v>
      </c>
      <c r="AV34" s="27">
        <v>4</v>
      </c>
      <c r="AW34" s="25">
        <v>3</v>
      </c>
      <c r="AX34" s="26">
        <f t="shared" si="9"/>
        <v>7</v>
      </c>
      <c r="AY34" s="25">
        <v>143</v>
      </c>
      <c r="AZ34" s="24">
        <v>9.02</v>
      </c>
      <c r="BA34" s="23">
        <f>IF(E34&gt;0,1,0)+IF(J34&gt;0,1,0)+IF(O34&gt;0,1,0)+IF(T34&gt;0,1,0)+IF(Y34&gt;0,1,0)+IF(AD34&gt;0,1,0)+IF(AI34&gt;0,1,0)+IF(AN34&gt;0,1,0)+IF(AS34&gt;0,1,0)+IF(AX34&gt;0,1,0)</f>
        <v>8</v>
      </c>
      <c r="BB34" s="22">
        <f>E34+J34+O34+T34+Y34+AD34+AI34+AN34+AS34+AX34</f>
        <v>84</v>
      </c>
      <c r="BC34" s="21">
        <f t="shared" si="7"/>
        <v>10.5</v>
      </c>
    </row>
    <row r="35" spans="1:55" x14ac:dyDescent="0.2">
      <c r="A35" s="30">
        <v>30</v>
      </c>
      <c r="C35" s="27">
        <v>5</v>
      </c>
      <c r="D35" s="25">
        <v>7</v>
      </c>
      <c r="E35" s="26">
        <f t="shared" si="0"/>
        <v>12</v>
      </c>
      <c r="F35" s="25">
        <v>262</v>
      </c>
      <c r="G35" s="24">
        <v>8.6999999999999993</v>
      </c>
      <c r="H35" s="27">
        <v>8</v>
      </c>
      <c r="I35" s="25">
        <v>7</v>
      </c>
      <c r="J35" s="26">
        <f t="shared" si="8"/>
        <v>15</v>
      </c>
      <c r="K35" s="25">
        <v>224</v>
      </c>
      <c r="L35" s="24">
        <v>8.7200000000000006</v>
      </c>
      <c r="M35" s="27">
        <v>5</v>
      </c>
      <c r="N35" s="25">
        <v>8</v>
      </c>
      <c r="O35" s="28">
        <f t="shared" si="1"/>
        <v>13</v>
      </c>
      <c r="P35" s="25">
        <v>254</v>
      </c>
      <c r="Q35" s="24">
        <v>9.7200000000000006</v>
      </c>
      <c r="R35" s="27"/>
      <c r="S35" s="25"/>
      <c r="T35" s="26">
        <f t="shared" si="12"/>
        <v>0</v>
      </c>
      <c r="U35" s="25"/>
      <c r="V35" s="24"/>
      <c r="W35" s="27">
        <v>9</v>
      </c>
      <c r="X35" s="25">
        <v>4</v>
      </c>
      <c r="Y35" s="28">
        <f t="shared" si="2"/>
        <v>13</v>
      </c>
      <c r="Z35" s="25">
        <v>130</v>
      </c>
      <c r="AA35" s="24">
        <v>8.68</v>
      </c>
      <c r="AB35" s="27">
        <v>5</v>
      </c>
      <c r="AC35" s="25">
        <v>11</v>
      </c>
      <c r="AD35" s="26">
        <f t="shared" si="3"/>
        <v>16</v>
      </c>
      <c r="AE35" s="25">
        <v>166</v>
      </c>
      <c r="AF35" s="24">
        <v>8</v>
      </c>
      <c r="AG35" s="27">
        <v>5</v>
      </c>
      <c r="AH35" s="25">
        <v>8</v>
      </c>
      <c r="AI35" s="28">
        <f t="shared" si="4"/>
        <v>13</v>
      </c>
      <c r="AJ35" s="25">
        <v>200</v>
      </c>
      <c r="AK35" s="24">
        <v>7.95</v>
      </c>
      <c r="AL35" s="27">
        <v>0</v>
      </c>
      <c r="AM35" s="25">
        <v>0</v>
      </c>
      <c r="AN35" s="26">
        <v>0</v>
      </c>
      <c r="AO35" s="25">
        <v>0</v>
      </c>
      <c r="AP35" s="24">
        <v>0</v>
      </c>
      <c r="AQ35" s="27">
        <v>4</v>
      </c>
      <c r="AR35" s="25">
        <v>1</v>
      </c>
      <c r="AS35" s="28">
        <f t="shared" si="6"/>
        <v>5</v>
      </c>
      <c r="AT35" s="25">
        <v>352</v>
      </c>
      <c r="AU35" s="24">
        <v>8.9499999999999993</v>
      </c>
      <c r="AV35" s="27">
        <v>3</v>
      </c>
      <c r="AW35" s="25">
        <v>1</v>
      </c>
      <c r="AX35" s="26">
        <f t="shared" si="9"/>
        <v>4</v>
      </c>
      <c r="AY35" s="25">
        <v>195</v>
      </c>
      <c r="AZ35" s="24">
        <v>195</v>
      </c>
      <c r="BA35" s="23">
        <v>8.1</v>
      </c>
      <c r="BB35" s="22">
        <f>E35+J35+O35+T35+Y35+AD35+AI35+AN35+AS35+AX35</f>
        <v>91</v>
      </c>
      <c r="BC35" s="21">
        <f t="shared" si="7"/>
        <v>11.234567901234568</v>
      </c>
    </row>
    <row r="36" spans="1:55" ht="13.5" thickBot="1" x14ac:dyDescent="0.25">
      <c r="A36" s="90">
        <v>31</v>
      </c>
      <c r="C36" s="92"/>
      <c r="D36" s="93"/>
      <c r="E36" s="94"/>
      <c r="F36" s="93"/>
      <c r="G36" s="95"/>
      <c r="H36" s="92"/>
      <c r="I36" s="93"/>
      <c r="J36" s="94"/>
      <c r="K36" s="93"/>
      <c r="L36" s="95"/>
      <c r="M36" s="92"/>
      <c r="N36" s="93"/>
      <c r="O36" s="94"/>
      <c r="P36" s="93"/>
      <c r="Q36" s="95"/>
      <c r="R36" s="92"/>
      <c r="S36" s="93"/>
      <c r="T36" s="94"/>
      <c r="U36" s="93"/>
      <c r="V36" s="95"/>
      <c r="W36" s="92"/>
      <c r="X36" s="93"/>
      <c r="Y36" s="94"/>
      <c r="Z36" s="93"/>
      <c r="AA36" s="95"/>
      <c r="AB36" s="92"/>
      <c r="AC36" s="93"/>
      <c r="AD36" s="94"/>
      <c r="AE36" s="93"/>
      <c r="AF36" s="95"/>
      <c r="AG36" s="92"/>
      <c r="AH36" s="93"/>
      <c r="AI36" s="94"/>
      <c r="AJ36" s="93"/>
      <c r="AK36" s="95"/>
      <c r="AL36" s="92"/>
      <c r="AM36" s="93"/>
      <c r="AN36" s="26">
        <f t="shared" si="5"/>
        <v>0</v>
      </c>
      <c r="AO36" s="93"/>
      <c r="AP36" s="95"/>
      <c r="AQ36" s="92"/>
      <c r="AR36" s="93"/>
      <c r="AS36" s="94"/>
      <c r="AT36" s="93"/>
      <c r="AU36" s="95"/>
      <c r="AV36" s="92"/>
      <c r="AW36" s="93"/>
      <c r="AX36" s="94"/>
      <c r="AY36" s="93"/>
      <c r="AZ36" s="95"/>
      <c r="BA36" s="96"/>
      <c r="BB36" s="96"/>
      <c r="BC36" s="97"/>
    </row>
    <row r="37" spans="1:55" s="2" customFormat="1" ht="13.5" thickBot="1" x14ac:dyDescent="0.25">
      <c r="C37" s="20">
        <f t="shared" ref="C37:X37" si="15">SUM(C6:C36)</f>
        <v>116</v>
      </c>
      <c r="D37" s="20">
        <f t="shared" si="15"/>
        <v>86</v>
      </c>
      <c r="E37" s="20">
        <f t="shared" si="15"/>
        <v>202</v>
      </c>
      <c r="F37" s="20">
        <f t="shared" si="15"/>
        <v>4566</v>
      </c>
      <c r="G37" s="20">
        <f t="shared" si="15"/>
        <v>171.07</v>
      </c>
      <c r="H37" s="20">
        <f t="shared" si="15"/>
        <v>145</v>
      </c>
      <c r="I37" s="20">
        <f t="shared" si="15"/>
        <v>160</v>
      </c>
      <c r="J37" s="20">
        <f>SUM(J6:J36)</f>
        <v>305</v>
      </c>
      <c r="K37" s="20">
        <f t="shared" si="15"/>
        <v>5826</v>
      </c>
      <c r="L37" s="20">
        <f t="shared" si="15"/>
        <v>206.07000000000002</v>
      </c>
      <c r="M37" s="20">
        <f t="shared" si="15"/>
        <v>102</v>
      </c>
      <c r="N37" s="20">
        <f t="shared" si="15"/>
        <v>136</v>
      </c>
      <c r="O37" s="20">
        <f>SUM(O6:O36)</f>
        <v>238</v>
      </c>
      <c r="P37" s="20">
        <f t="shared" si="15"/>
        <v>4451</v>
      </c>
      <c r="Q37" s="20">
        <f t="shared" si="15"/>
        <v>184.13000000000002</v>
      </c>
      <c r="R37" s="20">
        <f t="shared" si="15"/>
        <v>0</v>
      </c>
      <c r="S37" s="20">
        <f t="shared" si="15"/>
        <v>0</v>
      </c>
      <c r="T37" s="20">
        <f t="shared" si="15"/>
        <v>0</v>
      </c>
      <c r="U37" s="20">
        <f t="shared" si="15"/>
        <v>0</v>
      </c>
      <c r="V37" s="20">
        <f t="shared" si="15"/>
        <v>0</v>
      </c>
      <c r="W37" s="20">
        <f t="shared" si="15"/>
        <v>115</v>
      </c>
      <c r="X37" s="20">
        <f t="shared" si="15"/>
        <v>140</v>
      </c>
      <c r="Y37" s="20">
        <f>SUM(Y6:Y36)</f>
        <v>255</v>
      </c>
      <c r="Z37" s="20">
        <f t="shared" ref="Z37:AC37" si="16">SUM(Z6:Z36)</f>
        <v>2938</v>
      </c>
      <c r="AA37" s="20">
        <f t="shared" si="16"/>
        <v>167.88000000000002</v>
      </c>
      <c r="AB37" s="20">
        <f t="shared" si="16"/>
        <v>59</v>
      </c>
      <c r="AC37" s="20">
        <f t="shared" si="16"/>
        <v>69</v>
      </c>
      <c r="AD37" s="20">
        <f>SUM(AD6:AD36)</f>
        <v>128</v>
      </c>
      <c r="AE37" s="20">
        <f t="shared" ref="AE37:BB37" si="17">SUM(AE6:AE36)</f>
        <v>2518</v>
      </c>
      <c r="AF37" s="20">
        <f t="shared" si="17"/>
        <v>97.65</v>
      </c>
      <c r="AG37" s="20">
        <f t="shared" si="17"/>
        <v>101</v>
      </c>
      <c r="AH37" s="20">
        <f t="shared" si="17"/>
        <v>162</v>
      </c>
      <c r="AI37" s="20">
        <f t="shared" si="17"/>
        <v>263</v>
      </c>
      <c r="AJ37" s="20">
        <f t="shared" si="17"/>
        <v>3870</v>
      </c>
      <c r="AK37" s="20">
        <f t="shared" si="17"/>
        <v>166.13</v>
      </c>
      <c r="AL37" s="20">
        <f t="shared" si="17"/>
        <v>119</v>
      </c>
      <c r="AM37" s="20">
        <f t="shared" si="17"/>
        <v>86</v>
      </c>
      <c r="AN37" s="20">
        <f t="shared" si="17"/>
        <v>205</v>
      </c>
      <c r="AO37" s="20">
        <f t="shared" si="17"/>
        <v>5887</v>
      </c>
      <c r="AP37" s="20">
        <f t="shared" si="17"/>
        <v>194.20999999999992</v>
      </c>
      <c r="AQ37" s="20">
        <f t="shared" si="17"/>
        <v>98</v>
      </c>
      <c r="AR37" s="20">
        <f t="shared" si="17"/>
        <v>84</v>
      </c>
      <c r="AS37" s="20">
        <f t="shared" si="17"/>
        <v>167</v>
      </c>
      <c r="AT37" s="20">
        <f t="shared" si="17"/>
        <v>4435</v>
      </c>
      <c r="AU37" s="20">
        <f t="shared" si="17"/>
        <v>174.57999999999998</v>
      </c>
      <c r="AV37" s="20">
        <f t="shared" si="17"/>
        <v>93</v>
      </c>
      <c r="AW37" s="20">
        <f t="shared" si="17"/>
        <v>77</v>
      </c>
      <c r="AX37" s="20">
        <f t="shared" si="17"/>
        <v>170</v>
      </c>
      <c r="AY37" s="20">
        <f t="shared" si="17"/>
        <v>3857</v>
      </c>
      <c r="AZ37" s="20">
        <f t="shared" si="17"/>
        <v>350.28</v>
      </c>
      <c r="BA37" s="20">
        <f t="shared" si="17"/>
        <v>169.1</v>
      </c>
      <c r="BB37" s="20">
        <f t="shared" si="17"/>
        <v>1933</v>
      </c>
      <c r="BC37" s="12">
        <f t="shared" si="7"/>
        <v>11.431105854523951</v>
      </c>
    </row>
    <row r="38" spans="1:55" ht="13.5" thickBot="1" x14ac:dyDescent="0.25">
      <c r="C38" s="140" t="s">
        <v>35</v>
      </c>
      <c r="D38" s="140"/>
      <c r="E38" s="87">
        <v>80.33</v>
      </c>
      <c r="H38" s="176" t="s">
        <v>35</v>
      </c>
      <c r="I38" s="177"/>
      <c r="J38" s="87">
        <v>96.97</v>
      </c>
      <c r="M38" s="176" t="s">
        <v>35</v>
      </c>
      <c r="N38" s="177"/>
      <c r="O38" s="87">
        <v>99.38</v>
      </c>
      <c r="S38" s="59" t="s">
        <v>35</v>
      </c>
      <c r="T38" s="59"/>
      <c r="U38" s="87">
        <v>94.75</v>
      </c>
      <c r="W38" s="140" t="s">
        <v>35</v>
      </c>
      <c r="X38" s="140"/>
      <c r="Y38" s="87">
        <v>112.62</v>
      </c>
      <c r="AB38" s="140" t="s">
        <v>35</v>
      </c>
      <c r="AC38" s="140"/>
      <c r="AD38" s="87">
        <v>51.63</v>
      </c>
      <c r="AG38" s="140" t="s">
        <v>35</v>
      </c>
      <c r="AH38" s="140"/>
      <c r="AI38" s="87">
        <v>88.95</v>
      </c>
      <c r="AL38" s="59" t="s">
        <v>35</v>
      </c>
      <c r="AM38" s="59"/>
      <c r="AN38" s="87">
        <v>80.72</v>
      </c>
      <c r="AQ38" s="59" t="s">
        <v>35</v>
      </c>
      <c r="AR38" s="59"/>
      <c r="AS38" s="87">
        <v>80.8</v>
      </c>
      <c r="AV38" s="59" t="s">
        <v>35</v>
      </c>
      <c r="AW38" s="59"/>
      <c r="AX38" s="87">
        <v>85.28</v>
      </c>
      <c r="BA38" s="59" t="s">
        <v>35</v>
      </c>
      <c r="BB38" s="87">
        <f>E38+J38+O38+Y38+AD38+AI38+AN38+AS38+AX38</f>
        <v>776.68</v>
      </c>
    </row>
    <row r="39" spans="1:55" x14ac:dyDescent="0.2">
      <c r="C39" s="140" t="s">
        <v>36</v>
      </c>
      <c r="D39" s="140"/>
      <c r="E39" s="88">
        <f>E38/E37</f>
        <v>0.39767326732673264</v>
      </c>
      <c r="H39" s="176" t="s">
        <v>36</v>
      </c>
      <c r="I39" s="177"/>
      <c r="J39" s="88">
        <f>J38/J37</f>
        <v>0.31793442622950818</v>
      </c>
      <c r="M39" s="174" t="s">
        <v>36</v>
      </c>
      <c r="N39" s="175"/>
      <c r="O39" s="88">
        <f>O38/O37</f>
        <v>0.41756302521008404</v>
      </c>
      <c r="S39" s="59" t="s">
        <v>36</v>
      </c>
      <c r="T39" s="59"/>
      <c r="U39" s="88">
        <f>U38/W37</f>
        <v>0.82391304347826089</v>
      </c>
      <c r="W39" s="140" t="s">
        <v>36</v>
      </c>
      <c r="X39" s="140"/>
      <c r="Y39" s="88">
        <f>Y38/Y37</f>
        <v>0.44164705882352945</v>
      </c>
      <c r="AB39" s="140" t="s">
        <v>36</v>
      </c>
      <c r="AC39" s="140"/>
      <c r="AD39" s="88">
        <f>AD38/AD37</f>
        <v>0.40335937500000002</v>
      </c>
      <c r="AG39" s="140" t="s">
        <v>36</v>
      </c>
      <c r="AH39" s="140"/>
      <c r="AI39" s="88">
        <f>AI38/AI37</f>
        <v>0.33821292775665401</v>
      </c>
      <c r="AL39" s="59" t="s">
        <v>36</v>
      </c>
      <c r="AM39" s="59"/>
      <c r="AN39" s="88">
        <f>AN38/AN37</f>
        <v>0.39375609756097563</v>
      </c>
      <c r="AQ39" s="59" t="s">
        <v>36</v>
      </c>
      <c r="AR39" s="59"/>
      <c r="AS39" s="88">
        <f>AS38/AS37</f>
        <v>0.48383233532934128</v>
      </c>
      <c r="AV39" s="59" t="s">
        <v>36</v>
      </c>
      <c r="AW39" s="59"/>
      <c r="AX39" s="88">
        <f>AX38/AX37</f>
        <v>0.50164705882352945</v>
      </c>
      <c r="BA39" s="59" t="s">
        <v>36</v>
      </c>
      <c r="BB39" s="88">
        <f>BB38/BB37</f>
        <v>0.40180031039834452</v>
      </c>
    </row>
    <row r="40" spans="1:55" x14ac:dyDescent="0.2">
      <c r="J40" s="1"/>
      <c r="O40" s="1"/>
      <c r="T40" s="1"/>
      <c r="Y40" s="1"/>
      <c r="AD40" s="1"/>
      <c r="AI40" s="1"/>
      <c r="AL40" s="1"/>
      <c r="AM40" s="1"/>
      <c r="AN40" s="1"/>
    </row>
    <row r="41" spans="1:55" ht="13.5" thickBot="1" x14ac:dyDescent="0.25">
      <c r="J41" s="1"/>
      <c r="O41" s="1"/>
      <c r="T41" s="1"/>
      <c r="Y41" s="1"/>
      <c r="AD41" s="1"/>
      <c r="AI41" s="1"/>
      <c r="AL41" s="1"/>
      <c r="AM41" s="1"/>
      <c r="AN41" s="1"/>
    </row>
    <row r="42" spans="1:55" ht="13.5" thickBot="1" x14ac:dyDescent="0.25">
      <c r="C42" s="137" t="s">
        <v>14</v>
      </c>
      <c r="D42" s="138"/>
      <c r="E42" s="139"/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11" t="s">
        <v>15</v>
      </c>
      <c r="D43" s="10"/>
      <c r="E43" s="105">
        <f>(E37+J37+O37+Y37+AD37+AI37+AN37+AS37+AX37)/BA37</f>
        <v>11.431105854523951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x14ac:dyDescent="0.2">
      <c r="C44" s="8" t="s">
        <v>16</v>
      </c>
      <c r="D44" s="7"/>
      <c r="E44" s="106">
        <f>(F37+K37+P37+U37+Z37+AE37+AJ37+AO37+AY37+AT37)/BA37</f>
        <v>226.77705499704317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C45" s="8" t="s">
        <v>17</v>
      </c>
      <c r="D45" s="7"/>
      <c r="E45" s="106">
        <f>(G37+L37+Q37+V37+AA37+AF37+AK37+AP37+AU37+AZ37)/BA37</f>
        <v>10.124186871673565</v>
      </c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C46" s="170" t="s">
        <v>18</v>
      </c>
      <c r="D46" s="171"/>
      <c r="E46" s="106">
        <f>(C37+H37+M37+R37+W37+AB37+AG37+AL37+AQ37+AV37)/(D37+I37+N37+S37+X37+AC37+AH37+AM37+AR37+AW37)</f>
        <v>0.94799999999999995</v>
      </c>
      <c r="O46" s="1"/>
      <c r="T46" s="1"/>
      <c r="Y46" s="1"/>
      <c r="AD46" s="1"/>
      <c r="AI46" s="1"/>
      <c r="AL46" s="1"/>
      <c r="AM46" s="1"/>
      <c r="AN46" s="1"/>
    </row>
    <row r="47" spans="1:55" ht="13.5" thickBot="1" x14ac:dyDescent="0.25">
      <c r="C47" s="172" t="s">
        <v>42</v>
      </c>
      <c r="D47" s="173"/>
      <c r="E47" s="107">
        <f>+BB39</f>
        <v>0.40180031039834452</v>
      </c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AG48"/>
      <c r="AH48" s="51" t="s">
        <v>19</v>
      </c>
      <c r="AI48" s="51" t="s">
        <v>20</v>
      </c>
      <c r="AJ48" s="51"/>
      <c r="AK48" s="52"/>
    </row>
    <row r="49" spans="9:37" ht="15" x14ac:dyDescent="0.25">
      <c r="I49" s="53"/>
      <c r="J49" s="54"/>
      <c r="K49" s="55"/>
      <c r="L49" s="55"/>
      <c r="M49" s="55"/>
      <c r="N49" s="56"/>
      <c r="AF49" t="s">
        <v>21</v>
      </c>
      <c r="AG49" s="2"/>
      <c r="AH49" s="51">
        <v>25</v>
      </c>
      <c r="AI49" s="51">
        <v>5</v>
      </c>
      <c r="AJ49" s="51">
        <f>AH49*60+AI49</f>
        <v>1505</v>
      </c>
      <c r="AK49" s="52">
        <f>AJ49/60</f>
        <v>25.083333333333332</v>
      </c>
    </row>
    <row r="50" spans="9:37" ht="15" x14ac:dyDescent="0.25">
      <c r="I50" s="53"/>
      <c r="J50" s="54"/>
      <c r="K50" s="55"/>
      <c r="L50" s="55"/>
      <c r="M50" s="55"/>
      <c r="N50" s="56"/>
    </row>
    <row r="51" spans="9:37" ht="15" x14ac:dyDescent="0.25">
      <c r="I51" s="53"/>
      <c r="J51" s="54"/>
      <c r="K51" s="55"/>
      <c r="L51" s="55"/>
      <c r="M51" s="55"/>
      <c r="N51" s="56"/>
    </row>
    <row r="52" spans="9:37" ht="15" x14ac:dyDescent="0.25">
      <c r="I52" s="53"/>
      <c r="J52" s="54"/>
      <c r="K52" s="55"/>
      <c r="L52" s="55"/>
      <c r="M52" s="55"/>
      <c r="N52" s="56"/>
    </row>
    <row r="53" spans="9:37" ht="15" x14ac:dyDescent="0.25">
      <c r="I53" s="53"/>
      <c r="J53" s="54"/>
      <c r="K53" s="55"/>
      <c r="L53" s="55"/>
      <c r="M53" s="55"/>
      <c r="N53" s="56"/>
    </row>
    <row r="54" spans="9:37" ht="15" x14ac:dyDescent="0.25">
      <c r="I54" s="53"/>
      <c r="J54" s="54"/>
      <c r="K54" s="55"/>
      <c r="L54" s="55"/>
      <c r="M54" s="55"/>
      <c r="N54" s="56"/>
    </row>
    <row r="55" spans="9:37" ht="15" x14ac:dyDescent="0.25">
      <c r="I55" s="53"/>
      <c r="J55" s="54"/>
      <c r="K55" s="55"/>
      <c r="L55" s="55"/>
      <c r="M55" s="55"/>
      <c r="N55" s="56"/>
    </row>
    <row r="56" spans="9:37" ht="15" x14ac:dyDescent="0.25">
      <c r="I56" s="53"/>
      <c r="J56" s="54"/>
      <c r="K56" s="55"/>
      <c r="L56" s="55"/>
      <c r="M56" s="55"/>
      <c r="N56" s="56"/>
    </row>
    <row r="57" spans="9:37" ht="15" x14ac:dyDescent="0.25">
      <c r="I57" s="53"/>
      <c r="J57" s="54"/>
      <c r="K57" s="55"/>
      <c r="L57" s="55"/>
      <c r="M57" s="55"/>
      <c r="N57" s="56"/>
    </row>
    <row r="58" spans="9:37" ht="15" x14ac:dyDescent="0.25">
      <c r="I58" s="53"/>
      <c r="J58" s="54"/>
      <c r="K58" s="55"/>
      <c r="L58" s="55"/>
      <c r="M58" s="55"/>
      <c r="N58" s="56"/>
    </row>
    <row r="59" spans="9:37" ht="15" x14ac:dyDescent="0.25">
      <c r="I59" s="53"/>
      <c r="J59" s="54"/>
      <c r="K59" s="55"/>
      <c r="L59" s="55"/>
      <c r="M59" s="55"/>
      <c r="N59" s="56"/>
    </row>
    <row r="60" spans="9:37" ht="15" x14ac:dyDescent="0.25">
      <c r="I60" s="53"/>
      <c r="J60" s="54"/>
      <c r="K60" s="55"/>
      <c r="L60" s="55"/>
      <c r="M60" s="55"/>
      <c r="N60" s="56"/>
    </row>
    <row r="61" spans="9:37" ht="15" x14ac:dyDescent="0.25">
      <c r="I61" s="53"/>
      <c r="J61" s="54"/>
      <c r="K61" s="55"/>
      <c r="L61" s="55"/>
      <c r="M61" s="55"/>
      <c r="N61" s="56"/>
    </row>
  </sheetData>
  <mergeCells count="38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AG39:AH39"/>
    <mergeCell ref="C42:E42"/>
    <mergeCell ref="BC4:BC5"/>
    <mergeCell ref="AG4:AK4"/>
    <mergeCell ref="AL4:AP4"/>
    <mergeCell ref="AQ4:AU4"/>
    <mergeCell ref="AV4:AZ4"/>
    <mergeCell ref="BA4:BA5"/>
    <mergeCell ref="BB4:BB5"/>
    <mergeCell ref="C38:D38"/>
    <mergeCell ref="H38:I38"/>
    <mergeCell ref="M38:N38"/>
    <mergeCell ref="W38:X38"/>
    <mergeCell ref="AB38:AC38"/>
    <mergeCell ref="AG38:AH38"/>
    <mergeCell ref="C39:D39"/>
    <mergeCell ref="C46:D46"/>
    <mergeCell ref="C47:D47"/>
    <mergeCell ref="M39:N39"/>
    <mergeCell ref="W39:X39"/>
    <mergeCell ref="AB39:AC39"/>
    <mergeCell ref="H39:I39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FF0000"/>
  </sheetPr>
  <dimension ref="A1:BC60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 sqref="A1:XFD1048576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10.140625" style="2" bestFit="1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 t="s">
        <v>31</v>
      </c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145" t="s">
        <v>1</v>
      </c>
      <c r="D3" s="146"/>
      <c r="E3" s="146"/>
      <c r="F3" s="146"/>
      <c r="G3" s="147"/>
      <c r="H3" s="142" t="s">
        <v>22</v>
      </c>
      <c r="I3" s="143"/>
      <c r="J3" s="143"/>
      <c r="K3" s="143"/>
      <c r="L3" s="144"/>
      <c r="M3" s="145" t="s">
        <v>3</v>
      </c>
      <c r="N3" s="146"/>
      <c r="O3" s="146"/>
      <c r="P3" s="146"/>
      <c r="Q3" s="147"/>
      <c r="R3" s="142" t="s">
        <v>4</v>
      </c>
      <c r="S3" s="143"/>
      <c r="T3" s="143"/>
      <c r="U3" s="143"/>
      <c r="V3" s="144"/>
      <c r="W3" s="145" t="s">
        <v>0</v>
      </c>
      <c r="X3" s="146"/>
      <c r="Y3" s="146"/>
      <c r="Z3" s="146"/>
      <c r="AA3" s="147"/>
      <c r="AB3" s="142" t="s">
        <v>26</v>
      </c>
      <c r="AC3" s="143"/>
      <c r="AD3" s="143"/>
      <c r="AE3" s="143"/>
      <c r="AF3" s="144"/>
      <c r="AG3" s="145" t="s">
        <v>43</v>
      </c>
      <c r="AH3" s="146"/>
      <c r="AI3" s="146"/>
      <c r="AJ3" s="146"/>
      <c r="AK3" s="147"/>
      <c r="AL3" s="142" t="s">
        <v>25</v>
      </c>
      <c r="AM3" s="143"/>
      <c r="AN3" s="143"/>
      <c r="AO3" s="143"/>
      <c r="AP3" s="144"/>
      <c r="AQ3" s="145" t="s">
        <v>24</v>
      </c>
      <c r="AR3" s="146"/>
      <c r="AS3" s="146"/>
      <c r="AT3" s="146"/>
      <c r="AU3" s="147"/>
      <c r="AV3" s="142" t="s">
        <v>32</v>
      </c>
      <c r="AW3" s="143"/>
      <c r="AX3" s="143"/>
      <c r="AY3" s="143"/>
      <c r="AZ3" s="144"/>
      <c r="BA3" s="2"/>
      <c r="BB3" s="2"/>
      <c r="BC3" s="2"/>
    </row>
    <row r="4" spans="1:55" s="46" customFormat="1" ht="15.75" x14ac:dyDescent="0.25">
      <c r="A4" s="47" t="s">
        <v>5</v>
      </c>
      <c r="C4" s="145"/>
      <c r="D4" s="146"/>
      <c r="E4" s="146"/>
      <c r="F4" s="146"/>
      <c r="G4" s="147"/>
      <c r="H4" s="142"/>
      <c r="I4" s="143"/>
      <c r="J4" s="143"/>
      <c r="K4" s="143"/>
      <c r="L4" s="144"/>
      <c r="M4" s="185" t="s">
        <v>38</v>
      </c>
      <c r="N4" s="146"/>
      <c r="O4" s="146"/>
      <c r="P4" s="146"/>
      <c r="Q4" s="147"/>
      <c r="R4" s="148"/>
      <c r="S4" s="143"/>
      <c r="T4" s="143"/>
      <c r="U4" s="143"/>
      <c r="V4" s="144"/>
      <c r="W4" s="145"/>
      <c r="X4" s="146"/>
      <c r="Y4" s="146"/>
      <c r="Z4" s="146"/>
      <c r="AA4" s="147"/>
      <c r="AB4" s="142"/>
      <c r="AC4" s="143"/>
      <c r="AD4" s="143"/>
      <c r="AE4" s="143"/>
      <c r="AF4" s="144"/>
      <c r="AG4" s="145"/>
      <c r="AH4" s="146"/>
      <c r="AI4" s="146"/>
      <c r="AJ4" s="146"/>
      <c r="AK4" s="147"/>
      <c r="AL4" s="142"/>
      <c r="AM4" s="143"/>
      <c r="AN4" s="143"/>
      <c r="AO4" s="143"/>
      <c r="AP4" s="144"/>
      <c r="AQ4" s="145"/>
      <c r="AR4" s="146"/>
      <c r="AS4" s="146"/>
      <c r="AT4" s="146"/>
      <c r="AU4" s="147"/>
      <c r="AV4" s="142"/>
      <c r="AW4" s="143"/>
      <c r="AX4" s="143"/>
      <c r="AY4" s="143"/>
      <c r="AZ4" s="144"/>
      <c r="BA4" s="151" t="s">
        <v>6</v>
      </c>
      <c r="BB4" s="153" t="s">
        <v>7</v>
      </c>
      <c r="BC4" s="17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152"/>
      <c r="BB5" s="154"/>
      <c r="BC5" s="179"/>
    </row>
    <row r="6" spans="1:55" x14ac:dyDescent="0.2">
      <c r="A6" s="90">
        <v>1</v>
      </c>
      <c r="B6" s="91"/>
      <c r="C6" s="92"/>
      <c r="D6" s="93"/>
      <c r="E6" s="94">
        <f>+C6+D6</f>
        <v>0</v>
      </c>
      <c r="F6" s="93"/>
      <c r="G6" s="95"/>
      <c r="H6" s="92"/>
      <c r="I6" s="93"/>
      <c r="J6" s="94">
        <f>+H6+I6</f>
        <v>0</v>
      </c>
      <c r="K6" s="93"/>
      <c r="L6" s="95"/>
      <c r="M6" s="92"/>
      <c r="N6" s="93"/>
      <c r="O6" s="94">
        <f>+M6+N6</f>
        <v>0</v>
      </c>
      <c r="P6" s="93"/>
      <c r="Q6" s="95"/>
      <c r="R6" s="92"/>
      <c r="S6" s="93"/>
      <c r="T6" s="94">
        <f>+R6+S6</f>
        <v>0</v>
      </c>
      <c r="U6" s="93"/>
      <c r="V6" s="95"/>
      <c r="W6" s="92"/>
      <c r="X6" s="93"/>
      <c r="Y6" s="94">
        <f>+W6+X6</f>
        <v>0</v>
      </c>
      <c r="Z6" s="93"/>
      <c r="AA6" s="95"/>
      <c r="AB6" s="92"/>
      <c r="AC6" s="93"/>
      <c r="AD6" s="94">
        <f>+AB6+AC6</f>
        <v>0</v>
      </c>
      <c r="AE6" s="93"/>
      <c r="AF6" s="95"/>
      <c r="AG6" s="92"/>
      <c r="AH6" s="93"/>
      <c r="AI6" s="94">
        <f>+AG6+AH6</f>
        <v>0</v>
      </c>
      <c r="AJ6" s="93"/>
      <c r="AK6" s="95"/>
      <c r="AL6" s="92"/>
      <c r="AM6" s="93"/>
      <c r="AN6" s="94">
        <f>+AL6+AM6</f>
        <v>0</v>
      </c>
      <c r="AO6" s="93"/>
      <c r="AP6" s="95"/>
      <c r="AQ6" s="92"/>
      <c r="AR6" s="93"/>
      <c r="AS6" s="94">
        <f>+AQ6+AR6</f>
        <v>0</v>
      </c>
      <c r="AT6" s="93"/>
      <c r="AU6" s="95"/>
      <c r="AV6" s="92"/>
      <c r="AW6" s="93"/>
      <c r="AX6" s="94">
        <f>+AV6+AW6</f>
        <v>0</v>
      </c>
      <c r="AY6" s="93"/>
      <c r="AZ6" s="95"/>
      <c r="BA6" s="23">
        <f>IF(E6&gt;0,1,0)+IF(J6&gt;0,1,0)+IF(O6&gt;0,1,0)+IF(T6&gt;0,1,0)+IF(Y6&gt;0,1,0)+IF(AD6&gt;0,1,0)+IF(AI6&gt;0,1,0)+IF(AN6&gt;0,1,0)+IF(AS6&gt;0,1,0)+IF(AX6&gt;0,1,0)</f>
        <v>0</v>
      </c>
      <c r="BB6" s="23">
        <f>E6+J6+O6+T6+Y6+AD6+AI6+AN6+AS6+AX6</f>
        <v>0</v>
      </c>
      <c r="BC6" s="21" t="e">
        <f t="shared" ref="BC6:BC36" si="0">BB6/BA6</f>
        <v>#DIV/0!</v>
      </c>
    </row>
    <row r="7" spans="1:55" x14ac:dyDescent="0.2">
      <c r="A7" s="90">
        <v>2</v>
      </c>
      <c r="B7" s="91"/>
      <c r="C7" s="92"/>
      <c r="D7" s="93"/>
      <c r="E7" s="94">
        <f t="shared" ref="E7:E35" si="1">+C7+D7</f>
        <v>0</v>
      </c>
      <c r="F7" s="93"/>
      <c r="G7" s="95"/>
      <c r="H7" s="92"/>
      <c r="I7" s="93"/>
      <c r="J7" s="94">
        <f t="shared" ref="J7:J35" si="2">+H7+I7</f>
        <v>0</v>
      </c>
      <c r="K7" s="93"/>
      <c r="L7" s="95"/>
      <c r="M7" s="92"/>
      <c r="N7" s="93"/>
      <c r="O7" s="94">
        <f t="shared" ref="O7:O34" si="3">+M7+N7</f>
        <v>0</v>
      </c>
      <c r="P7" s="93"/>
      <c r="Q7" s="95"/>
      <c r="R7" s="92"/>
      <c r="S7" s="93"/>
      <c r="T7" s="94">
        <f t="shared" ref="T7:T35" si="4">+R7+S7</f>
        <v>0</v>
      </c>
      <c r="U7" s="93"/>
      <c r="V7" s="95"/>
      <c r="W7" s="92"/>
      <c r="X7" s="93"/>
      <c r="Y7" s="94">
        <f t="shared" ref="Y7:Y35" si="5">+W7+X7</f>
        <v>0</v>
      </c>
      <c r="Z7" s="93"/>
      <c r="AA7" s="95"/>
      <c r="AB7" s="92"/>
      <c r="AC7" s="93"/>
      <c r="AD7" s="94">
        <f t="shared" ref="AD7:AD35" si="6">+AB7+AC7</f>
        <v>0</v>
      </c>
      <c r="AE7" s="93"/>
      <c r="AF7" s="95"/>
      <c r="AG7" s="92"/>
      <c r="AH7" s="93"/>
      <c r="AI7" s="94">
        <f t="shared" ref="AI7:AI34" si="7">+AG7+AH7</f>
        <v>0</v>
      </c>
      <c r="AJ7" s="93"/>
      <c r="AK7" s="95"/>
      <c r="AL7" s="92"/>
      <c r="AM7" s="93"/>
      <c r="AN7" s="94">
        <f t="shared" ref="AN7:AN35" si="8">+AL7+AM7</f>
        <v>0</v>
      </c>
      <c r="AO7" s="93"/>
      <c r="AP7" s="95"/>
      <c r="AQ7" s="92"/>
      <c r="AR7" s="93"/>
      <c r="AS7" s="94">
        <f t="shared" ref="AS7:AS35" si="9">+AQ7+AR7</f>
        <v>0</v>
      </c>
      <c r="AT7" s="93"/>
      <c r="AU7" s="95"/>
      <c r="AV7" s="92"/>
      <c r="AW7" s="93"/>
      <c r="AX7" s="94">
        <f t="shared" ref="AX7:AX34" si="10">+AV7+AW7</f>
        <v>0</v>
      </c>
      <c r="AY7" s="93"/>
      <c r="AZ7" s="95"/>
      <c r="BA7" s="23">
        <f t="shared" ref="BA7:BA35" si="11">IF(E7&gt;0,1,0)+IF(J7&gt;0,1,0)+IF(O7&gt;0,1,0)+IF(T7&gt;0,1,0)+IF(Y7&gt;0,1,0)+IF(AD7&gt;0,1,0)+IF(AI7&gt;0,1,0)+IF(AN7&gt;0,1,0)+IF(AS7&gt;0,1,0)+IF(AX7&gt;0,1,0)</f>
        <v>0</v>
      </c>
      <c r="BB7" s="23">
        <f t="shared" ref="BB7:BB34" si="12">E7+J7+O7+T7+Y7+AD7+AI7+AN7+AS7+AX7</f>
        <v>0</v>
      </c>
      <c r="BC7" s="21" t="e">
        <f t="shared" si="0"/>
        <v>#DIV/0!</v>
      </c>
    </row>
    <row r="8" spans="1:55" x14ac:dyDescent="0.2">
      <c r="A8" s="30">
        <v>3</v>
      </c>
      <c r="C8" s="27">
        <v>6</v>
      </c>
      <c r="D8" s="25">
        <v>6</v>
      </c>
      <c r="E8" s="26">
        <v>12</v>
      </c>
      <c r="F8" s="25">
        <v>166</v>
      </c>
      <c r="G8" s="24">
        <v>9.18</v>
      </c>
      <c r="H8" s="27">
        <v>5</v>
      </c>
      <c r="I8" s="25">
        <v>4</v>
      </c>
      <c r="J8" s="26">
        <f t="shared" si="2"/>
        <v>9</v>
      </c>
      <c r="K8" s="25">
        <v>214</v>
      </c>
      <c r="L8" s="24">
        <v>8.6300000000000008</v>
      </c>
      <c r="M8" s="27">
        <v>6</v>
      </c>
      <c r="N8" s="25">
        <v>4</v>
      </c>
      <c r="O8" s="28">
        <f t="shared" si="3"/>
        <v>10</v>
      </c>
      <c r="P8" s="25">
        <v>128</v>
      </c>
      <c r="Q8" s="24">
        <v>9.52</v>
      </c>
      <c r="R8" s="27">
        <v>7</v>
      </c>
      <c r="S8" s="25">
        <v>8</v>
      </c>
      <c r="T8" s="26">
        <f t="shared" si="4"/>
        <v>15</v>
      </c>
      <c r="U8" s="25">
        <v>171</v>
      </c>
      <c r="V8" s="24">
        <v>6.52</v>
      </c>
      <c r="W8" s="27">
        <v>6</v>
      </c>
      <c r="X8" s="25">
        <v>7</v>
      </c>
      <c r="Y8" s="28">
        <f t="shared" si="5"/>
        <v>13</v>
      </c>
      <c r="Z8" s="25">
        <v>215</v>
      </c>
      <c r="AA8" s="24">
        <v>9.82</v>
      </c>
      <c r="AB8" s="27">
        <v>3</v>
      </c>
      <c r="AC8" s="25">
        <v>4</v>
      </c>
      <c r="AD8" s="26">
        <f t="shared" si="6"/>
        <v>7</v>
      </c>
      <c r="AE8" s="25">
        <v>210</v>
      </c>
      <c r="AF8" s="24">
        <v>9.0500000000000007</v>
      </c>
      <c r="AG8" s="27">
        <v>4</v>
      </c>
      <c r="AH8" s="25">
        <v>3</v>
      </c>
      <c r="AI8" s="28">
        <f t="shared" si="7"/>
        <v>7</v>
      </c>
      <c r="AJ8" s="25">
        <v>307</v>
      </c>
      <c r="AK8" s="24">
        <v>8.83</v>
      </c>
      <c r="AL8" s="27">
        <v>4</v>
      </c>
      <c r="AM8" s="25">
        <v>5</v>
      </c>
      <c r="AN8" s="26">
        <f t="shared" si="8"/>
        <v>9</v>
      </c>
      <c r="AO8" s="25">
        <v>255</v>
      </c>
      <c r="AP8" s="24">
        <v>8.43</v>
      </c>
      <c r="AQ8" s="27">
        <v>0</v>
      </c>
      <c r="AR8" s="25">
        <v>0</v>
      </c>
      <c r="AS8" s="28">
        <v>0</v>
      </c>
      <c r="AT8" s="25">
        <v>0</v>
      </c>
      <c r="AU8" s="24">
        <v>0</v>
      </c>
      <c r="AV8" s="27">
        <v>0</v>
      </c>
      <c r="AW8" s="25">
        <v>0</v>
      </c>
      <c r="AX8" s="26">
        <v>0</v>
      </c>
      <c r="AY8" s="25">
        <v>0</v>
      </c>
      <c r="AZ8" s="24">
        <v>0</v>
      </c>
      <c r="BA8" s="23">
        <f t="shared" si="11"/>
        <v>8</v>
      </c>
      <c r="BB8" s="22">
        <f t="shared" si="12"/>
        <v>82</v>
      </c>
      <c r="BC8" s="21">
        <f t="shared" si="0"/>
        <v>10.25</v>
      </c>
    </row>
    <row r="9" spans="1:55" x14ac:dyDescent="0.2">
      <c r="A9" s="30">
        <v>4</v>
      </c>
      <c r="C9" s="27">
        <v>7</v>
      </c>
      <c r="D9" s="25">
        <v>10</v>
      </c>
      <c r="E9" s="26">
        <f t="shared" si="1"/>
        <v>17</v>
      </c>
      <c r="F9" s="25">
        <v>202</v>
      </c>
      <c r="G9" s="24">
        <v>8.33</v>
      </c>
      <c r="H9" s="27">
        <v>3</v>
      </c>
      <c r="I9" s="25">
        <v>3</v>
      </c>
      <c r="J9" s="26">
        <f t="shared" si="2"/>
        <v>6</v>
      </c>
      <c r="K9" s="25">
        <v>225</v>
      </c>
      <c r="L9" s="24">
        <v>7.35</v>
      </c>
      <c r="M9" s="27">
        <v>5</v>
      </c>
      <c r="N9" s="25">
        <v>8</v>
      </c>
      <c r="O9" s="28">
        <f t="shared" si="3"/>
        <v>13</v>
      </c>
      <c r="P9" s="25">
        <v>169</v>
      </c>
      <c r="Q9" s="24">
        <v>8.98</v>
      </c>
      <c r="R9" s="27">
        <v>4</v>
      </c>
      <c r="S9" s="25">
        <v>4</v>
      </c>
      <c r="T9" s="26">
        <f t="shared" si="4"/>
        <v>8</v>
      </c>
      <c r="U9" s="25">
        <v>332</v>
      </c>
      <c r="V9" s="24">
        <v>8.43</v>
      </c>
      <c r="W9" s="27">
        <v>8</v>
      </c>
      <c r="X9" s="25">
        <v>7</v>
      </c>
      <c r="Y9" s="28">
        <f t="shared" si="5"/>
        <v>15</v>
      </c>
      <c r="Z9" s="25">
        <v>188</v>
      </c>
      <c r="AA9" s="24">
        <v>9.57</v>
      </c>
      <c r="AB9" s="27">
        <v>4</v>
      </c>
      <c r="AC9" s="25">
        <v>0</v>
      </c>
      <c r="AD9" s="26">
        <f t="shared" si="6"/>
        <v>4</v>
      </c>
      <c r="AE9" s="25">
        <v>261</v>
      </c>
      <c r="AF9" s="24">
        <v>9.35</v>
      </c>
      <c r="AG9" s="27">
        <v>6</v>
      </c>
      <c r="AH9" s="25">
        <v>4</v>
      </c>
      <c r="AI9" s="28">
        <f t="shared" si="7"/>
        <v>10</v>
      </c>
      <c r="AJ9" s="25">
        <v>224</v>
      </c>
      <c r="AK9" s="24">
        <v>9.27</v>
      </c>
      <c r="AL9" s="27">
        <v>5</v>
      </c>
      <c r="AM9" s="25">
        <v>5</v>
      </c>
      <c r="AN9" s="26">
        <f t="shared" si="8"/>
        <v>10</v>
      </c>
      <c r="AO9" s="25">
        <v>245</v>
      </c>
      <c r="AP9" s="24">
        <v>8.4499999999999993</v>
      </c>
      <c r="AQ9" s="27">
        <v>4</v>
      </c>
      <c r="AR9" s="25">
        <v>9</v>
      </c>
      <c r="AS9" s="28">
        <f t="shared" si="9"/>
        <v>13</v>
      </c>
      <c r="AT9" s="25">
        <v>260</v>
      </c>
      <c r="AU9" s="24">
        <v>11.18</v>
      </c>
      <c r="AV9" s="27">
        <v>0</v>
      </c>
      <c r="AW9" s="25">
        <v>0</v>
      </c>
      <c r="AX9" s="26">
        <v>0</v>
      </c>
      <c r="AY9" s="25">
        <v>0</v>
      </c>
      <c r="AZ9" s="24">
        <v>0</v>
      </c>
      <c r="BA9" s="23">
        <f t="shared" si="11"/>
        <v>9</v>
      </c>
      <c r="BB9" s="22">
        <f t="shared" si="12"/>
        <v>96</v>
      </c>
      <c r="BC9" s="21">
        <f t="shared" si="0"/>
        <v>10.666666666666666</v>
      </c>
    </row>
    <row r="10" spans="1:55" x14ac:dyDescent="0.2">
      <c r="A10" s="30">
        <v>5</v>
      </c>
      <c r="C10" s="27">
        <v>4</v>
      </c>
      <c r="D10" s="25">
        <v>5</v>
      </c>
      <c r="E10" s="26">
        <f t="shared" si="1"/>
        <v>9</v>
      </c>
      <c r="F10" s="25">
        <v>189</v>
      </c>
      <c r="G10" s="24">
        <v>8.83</v>
      </c>
      <c r="H10" s="27">
        <v>5</v>
      </c>
      <c r="I10" s="25">
        <v>5</v>
      </c>
      <c r="J10" s="26">
        <f t="shared" si="2"/>
        <v>10</v>
      </c>
      <c r="K10" s="25">
        <v>320</v>
      </c>
      <c r="L10" s="24">
        <v>9.57</v>
      </c>
      <c r="M10" s="27">
        <v>2</v>
      </c>
      <c r="N10" s="25">
        <v>10</v>
      </c>
      <c r="O10" s="28">
        <f t="shared" si="3"/>
        <v>12</v>
      </c>
      <c r="P10" s="25">
        <v>116</v>
      </c>
      <c r="Q10" s="24">
        <v>6.65</v>
      </c>
      <c r="R10" s="27">
        <v>4</v>
      </c>
      <c r="S10" s="25">
        <v>5</v>
      </c>
      <c r="T10" s="26">
        <f t="shared" si="4"/>
        <v>9</v>
      </c>
      <c r="U10" s="25">
        <v>300</v>
      </c>
      <c r="V10" s="24">
        <v>9.1</v>
      </c>
      <c r="W10" s="27">
        <v>7</v>
      </c>
      <c r="X10" s="25">
        <v>5</v>
      </c>
      <c r="Y10" s="28">
        <f t="shared" si="5"/>
        <v>12</v>
      </c>
      <c r="Z10" s="25">
        <v>231</v>
      </c>
      <c r="AA10" s="24">
        <v>9.25</v>
      </c>
      <c r="AB10" s="27">
        <v>4</v>
      </c>
      <c r="AC10" s="25">
        <v>4</v>
      </c>
      <c r="AD10" s="26">
        <f t="shared" si="6"/>
        <v>8</v>
      </c>
      <c r="AE10" s="25">
        <v>123</v>
      </c>
      <c r="AF10" s="24">
        <v>6.95</v>
      </c>
      <c r="AG10" s="27">
        <v>3</v>
      </c>
      <c r="AH10" s="25">
        <v>6</v>
      </c>
      <c r="AI10" s="28">
        <f t="shared" si="7"/>
        <v>9</v>
      </c>
      <c r="AJ10" s="25">
        <v>191</v>
      </c>
      <c r="AK10" s="24">
        <v>8.6999999999999993</v>
      </c>
      <c r="AL10" s="27">
        <v>3</v>
      </c>
      <c r="AM10" s="25">
        <v>5</v>
      </c>
      <c r="AN10" s="26">
        <f t="shared" si="8"/>
        <v>8</v>
      </c>
      <c r="AO10" s="25">
        <v>232</v>
      </c>
      <c r="AP10" s="24">
        <v>8.11</v>
      </c>
      <c r="AQ10" s="27">
        <v>2</v>
      </c>
      <c r="AR10" s="25">
        <v>12</v>
      </c>
      <c r="AS10" s="28">
        <f t="shared" si="9"/>
        <v>14</v>
      </c>
      <c r="AT10" s="25">
        <v>157</v>
      </c>
      <c r="AU10" s="24">
        <v>7.15</v>
      </c>
      <c r="AV10" s="27">
        <v>0</v>
      </c>
      <c r="AW10" s="25">
        <v>0</v>
      </c>
      <c r="AX10" s="26">
        <v>0</v>
      </c>
      <c r="AY10" s="25">
        <v>0</v>
      </c>
      <c r="AZ10" s="24">
        <v>0</v>
      </c>
      <c r="BA10" s="23">
        <f t="shared" si="11"/>
        <v>9</v>
      </c>
      <c r="BB10" s="22">
        <f t="shared" si="12"/>
        <v>91</v>
      </c>
      <c r="BC10" s="21">
        <f t="shared" si="0"/>
        <v>10.111111111111111</v>
      </c>
    </row>
    <row r="11" spans="1:55" x14ac:dyDescent="0.2">
      <c r="A11" s="30">
        <v>6</v>
      </c>
      <c r="C11" s="27">
        <v>6</v>
      </c>
      <c r="D11" s="25">
        <v>12</v>
      </c>
      <c r="E11" s="26">
        <f t="shared" si="1"/>
        <v>18</v>
      </c>
      <c r="F11" s="25">
        <v>222</v>
      </c>
      <c r="G11" s="24">
        <v>9.3000000000000007</v>
      </c>
      <c r="H11" s="27">
        <v>6</v>
      </c>
      <c r="I11" s="25">
        <v>5</v>
      </c>
      <c r="J11" s="26">
        <f t="shared" si="2"/>
        <v>11</v>
      </c>
      <c r="K11" s="25">
        <v>250</v>
      </c>
      <c r="L11" s="24">
        <v>9.35</v>
      </c>
      <c r="M11" s="27">
        <v>0</v>
      </c>
      <c r="N11" s="25">
        <v>0</v>
      </c>
      <c r="O11" s="28">
        <f t="shared" si="3"/>
        <v>0</v>
      </c>
      <c r="P11" s="25">
        <v>0</v>
      </c>
      <c r="Q11" s="24">
        <v>7</v>
      </c>
      <c r="R11" s="27">
        <v>4</v>
      </c>
      <c r="S11" s="25">
        <v>6</v>
      </c>
      <c r="T11" s="26">
        <f t="shared" si="4"/>
        <v>10</v>
      </c>
      <c r="U11" s="25">
        <v>303</v>
      </c>
      <c r="V11" s="24">
        <v>9.57</v>
      </c>
      <c r="W11" s="27">
        <v>5</v>
      </c>
      <c r="X11" s="25">
        <v>5</v>
      </c>
      <c r="Y11" s="28">
        <f t="shared" si="5"/>
        <v>10</v>
      </c>
      <c r="Z11" s="25">
        <v>228</v>
      </c>
      <c r="AA11" s="24">
        <v>9.0500000000000007</v>
      </c>
      <c r="AB11" s="27">
        <v>6</v>
      </c>
      <c r="AC11" s="25">
        <v>4</v>
      </c>
      <c r="AD11" s="26">
        <f t="shared" si="6"/>
        <v>10</v>
      </c>
      <c r="AE11" s="25">
        <v>268</v>
      </c>
      <c r="AF11" s="24">
        <v>9.27</v>
      </c>
      <c r="AG11" s="27">
        <v>5</v>
      </c>
      <c r="AH11" s="25">
        <v>6</v>
      </c>
      <c r="AI11" s="28">
        <f t="shared" si="7"/>
        <v>11</v>
      </c>
      <c r="AJ11" s="25">
        <v>108</v>
      </c>
      <c r="AK11" s="24">
        <v>9.48</v>
      </c>
      <c r="AL11" s="27">
        <v>4</v>
      </c>
      <c r="AM11" s="25">
        <v>3</v>
      </c>
      <c r="AN11" s="26">
        <f t="shared" si="8"/>
        <v>7</v>
      </c>
      <c r="AO11" s="25">
        <v>245</v>
      </c>
      <c r="AP11" s="24">
        <v>9.08</v>
      </c>
      <c r="AQ11" s="27">
        <v>6</v>
      </c>
      <c r="AR11" s="25">
        <v>11</v>
      </c>
      <c r="AS11" s="28">
        <f t="shared" si="9"/>
        <v>17</v>
      </c>
      <c r="AT11" s="25">
        <v>233</v>
      </c>
      <c r="AU11" s="24">
        <v>8.5299999999999994</v>
      </c>
      <c r="AV11" s="27">
        <v>0</v>
      </c>
      <c r="AW11" s="25">
        <v>0</v>
      </c>
      <c r="AX11" s="26">
        <f t="shared" si="10"/>
        <v>0</v>
      </c>
      <c r="AY11" s="25">
        <v>0</v>
      </c>
      <c r="AZ11" s="24">
        <v>0</v>
      </c>
      <c r="BA11" s="23">
        <f t="shared" si="11"/>
        <v>8</v>
      </c>
      <c r="BB11" s="22">
        <f t="shared" si="12"/>
        <v>94</v>
      </c>
      <c r="BC11" s="21">
        <f t="shared" si="0"/>
        <v>11.75</v>
      </c>
    </row>
    <row r="12" spans="1:55" x14ac:dyDescent="0.2">
      <c r="A12" s="90">
        <v>7</v>
      </c>
      <c r="B12" s="91"/>
      <c r="C12" s="92"/>
      <c r="D12" s="93"/>
      <c r="E12" s="94">
        <f t="shared" si="1"/>
        <v>0</v>
      </c>
      <c r="F12" s="93"/>
      <c r="G12" s="95"/>
      <c r="H12" s="92"/>
      <c r="I12" s="93"/>
      <c r="J12" s="94">
        <f t="shared" si="2"/>
        <v>0</v>
      </c>
      <c r="K12" s="93"/>
      <c r="L12" s="95"/>
      <c r="M12" s="92"/>
      <c r="N12" s="93"/>
      <c r="O12" s="94">
        <f t="shared" si="3"/>
        <v>0</v>
      </c>
      <c r="P12" s="93"/>
      <c r="Q12" s="95"/>
      <c r="R12" s="92"/>
      <c r="S12" s="93"/>
      <c r="T12" s="94">
        <f t="shared" si="4"/>
        <v>0</v>
      </c>
      <c r="U12" s="93"/>
      <c r="V12" s="95"/>
      <c r="W12" s="92"/>
      <c r="X12" s="93"/>
      <c r="Y12" s="94">
        <f t="shared" si="5"/>
        <v>0</v>
      </c>
      <c r="Z12" s="93"/>
      <c r="AA12" s="95"/>
      <c r="AB12" s="92"/>
      <c r="AC12" s="93"/>
      <c r="AD12" s="94">
        <f t="shared" si="6"/>
        <v>0</v>
      </c>
      <c r="AE12" s="93"/>
      <c r="AF12" s="95"/>
      <c r="AG12" s="92"/>
      <c r="AH12" s="93"/>
      <c r="AI12" s="94">
        <f t="shared" si="7"/>
        <v>0</v>
      </c>
      <c r="AJ12" s="93"/>
      <c r="AK12" s="95"/>
      <c r="AL12" s="92"/>
      <c r="AM12" s="93"/>
      <c r="AN12" s="94">
        <f t="shared" si="8"/>
        <v>0</v>
      </c>
      <c r="AO12" s="93"/>
      <c r="AP12" s="95"/>
      <c r="AQ12" s="92"/>
      <c r="AR12" s="93"/>
      <c r="AS12" s="94">
        <f t="shared" si="9"/>
        <v>0</v>
      </c>
      <c r="AT12" s="93"/>
      <c r="AU12" s="95"/>
      <c r="AV12" s="92"/>
      <c r="AW12" s="93"/>
      <c r="AX12" s="94">
        <f t="shared" si="10"/>
        <v>0</v>
      </c>
      <c r="AY12" s="93"/>
      <c r="AZ12" s="95"/>
      <c r="BA12" s="96">
        <f t="shared" si="11"/>
        <v>0</v>
      </c>
      <c r="BB12" s="96">
        <f t="shared" si="12"/>
        <v>0</v>
      </c>
      <c r="BC12" s="97" t="e">
        <f t="shared" si="0"/>
        <v>#DIV/0!</v>
      </c>
    </row>
    <row r="13" spans="1:55" x14ac:dyDescent="0.2">
      <c r="A13" s="90">
        <v>8</v>
      </c>
      <c r="B13" s="91"/>
      <c r="C13" s="92"/>
      <c r="D13" s="93"/>
      <c r="E13" s="94">
        <f t="shared" si="1"/>
        <v>0</v>
      </c>
      <c r="F13" s="93"/>
      <c r="G13" s="95"/>
      <c r="H13" s="92"/>
      <c r="I13" s="93"/>
      <c r="J13" s="94">
        <f t="shared" si="2"/>
        <v>0</v>
      </c>
      <c r="K13" s="93"/>
      <c r="L13" s="95"/>
      <c r="M13" s="92"/>
      <c r="N13" s="93"/>
      <c r="O13" s="94">
        <f t="shared" si="3"/>
        <v>0</v>
      </c>
      <c r="P13" s="93"/>
      <c r="Q13" s="95"/>
      <c r="R13" s="92"/>
      <c r="S13" s="93"/>
      <c r="T13" s="94">
        <f t="shared" si="4"/>
        <v>0</v>
      </c>
      <c r="U13" s="93"/>
      <c r="V13" s="95"/>
      <c r="W13" s="92"/>
      <c r="X13" s="93"/>
      <c r="Y13" s="94">
        <f t="shared" si="5"/>
        <v>0</v>
      </c>
      <c r="Z13" s="93"/>
      <c r="AA13" s="95"/>
      <c r="AB13" s="92"/>
      <c r="AC13" s="93"/>
      <c r="AD13" s="94">
        <f t="shared" si="6"/>
        <v>0</v>
      </c>
      <c r="AE13" s="93"/>
      <c r="AF13" s="95"/>
      <c r="AG13" s="92"/>
      <c r="AH13" s="93"/>
      <c r="AI13" s="94">
        <f t="shared" si="7"/>
        <v>0</v>
      </c>
      <c r="AJ13" s="93"/>
      <c r="AK13" s="95"/>
      <c r="AL13" s="92"/>
      <c r="AM13" s="93"/>
      <c r="AN13" s="94">
        <f t="shared" si="8"/>
        <v>0</v>
      </c>
      <c r="AO13" s="93"/>
      <c r="AP13" s="95"/>
      <c r="AQ13" s="92"/>
      <c r="AR13" s="93"/>
      <c r="AS13" s="94">
        <f t="shared" si="9"/>
        <v>0</v>
      </c>
      <c r="AT13" s="93"/>
      <c r="AU13" s="95"/>
      <c r="AV13" s="92"/>
      <c r="AW13" s="93"/>
      <c r="AX13" s="94">
        <f t="shared" si="10"/>
        <v>0</v>
      </c>
      <c r="AY13" s="93"/>
      <c r="AZ13" s="95"/>
      <c r="BA13" s="96">
        <f t="shared" si="11"/>
        <v>0</v>
      </c>
      <c r="BB13" s="96">
        <f t="shared" si="12"/>
        <v>0</v>
      </c>
      <c r="BC13" s="97" t="e">
        <f t="shared" si="0"/>
        <v>#DIV/0!</v>
      </c>
    </row>
    <row r="14" spans="1:55" x14ac:dyDescent="0.2">
      <c r="A14" s="30">
        <v>9</v>
      </c>
      <c r="C14" s="27">
        <v>7</v>
      </c>
      <c r="D14" s="25">
        <v>6</v>
      </c>
      <c r="E14" s="26">
        <f t="shared" si="1"/>
        <v>13</v>
      </c>
      <c r="F14" s="25">
        <v>141</v>
      </c>
      <c r="G14" s="24">
        <v>9.8699999999999992</v>
      </c>
      <c r="H14" s="27">
        <v>6</v>
      </c>
      <c r="I14" s="25">
        <v>6</v>
      </c>
      <c r="J14" s="26">
        <f t="shared" si="2"/>
        <v>12</v>
      </c>
      <c r="K14" s="25">
        <v>145</v>
      </c>
      <c r="L14" s="24">
        <v>8.6199999999999992</v>
      </c>
      <c r="M14" s="27">
        <v>5</v>
      </c>
      <c r="N14" s="25">
        <v>4</v>
      </c>
      <c r="O14" s="28">
        <f t="shared" si="3"/>
        <v>9</v>
      </c>
      <c r="P14" s="25">
        <v>232</v>
      </c>
      <c r="Q14" s="24">
        <v>9.2200000000000006</v>
      </c>
      <c r="R14" s="27">
        <v>0</v>
      </c>
      <c r="S14" s="25">
        <v>0</v>
      </c>
      <c r="T14" s="26">
        <v>0</v>
      </c>
      <c r="U14" s="25">
        <v>0</v>
      </c>
      <c r="V14" s="24">
        <v>0</v>
      </c>
      <c r="W14" s="27">
        <v>5</v>
      </c>
      <c r="X14" s="25">
        <v>9</v>
      </c>
      <c r="Y14" s="28">
        <f t="shared" si="5"/>
        <v>14</v>
      </c>
      <c r="Z14" s="25">
        <v>312</v>
      </c>
      <c r="AA14" s="24">
        <v>10.07</v>
      </c>
      <c r="AB14" s="27">
        <v>6</v>
      </c>
      <c r="AC14" s="25">
        <v>5</v>
      </c>
      <c r="AD14" s="26">
        <f t="shared" si="6"/>
        <v>11</v>
      </c>
      <c r="AE14" s="25">
        <v>204</v>
      </c>
      <c r="AF14" s="24">
        <v>7.97</v>
      </c>
      <c r="AG14" s="27">
        <v>4</v>
      </c>
      <c r="AH14" s="25">
        <v>5</v>
      </c>
      <c r="AI14" s="28">
        <f t="shared" si="7"/>
        <v>9</v>
      </c>
      <c r="AJ14" s="25">
        <v>318</v>
      </c>
      <c r="AK14" s="24">
        <v>9.3000000000000007</v>
      </c>
      <c r="AL14" s="27">
        <v>0</v>
      </c>
      <c r="AM14" s="25">
        <v>0</v>
      </c>
      <c r="AN14" s="26">
        <v>0</v>
      </c>
      <c r="AO14" s="25">
        <v>0</v>
      </c>
      <c r="AP14" s="24">
        <v>0</v>
      </c>
      <c r="AQ14" s="27">
        <v>4</v>
      </c>
      <c r="AR14" s="25">
        <v>7</v>
      </c>
      <c r="AS14" s="28">
        <f t="shared" si="9"/>
        <v>11</v>
      </c>
      <c r="AT14" s="25">
        <v>169</v>
      </c>
      <c r="AU14" s="24">
        <v>7.2</v>
      </c>
      <c r="AV14" s="27">
        <v>0</v>
      </c>
      <c r="AW14" s="25">
        <v>0</v>
      </c>
      <c r="AX14" s="26">
        <f t="shared" si="10"/>
        <v>0</v>
      </c>
      <c r="AY14" s="25">
        <v>0</v>
      </c>
      <c r="AZ14" s="24">
        <v>0</v>
      </c>
      <c r="BA14" s="23">
        <f t="shared" si="11"/>
        <v>7</v>
      </c>
      <c r="BB14" s="22">
        <f t="shared" si="12"/>
        <v>79</v>
      </c>
      <c r="BC14" s="21">
        <f t="shared" si="0"/>
        <v>11.285714285714286</v>
      </c>
    </row>
    <row r="15" spans="1:55" x14ac:dyDescent="0.2">
      <c r="A15" s="30">
        <v>10</v>
      </c>
      <c r="C15" s="27">
        <v>6</v>
      </c>
      <c r="D15" s="25">
        <v>7</v>
      </c>
      <c r="E15" s="26">
        <f t="shared" si="1"/>
        <v>13</v>
      </c>
      <c r="F15" s="25">
        <v>200</v>
      </c>
      <c r="G15" s="24">
        <v>9.1999999999999993</v>
      </c>
      <c r="H15" s="27">
        <v>6</v>
      </c>
      <c r="I15" s="25">
        <v>4</v>
      </c>
      <c r="J15" s="26">
        <f t="shared" si="2"/>
        <v>10</v>
      </c>
      <c r="K15" s="25">
        <v>256</v>
      </c>
      <c r="L15" s="24">
        <v>8.8800000000000008</v>
      </c>
      <c r="M15" s="27">
        <v>6</v>
      </c>
      <c r="N15" s="25">
        <v>8</v>
      </c>
      <c r="O15" s="28">
        <f t="shared" si="3"/>
        <v>14</v>
      </c>
      <c r="P15" s="25">
        <v>153</v>
      </c>
      <c r="Q15" s="24">
        <v>10.6</v>
      </c>
      <c r="R15" s="27">
        <v>0</v>
      </c>
      <c r="S15" s="25">
        <v>0</v>
      </c>
      <c r="T15" s="26">
        <v>0</v>
      </c>
      <c r="U15" s="25">
        <v>0</v>
      </c>
      <c r="V15" s="24">
        <v>0</v>
      </c>
      <c r="W15" s="27">
        <v>9</v>
      </c>
      <c r="X15" s="25">
        <v>8</v>
      </c>
      <c r="Y15" s="28">
        <f t="shared" si="5"/>
        <v>17</v>
      </c>
      <c r="Z15" s="25">
        <v>228</v>
      </c>
      <c r="AA15" s="24">
        <v>9.7200000000000006</v>
      </c>
      <c r="AB15" s="27">
        <v>7</v>
      </c>
      <c r="AC15" s="25">
        <v>3</v>
      </c>
      <c r="AD15" s="26">
        <f t="shared" si="6"/>
        <v>10</v>
      </c>
      <c r="AE15" s="25">
        <v>239</v>
      </c>
      <c r="AF15" s="24">
        <v>8.77</v>
      </c>
      <c r="AG15" s="27">
        <v>4</v>
      </c>
      <c r="AH15" s="25">
        <v>9</v>
      </c>
      <c r="AI15" s="28">
        <f t="shared" si="7"/>
        <v>13</v>
      </c>
      <c r="AJ15" s="25">
        <v>136</v>
      </c>
      <c r="AK15" s="24">
        <v>8.5500000000000007</v>
      </c>
      <c r="AL15" s="27">
        <v>4</v>
      </c>
      <c r="AM15" s="25">
        <v>8</v>
      </c>
      <c r="AN15" s="26">
        <f t="shared" si="8"/>
        <v>12</v>
      </c>
      <c r="AO15" s="25">
        <v>368</v>
      </c>
      <c r="AP15" s="24">
        <v>10.33</v>
      </c>
      <c r="AQ15" s="27">
        <v>5</v>
      </c>
      <c r="AR15" s="25">
        <v>8</v>
      </c>
      <c r="AS15" s="28">
        <f t="shared" si="9"/>
        <v>13</v>
      </c>
      <c r="AT15" s="25">
        <v>213</v>
      </c>
      <c r="AU15" s="24">
        <v>9.3699999999999992</v>
      </c>
      <c r="AV15" s="27">
        <v>0</v>
      </c>
      <c r="AW15" s="25">
        <v>0</v>
      </c>
      <c r="AX15" s="26">
        <v>0</v>
      </c>
      <c r="AY15" s="25">
        <v>0</v>
      </c>
      <c r="AZ15" s="24">
        <v>0</v>
      </c>
      <c r="BA15" s="23">
        <f t="shared" si="11"/>
        <v>8</v>
      </c>
      <c r="BB15" s="22">
        <f t="shared" si="12"/>
        <v>102</v>
      </c>
      <c r="BC15" s="21">
        <f t="shared" si="0"/>
        <v>12.75</v>
      </c>
    </row>
    <row r="16" spans="1:55" x14ac:dyDescent="0.2">
      <c r="A16" s="30">
        <v>11</v>
      </c>
      <c r="C16" s="27">
        <v>8</v>
      </c>
      <c r="D16" s="25">
        <v>5</v>
      </c>
      <c r="E16" s="26">
        <f t="shared" si="1"/>
        <v>13</v>
      </c>
      <c r="F16" s="25">
        <v>117</v>
      </c>
      <c r="G16" s="24">
        <v>9.02</v>
      </c>
      <c r="H16" s="27">
        <v>4</v>
      </c>
      <c r="I16" s="25">
        <v>4</v>
      </c>
      <c r="J16" s="26">
        <v>8</v>
      </c>
      <c r="K16" s="25">
        <v>196</v>
      </c>
      <c r="L16" s="24">
        <v>8.07</v>
      </c>
      <c r="M16" s="27">
        <v>7</v>
      </c>
      <c r="N16" s="25">
        <v>10</v>
      </c>
      <c r="O16" s="28">
        <f t="shared" si="3"/>
        <v>17</v>
      </c>
      <c r="P16" s="25">
        <v>125</v>
      </c>
      <c r="Q16" s="24">
        <v>8.4</v>
      </c>
      <c r="R16" s="108">
        <v>0</v>
      </c>
      <c r="S16" s="109">
        <v>0</v>
      </c>
      <c r="T16" s="110">
        <v>0</v>
      </c>
      <c r="U16" s="109">
        <v>0</v>
      </c>
      <c r="V16" s="111">
        <v>0</v>
      </c>
      <c r="W16" s="27">
        <v>7</v>
      </c>
      <c r="X16" s="25">
        <v>7</v>
      </c>
      <c r="Y16" s="28">
        <f t="shared" si="5"/>
        <v>14</v>
      </c>
      <c r="Z16" s="25">
        <v>297</v>
      </c>
      <c r="AA16" s="24">
        <v>10.02</v>
      </c>
      <c r="AB16" s="27">
        <v>5</v>
      </c>
      <c r="AC16" s="25">
        <v>6</v>
      </c>
      <c r="AD16" s="26">
        <f t="shared" si="6"/>
        <v>11</v>
      </c>
      <c r="AE16" s="25">
        <v>286</v>
      </c>
      <c r="AF16" s="24">
        <v>9.2200000000000006</v>
      </c>
      <c r="AG16" s="27">
        <v>5</v>
      </c>
      <c r="AH16" s="25">
        <v>7</v>
      </c>
      <c r="AI16" s="28">
        <f t="shared" si="7"/>
        <v>12</v>
      </c>
      <c r="AJ16" s="25">
        <v>107</v>
      </c>
      <c r="AK16" s="24">
        <v>8.07</v>
      </c>
      <c r="AL16" s="27">
        <v>5</v>
      </c>
      <c r="AM16" s="25">
        <v>8</v>
      </c>
      <c r="AN16" s="26">
        <f t="shared" si="8"/>
        <v>13</v>
      </c>
      <c r="AO16" s="25">
        <v>246</v>
      </c>
      <c r="AP16" s="24">
        <v>10.33</v>
      </c>
      <c r="AQ16" s="27">
        <v>4</v>
      </c>
      <c r="AR16" s="25">
        <v>7</v>
      </c>
      <c r="AS16" s="28">
        <f t="shared" si="9"/>
        <v>11</v>
      </c>
      <c r="AT16" s="25">
        <v>231</v>
      </c>
      <c r="AU16" s="24">
        <v>7.95</v>
      </c>
      <c r="AV16" s="27">
        <v>6</v>
      </c>
      <c r="AW16" s="25">
        <v>1</v>
      </c>
      <c r="AX16" s="26">
        <f t="shared" si="10"/>
        <v>7</v>
      </c>
      <c r="AY16" s="25">
        <v>250</v>
      </c>
      <c r="AZ16" s="24">
        <v>9.18</v>
      </c>
      <c r="BA16" s="23">
        <f t="shared" si="11"/>
        <v>9</v>
      </c>
      <c r="BB16" s="22">
        <f t="shared" si="12"/>
        <v>106</v>
      </c>
      <c r="BC16" s="21">
        <f t="shared" si="0"/>
        <v>11.777777777777779</v>
      </c>
    </row>
    <row r="17" spans="1:55" x14ac:dyDescent="0.2">
      <c r="A17" s="30">
        <v>12</v>
      </c>
      <c r="C17" s="27">
        <v>7</v>
      </c>
      <c r="D17" s="25">
        <v>8</v>
      </c>
      <c r="E17" s="26">
        <f t="shared" si="1"/>
        <v>15</v>
      </c>
      <c r="F17" s="25">
        <v>254</v>
      </c>
      <c r="G17" s="24">
        <v>9.83</v>
      </c>
      <c r="H17" s="27">
        <v>5</v>
      </c>
      <c r="I17" s="25">
        <v>8</v>
      </c>
      <c r="J17" s="26">
        <f t="shared" si="2"/>
        <v>13</v>
      </c>
      <c r="K17" s="25">
        <v>315</v>
      </c>
      <c r="L17" s="24">
        <v>9.8800000000000008</v>
      </c>
      <c r="M17" s="27">
        <v>5</v>
      </c>
      <c r="N17" s="25">
        <v>7</v>
      </c>
      <c r="O17" s="28">
        <f t="shared" si="3"/>
        <v>12</v>
      </c>
      <c r="P17" s="25">
        <v>167</v>
      </c>
      <c r="Q17" s="24">
        <v>9.73</v>
      </c>
      <c r="R17" s="27">
        <v>0</v>
      </c>
      <c r="S17" s="25">
        <v>0</v>
      </c>
      <c r="T17" s="26">
        <f t="shared" si="4"/>
        <v>0</v>
      </c>
      <c r="U17" s="25">
        <v>0</v>
      </c>
      <c r="V17" s="24">
        <v>0</v>
      </c>
      <c r="W17" s="27">
        <v>7</v>
      </c>
      <c r="X17" s="25">
        <v>7</v>
      </c>
      <c r="Y17" s="28">
        <f t="shared" si="5"/>
        <v>14</v>
      </c>
      <c r="Z17" s="25">
        <v>261</v>
      </c>
      <c r="AA17" s="24">
        <v>9.98</v>
      </c>
      <c r="AB17" s="27">
        <v>6</v>
      </c>
      <c r="AC17" s="25">
        <v>3</v>
      </c>
      <c r="AD17" s="26">
        <f t="shared" si="6"/>
        <v>9</v>
      </c>
      <c r="AE17" s="25">
        <v>281</v>
      </c>
      <c r="AF17" s="24">
        <v>8.98</v>
      </c>
      <c r="AG17" s="27">
        <v>9</v>
      </c>
      <c r="AH17" s="25">
        <v>5</v>
      </c>
      <c r="AI17" s="28">
        <f t="shared" si="7"/>
        <v>14</v>
      </c>
      <c r="AJ17" s="25">
        <v>226</v>
      </c>
      <c r="AK17" s="24">
        <v>9.68</v>
      </c>
      <c r="AL17" s="27">
        <v>6</v>
      </c>
      <c r="AM17" s="25">
        <v>3</v>
      </c>
      <c r="AN17" s="26">
        <f t="shared" si="8"/>
        <v>9</v>
      </c>
      <c r="AO17" s="25">
        <v>296</v>
      </c>
      <c r="AP17" s="24">
        <v>9.17</v>
      </c>
      <c r="AQ17" s="27">
        <v>6</v>
      </c>
      <c r="AR17" s="25">
        <v>23</v>
      </c>
      <c r="AS17" s="28">
        <f t="shared" si="9"/>
        <v>29</v>
      </c>
      <c r="AT17" s="25">
        <v>162</v>
      </c>
      <c r="AU17" s="24">
        <v>9.1</v>
      </c>
      <c r="AV17" s="27">
        <v>5</v>
      </c>
      <c r="AW17" s="25">
        <v>5</v>
      </c>
      <c r="AX17" s="26">
        <f t="shared" si="10"/>
        <v>10</v>
      </c>
      <c r="AY17" s="25">
        <v>133</v>
      </c>
      <c r="AZ17" s="24">
        <v>7.83</v>
      </c>
      <c r="BA17" s="23">
        <f t="shared" si="11"/>
        <v>9</v>
      </c>
      <c r="BB17" s="22">
        <f t="shared" si="12"/>
        <v>125</v>
      </c>
      <c r="BC17" s="21">
        <f t="shared" si="0"/>
        <v>13.888888888888889</v>
      </c>
    </row>
    <row r="18" spans="1:55" x14ac:dyDescent="0.2">
      <c r="A18" s="30">
        <v>13</v>
      </c>
      <c r="C18" s="27">
        <v>4</v>
      </c>
      <c r="D18" s="25">
        <v>3</v>
      </c>
      <c r="E18" s="26">
        <f t="shared" si="1"/>
        <v>7</v>
      </c>
      <c r="F18" s="25">
        <v>178</v>
      </c>
      <c r="G18" s="24">
        <v>7.5</v>
      </c>
      <c r="H18" s="27">
        <v>4</v>
      </c>
      <c r="I18" s="25">
        <v>4</v>
      </c>
      <c r="J18" s="26">
        <f t="shared" si="2"/>
        <v>8</v>
      </c>
      <c r="K18" s="25">
        <v>227</v>
      </c>
      <c r="L18" s="24">
        <v>9.0500000000000007</v>
      </c>
      <c r="M18" s="27">
        <v>3</v>
      </c>
      <c r="N18" s="25">
        <v>12</v>
      </c>
      <c r="O18" s="28">
        <f t="shared" si="3"/>
        <v>15</v>
      </c>
      <c r="P18" s="25">
        <v>135</v>
      </c>
      <c r="Q18" s="24">
        <v>8.57</v>
      </c>
      <c r="R18" s="27">
        <v>0</v>
      </c>
      <c r="S18" s="25">
        <v>0</v>
      </c>
      <c r="T18" s="26">
        <v>0</v>
      </c>
      <c r="U18" s="25">
        <v>0</v>
      </c>
      <c r="V18" s="24">
        <v>0</v>
      </c>
      <c r="W18" s="27">
        <v>8</v>
      </c>
      <c r="X18" s="25">
        <v>7</v>
      </c>
      <c r="Y18" s="28">
        <f t="shared" si="5"/>
        <v>15</v>
      </c>
      <c r="Z18" s="25">
        <v>160</v>
      </c>
      <c r="AA18" s="24">
        <v>9.25</v>
      </c>
      <c r="AB18" s="27">
        <v>4</v>
      </c>
      <c r="AC18" s="25">
        <v>4</v>
      </c>
      <c r="AD18" s="26">
        <f t="shared" si="6"/>
        <v>8</v>
      </c>
      <c r="AE18" s="25">
        <v>92</v>
      </c>
      <c r="AF18" s="24">
        <v>7.52</v>
      </c>
      <c r="AG18" s="27">
        <v>4</v>
      </c>
      <c r="AH18" s="25">
        <v>4</v>
      </c>
      <c r="AI18" s="28">
        <f t="shared" si="7"/>
        <v>8</v>
      </c>
      <c r="AJ18" s="25">
        <v>313</v>
      </c>
      <c r="AK18" s="24">
        <v>9.7200000000000006</v>
      </c>
      <c r="AL18" s="27">
        <v>4</v>
      </c>
      <c r="AM18" s="25">
        <v>13</v>
      </c>
      <c r="AN18" s="26">
        <f t="shared" si="8"/>
        <v>17</v>
      </c>
      <c r="AO18" s="25">
        <v>303</v>
      </c>
      <c r="AP18" s="24">
        <v>10.48</v>
      </c>
      <c r="AQ18" s="27">
        <v>6</v>
      </c>
      <c r="AR18" s="25">
        <v>10</v>
      </c>
      <c r="AS18" s="28">
        <v>16</v>
      </c>
      <c r="AT18" s="25">
        <v>239</v>
      </c>
      <c r="AU18" s="24">
        <v>8.0500000000000007</v>
      </c>
      <c r="AV18" s="27">
        <v>4</v>
      </c>
      <c r="AW18" s="25">
        <v>2</v>
      </c>
      <c r="AX18" s="26">
        <f t="shared" si="10"/>
        <v>6</v>
      </c>
      <c r="AY18" s="25">
        <v>202</v>
      </c>
      <c r="AZ18" s="24">
        <v>7.22</v>
      </c>
      <c r="BA18" s="23">
        <f t="shared" si="11"/>
        <v>9</v>
      </c>
      <c r="BB18" s="22">
        <f t="shared" si="12"/>
        <v>100</v>
      </c>
      <c r="BC18" s="21">
        <f t="shared" si="0"/>
        <v>11.111111111111111</v>
      </c>
    </row>
    <row r="19" spans="1:55" x14ac:dyDescent="0.2">
      <c r="A19" s="90">
        <v>14</v>
      </c>
      <c r="B19" s="91"/>
      <c r="C19" s="92"/>
      <c r="D19" s="93"/>
      <c r="E19" s="94">
        <f t="shared" si="1"/>
        <v>0</v>
      </c>
      <c r="F19" s="93"/>
      <c r="G19" s="95"/>
      <c r="H19" s="92"/>
      <c r="I19" s="93"/>
      <c r="J19" s="94">
        <f t="shared" si="2"/>
        <v>0</v>
      </c>
      <c r="K19" s="93"/>
      <c r="L19" s="95"/>
      <c r="M19" s="92"/>
      <c r="N19" s="93"/>
      <c r="O19" s="94">
        <f t="shared" si="3"/>
        <v>0</v>
      </c>
      <c r="P19" s="93"/>
      <c r="Q19" s="95"/>
      <c r="R19" s="92"/>
      <c r="S19" s="93"/>
      <c r="T19" s="94">
        <f t="shared" si="4"/>
        <v>0</v>
      </c>
      <c r="U19" s="93"/>
      <c r="V19" s="95"/>
      <c r="W19" s="92"/>
      <c r="X19" s="93"/>
      <c r="Y19" s="94">
        <f t="shared" si="5"/>
        <v>0</v>
      </c>
      <c r="Z19" s="93"/>
      <c r="AA19" s="95"/>
      <c r="AB19" s="92"/>
      <c r="AC19" s="93"/>
      <c r="AD19" s="94">
        <f t="shared" si="6"/>
        <v>0</v>
      </c>
      <c r="AE19" s="93"/>
      <c r="AF19" s="95"/>
      <c r="AG19" s="92"/>
      <c r="AH19" s="93"/>
      <c r="AI19" s="94">
        <f t="shared" si="7"/>
        <v>0</v>
      </c>
      <c r="AJ19" s="93"/>
      <c r="AK19" s="95"/>
      <c r="AL19" s="92"/>
      <c r="AM19" s="93"/>
      <c r="AN19" s="94">
        <f t="shared" si="8"/>
        <v>0</v>
      </c>
      <c r="AO19" s="93"/>
      <c r="AP19" s="95"/>
      <c r="AQ19" s="92"/>
      <c r="AR19" s="93"/>
      <c r="AS19" s="94">
        <f t="shared" si="9"/>
        <v>0</v>
      </c>
      <c r="AT19" s="93"/>
      <c r="AU19" s="95"/>
      <c r="AV19" s="92"/>
      <c r="AW19" s="93"/>
      <c r="AX19" s="94">
        <f t="shared" si="10"/>
        <v>0</v>
      </c>
      <c r="AY19" s="93"/>
      <c r="AZ19" s="95"/>
      <c r="BA19" s="96">
        <f t="shared" si="11"/>
        <v>0</v>
      </c>
      <c r="BB19" s="96">
        <f t="shared" si="12"/>
        <v>0</v>
      </c>
      <c r="BC19" s="97" t="e">
        <f t="shared" si="0"/>
        <v>#DIV/0!</v>
      </c>
    </row>
    <row r="20" spans="1:55" x14ac:dyDescent="0.2">
      <c r="A20" s="90">
        <v>15</v>
      </c>
      <c r="B20" s="91"/>
      <c r="C20" s="92"/>
      <c r="D20" s="93"/>
      <c r="E20" s="94">
        <f t="shared" si="1"/>
        <v>0</v>
      </c>
      <c r="F20" s="93"/>
      <c r="G20" s="95"/>
      <c r="H20" s="92"/>
      <c r="I20" s="93"/>
      <c r="J20" s="94">
        <f t="shared" si="2"/>
        <v>0</v>
      </c>
      <c r="K20" s="93"/>
      <c r="L20" s="95"/>
      <c r="M20" s="92"/>
      <c r="N20" s="93"/>
      <c r="O20" s="94">
        <f t="shared" si="3"/>
        <v>0</v>
      </c>
      <c r="P20" s="93"/>
      <c r="Q20" s="95"/>
      <c r="R20" s="92"/>
      <c r="S20" s="93"/>
      <c r="T20" s="94">
        <f t="shared" si="4"/>
        <v>0</v>
      </c>
      <c r="U20" s="93"/>
      <c r="V20" s="95"/>
      <c r="W20" s="92"/>
      <c r="X20" s="93"/>
      <c r="Y20" s="94">
        <f t="shared" si="5"/>
        <v>0</v>
      </c>
      <c r="Z20" s="93"/>
      <c r="AA20" s="95"/>
      <c r="AB20" s="92"/>
      <c r="AC20" s="93"/>
      <c r="AD20" s="94">
        <f t="shared" si="6"/>
        <v>0</v>
      </c>
      <c r="AE20" s="93"/>
      <c r="AF20" s="95"/>
      <c r="AG20" s="92"/>
      <c r="AH20" s="93"/>
      <c r="AI20" s="94">
        <f t="shared" si="7"/>
        <v>0</v>
      </c>
      <c r="AJ20" s="93"/>
      <c r="AK20" s="95"/>
      <c r="AL20" s="92"/>
      <c r="AM20" s="93"/>
      <c r="AN20" s="94">
        <f t="shared" si="8"/>
        <v>0</v>
      </c>
      <c r="AO20" s="93"/>
      <c r="AP20" s="95"/>
      <c r="AQ20" s="92"/>
      <c r="AR20" s="93"/>
      <c r="AS20" s="94">
        <f t="shared" si="9"/>
        <v>0</v>
      </c>
      <c r="AT20" s="93"/>
      <c r="AU20" s="95"/>
      <c r="AV20" s="92"/>
      <c r="AW20" s="93"/>
      <c r="AX20" s="94">
        <f t="shared" si="10"/>
        <v>0</v>
      </c>
      <c r="AY20" s="93"/>
      <c r="AZ20" s="95"/>
      <c r="BA20" s="96">
        <f t="shared" si="11"/>
        <v>0</v>
      </c>
      <c r="BB20" s="96">
        <f t="shared" si="12"/>
        <v>0</v>
      </c>
      <c r="BC20" s="97" t="e">
        <f t="shared" si="0"/>
        <v>#DIV/0!</v>
      </c>
    </row>
    <row r="21" spans="1:55" x14ac:dyDescent="0.2">
      <c r="A21" s="30">
        <v>16</v>
      </c>
      <c r="C21" s="27">
        <v>6</v>
      </c>
      <c r="D21" s="25">
        <v>16</v>
      </c>
      <c r="E21" s="26">
        <f t="shared" si="1"/>
        <v>22</v>
      </c>
      <c r="F21" s="25">
        <v>162</v>
      </c>
      <c r="G21" s="24">
        <v>7.78</v>
      </c>
      <c r="H21" s="27">
        <v>6</v>
      </c>
      <c r="I21" s="25">
        <v>3</v>
      </c>
      <c r="J21" s="26">
        <v>9</v>
      </c>
      <c r="K21" s="25">
        <v>202</v>
      </c>
      <c r="L21" s="24">
        <v>7.4</v>
      </c>
      <c r="M21" s="27">
        <v>3</v>
      </c>
      <c r="N21" s="25">
        <v>13</v>
      </c>
      <c r="O21" s="28">
        <f t="shared" si="3"/>
        <v>16</v>
      </c>
      <c r="P21" s="25">
        <v>129</v>
      </c>
      <c r="Q21" s="24">
        <v>7.6</v>
      </c>
      <c r="R21" s="27">
        <v>0</v>
      </c>
      <c r="S21" s="25">
        <v>0</v>
      </c>
      <c r="T21" s="26">
        <v>0</v>
      </c>
      <c r="U21" s="25">
        <v>0</v>
      </c>
      <c r="V21" s="24">
        <v>0</v>
      </c>
      <c r="W21" s="27">
        <v>7</v>
      </c>
      <c r="X21" s="25">
        <v>7</v>
      </c>
      <c r="Y21" s="28">
        <f t="shared" si="5"/>
        <v>14</v>
      </c>
      <c r="Z21" s="25">
        <v>306</v>
      </c>
      <c r="AA21" s="24">
        <v>9.93</v>
      </c>
      <c r="AB21" s="27">
        <v>4</v>
      </c>
      <c r="AC21" s="25">
        <v>9</v>
      </c>
      <c r="AD21" s="26">
        <f t="shared" si="6"/>
        <v>13</v>
      </c>
      <c r="AE21" s="25">
        <v>204</v>
      </c>
      <c r="AF21" s="24">
        <v>7.97</v>
      </c>
      <c r="AG21" s="27">
        <v>4</v>
      </c>
      <c r="AH21" s="25">
        <v>4</v>
      </c>
      <c r="AI21" s="28">
        <f t="shared" si="7"/>
        <v>8</v>
      </c>
      <c r="AJ21" s="25">
        <v>271</v>
      </c>
      <c r="AK21" s="24">
        <v>8.85</v>
      </c>
      <c r="AL21" s="27">
        <v>8</v>
      </c>
      <c r="AM21" s="25">
        <v>4</v>
      </c>
      <c r="AN21" s="26">
        <f t="shared" si="8"/>
        <v>12</v>
      </c>
      <c r="AO21" s="25">
        <v>349</v>
      </c>
      <c r="AP21" s="24">
        <v>9.02</v>
      </c>
      <c r="AQ21" s="27">
        <v>6</v>
      </c>
      <c r="AR21" s="25">
        <v>6</v>
      </c>
      <c r="AS21" s="28">
        <f t="shared" si="9"/>
        <v>12</v>
      </c>
      <c r="AT21" s="25">
        <v>164</v>
      </c>
      <c r="AU21" s="24">
        <v>7.15</v>
      </c>
      <c r="AV21" s="27">
        <v>0</v>
      </c>
      <c r="AW21" s="25">
        <v>0</v>
      </c>
      <c r="AX21" s="26">
        <v>0</v>
      </c>
      <c r="AY21" s="25">
        <v>0</v>
      </c>
      <c r="AZ21" s="24">
        <v>0</v>
      </c>
      <c r="BA21" s="23">
        <f t="shared" si="11"/>
        <v>8</v>
      </c>
      <c r="BB21" s="22">
        <f t="shared" si="12"/>
        <v>106</v>
      </c>
      <c r="BC21" s="21">
        <f t="shared" si="0"/>
        <v>13.25</v>
      </c>
    </row>
    <row r="22" spans="1:55" x14ac:dyDescent="0.2">
      <c r="A22" s="30">
        <v>17</v>
      </c>
      <c r="C22" s="27">
        <v>4</v>
      </c>
      <c r="D22" s="25">
        <v>3</v>
      </c>
      <c r="E22" s="26">
        <f t="shared" si="1"/>
        <v>7</v>
      </c>
      <c r="F22" s="25">
        <v>245</v>
      </c>
      <c r="G22" s="24">
        <v>8.43</v>
      </c>
      <c r="H22" s="27">
        <v>1</v>
      </c>
      <c r="I22" s="25">
        <v>0</v>
      </c>
      <c r="J22" s="26">
        <f t="shared" si="2"/>
        <v>1</v>
      </c>
      <c r="K22" s="25">
        <v>502</v>
      </c>
      <c r="L22" s="24">
        <v>8.65</v>
      </c>
      <c r="M22" s="27">
        <v>4</v>
      </c>
      <c r="N22" s="25">
        <v>13</v>
      </c>
      <c r="O22" s="28">
        <f t="shared" si="3"/>
        <v>17</v>
      </c>
      <c r="P22" s="25">
        <v>176</v>
      </c>
      <c r="Q22" s="24">
        <v>8.8800000000000008</v>
      </c>
      <c r="R22" s="27">
        <v>5</v>
      </c>
      <c r="S22" s="25">
        <v>10</v>
      </c>
      <c r="T22" s="26">
        <f t="shared" si="4"/>
        <v>15</v>
      </c>
      <c r="U22" s="25">
        <v>260</v>
      </c>
      <c r="V22" s="24">
        <v>8.5</v>
      </c>
      <c r="W22" s="27">
        <v>4</v>
      </c>
      <c r="X22" s="25">
        <v>6</v>
      </c>
      <c r="Y22" s="28">
        <f t="shared" si="5"/>
        <v>10</v>
      </c>
      <c r="Z22" s="25">
        <v>276</v>
      </c>
      <c r="AA22" s="24">
        <v>9.5500000000000007</v>
      </c>
      <c r="AB22" s="27">
        <v>4</v>
      </c>
      <c r="AC22" s="25">
        <v>6</v>
      </c>
      <c r="AD22" s="26">
        <f t="shared" si="6"/>
        <v>10</v>
      </c>
      <c r="AE22" s="25">
        <v>140</v>
      </c>
      <c r="AF22" s="24">
        <v>8.52</v>
      </c>
      <c r="AG22" s="27">
        <v>5</v>
      </c>
      <c r="AH22" s="25">
        <v>7</v>
      </c>
      <c r="AI22" s="28">
        <f t="shared" si="7"/>
        <v>12</v>
      </c>
      <c r="AJ22" s="25">
        <v>94</v>
      </c>
      <c r="AK22" s="24">
        <v>6.67</v>
      </c>
      <c r="AL22" s="27">
        <v>5</v>
      </c>
      <c r="AM22" s="25">
        <v>7</v>
      </c>
      <c r="AN22" s="26">
        <f t="shared" si="8"/>
        <v>12</v>
      </c>
      <c r="AO22" s="25">
        <v>360</v>
      </c>
      <c r="AP22" s="24">
        <v>9.1</v>
      </c>
      <c r="AQ22" s="27">
        <v>5</v>
      </c>
      <c r="AR22" s="25">
        <v>3</v>
      </c>
      <c r="AS22" s="28">
        <f t="shared" si="9"/>
        <v>8</v>
      </c>
      <c r="AT22" s="25">
        <v>538</v>
      </c>
      <c r="AU22" s="24">
        <v>11.18</v>
      </c>
      <c r="AV22" s="27">
        <v>0</v>
      </c>
      <c r="AW22" s="25">
        <v>0</v>
      </c>
      <c r="AX22" s="26">
        <v>0</v>
      </c>
      <c r="AY22" s="25">
        <v>0</v>
      </c>
      <c r="AZ22" s="24">
        <v>0</v>
      </c>
      <c r="BA22" s="23">
        <f t="shared" si="11"/>
        <v>9</v>
      </c>
      <c r="BB22" s="22">
        <f t="shared" si="12"/>
        <v>92</v>
      </c>
      <c r="BC22" s="21">
        <f t="shared" si="0"/>
        <v>10.222222222222221</v>
      </c>
    </row>
    <row r="23" spans="1:55" x14ac:dyDescent="0.2">
      <c r="A23" s="30">
        <v>18</v>
      </c>
      <c r="C23" s="27">
        <v>7</v>
      </c>
      <c r="D23" s="25">
        <v>5</v>
      </c>
      <c r="E23" s="26">
        <f t="shared" si="1"/>
        <v>12</v>
      </c>
      <c r="F23" s="25">
        <v>197</v>
      </c>
      <c r="G23" s="24">
        <v>7.45</v>
      </c>
      <c r="H23" s="27">
        <v>3</v>
      </c>
      <c r="I23" s="25">
        <v>4</v>
      </c>
      <c r="J23" s="26">
        <f t="shared" si="2"/>
        <v>7</v>
      </c>
      <c r="K23" s="25">
        <v>171</v>
      </c>
      <c r="L23" s="24">
        <v>5.4</v>
      </c>
      <c r="M23" s="27">
        <v>3</v>
      </c>
      <c r="N23" s="25">
        <v>9</v>
      </c>
      <c r="O23" s="28">
        <f t="shared" si="3"/>
        <v>12</v>
      </c>
      <c r="P23" s="25">
        <v>123</v>
      </c>
      <c r="Q23" s="24">
        <v>8.2799999999999994</v>
      </c>
      <c r="R23" s="27">
        <v>7</v>
      </c>
      <c r="S23" s="25">
        <v>5</v>
      </c>
      <c r="T23" s="26">
        <f t="shared" si="4"/>
        <v>12</v>
      </c>
      <c r="U23" s="25">
        <v>156</v>
      </c>
      <c r="V23" s="24">
        <v>8.6199999999999992</v>
      </c>
      <c r="W23" s="27">
        <v>6</v>
      </c>
      <c r="X23" s="25">
        <v>9</v>
      </c>
      <c r="Y23" s="28">
        <f t="shared" si="5"/>
        <v>15</v>
      </c>
      <c r="Z23" s="25">
        <v>271</v>
      </c>
      <c r="AA23" s="24">
        <v>10.02</v>
      </c>
      <c r="AB23" s="27">
        <v>7</v>
      </c>
      <c r="AC23" s="25">
        <v>5</v>
      </c>
      <c r="AD23" s="26">
        <f t="shared" si="6"/>
        <v>12</v>
      </c>
      <c r="AE23" s="25">
        <v>177</v>
      </c>
      <c r="AF23" s="24">
        <v>8.4700000000000006</v>
      </c>
      <c r="AG23" s="27">
        <v>4</v>
      </c>
      <c r="AH23" s="25">
        <v>4</v>
      </c>
      <c r="AI23" s="28">
        <f t="shared" si="7"/>
        <v>8</v>
      </c>
      <c r="AJ23" s="25">
        <v>64</v>
      </c>
      <c r="AK23" s="24">
        <v>7.12</v>
      </c>
      <c r="AL23" s="27">
        <v>5</v>
      </c>
      <c r="AM23" s="25">
        <v>4</v>
      </c>
      <c r="AN23" s="26">
        <f t="shared" si="8"/>
        <v>9</v>
      </c>
      <c r="AO23" s="25">
        <v>365</v>
      </c>
      <c r="AP23" s="24">
        <v>8.9499999999999993</v>
      </c>
      <c r="AQ23" s="27">
        <v>2</v>
      </c>
      <c r="AR23" s="25">
        <v>14</v>
      </c>
      <c r="AS23" s="28">
        <f t="shared" si="9"/>
        <v>16</v>
      </c>
      <c r="AT23" s="25">
        <v>141</v>
      </c>
      <c r="AU23" s="24">
        <v>7.13</v>
      </c>
      <c r="AV23" s="27">
        <v>0</v>
      </c>
      <c r="AW23" s="25">
        <v>0</v>
      </c>
      <c r="AX23" s="26">
        <v>0</v>
      </c>
      <c r="AY23" s="25">
        <v>0</v>
      </c>
      <c r="AZ23" s="24">
        <v>0</v>
      </c>
      <c r="BA23" s="23">
        <v>9</v>
      </c>
      <c r="BB23" s="22">
        <f t="shared" si="12"/>
        <v>103</v>
      </c>
      <c r="BC23" s="21">
        <f t="shared" si="0"/>
        <v>11.444444444444445</v>
      </c>
    </row>
    <row r="24" spans="1:55" x14ac:dyDescent="0.2">
      <c r="A24" s="30">
        <v>19</v>
      </c>
      <c r="C24" s="27">
        <v>5</v>
      </c>
      <c r="D24" s="25">
        <v>10</v>
      </c>
      <c r="E24" s="26">
        <f t="shared" si="1"/>
        <v>15</v>
      </c>
      <c r="F24" s="25">
        <v>160</v>
      </c>
      <c r="G24" s="24">
        <v>8.6199999999999992</v>
      </c>
      <c r="H24" s="27">
        <v>8</v>
      </c>
      <c r="I24" s="25">
        <v>5</v>
      </c>
      <c r="J24" s="26">
        <f t="shared" si="2"/>
        <v>13</v>
      </c>
      <c r="K24" s="25">
        <v>264</v>
      </c>
      <c r="L24" s="24">
        <v>9.3000000000000007</v>
      </c>
      <c r="M24" s="27">
        <v>4</v>
      </c>
      <c r="N24" s="25">
        <v>10</v>
      </c>
      <c r="O24" s="28">
        <f t="shared" si="3"/>
        <v>14</v>
      </c>
      <c r="P24" s="25">
        <v>163</v>
      </c>
      <c r="Q24" s="24">
        <v>8.0500000000000007</v>
      </c>
      <c r="R24" s="27">
        <v>5</v>
      </c>
      <c r="S24" s="25">
        <v>5</v>
      </c>
      <c r="T24" s="26">
        <f t="shared" si="4"/>
        <v>10</v>
      </c>
      <c r="U24" s="25">
        <v>350</v>
      </c>
      <c r="V24" s="24">
        <v>10.45</v>
      </c>
      <c r="W24" s="27">
        <v>8</v>
      </c>
      <c r="X24" s="25">
        <v>9</v>
      </c>
      <c r="Y24" s="28">
        <f t="shared" si="5"/>
        <v>17</v>
      </c>
      <c r="Z24" s="25">
        <v>192</v>
      </c>
      <c r="AA24" s="24">
        <v>9.8800000000000008</v>
      </c>
      <c r="AB24" s="27">
        <v>6</v>
      </c>
      <c r="AC24" s="25">
        <v>8</v>
      </c>
      <c r="AD24" s="26">
        <f t="shared" si="6"/>
        <v>14</v>
      </c>
      <c r="AE24" s="25">
        <v>164</v>
      </c>
      <c r="AF24" s="24">
        <v>8.23</v>
      </c>
      <c r="AG24" s="27">
        <v>5</v>
      </c>
      <c r="AH24" s="25">
        <v>6</v>
      </c>
      <c r="AI24" s="28">
        <f t="shared" si="7"/>
        <v>11</v>
      </c>
      <c r="AJ24" s="25">
        <v>263</v>
      </c>
      <c r="AK24" s="24">
        <v>10.52</v>
      </c>
      <c r="AL24" s="27">
        <v>6</v>
      </c>
      <c r="AM24" s="25">
        <v>8</v>
      </c>
      <c r="AN24" s="26">
        <v>14</v>
      </c>
      <c r="AO24" s="25">
        <v>361</v>
      </c>
      <c r="AP24" s="24">
        <v>9.75</v>
      </c>
      <c r="AQ24" s="27">
        <v>8</v>
      </c>
      <c r="AR24" s="25">
        <v>11</v>
      </c>
      <c r="AS24" s="28">
        <f t="shared" si="9"/>
        <v>19</v>
      </c>
      <c r="AT24" s="25">
        <v>206</v>
      </c>
      <c r="AU24" s="24">
        <v>8.4499999999999993</v>
      </c>
      <c r="AV24" s="27">
        <v>0</v>
      </c>
      <c r="AW24" s="25">
        <v>0</v>
      </c>
      <c r="AX24" s="26">
        <v>0</v>
      </c>
      <c r="AY24" s="25">
        <v>0</v>
      </c>
      <c r="AZ24" s="24">
        <v>0</v>
      </c>
      <c r="BA24" s="23">
        <f t="shared" si="11"/>
        <v>9</v>
      </c>
      <c r="BB24" s="22">
        <f t="shared" si="12"/>
        <v>127</v>
      </c>
      <c r="BC24" s="21">
        <f t="shared" si="0"/>
        <v>14.111111111111111</v>
      </c>
    </row>
    <row r="25" spans="1:55" x14ac:dyDescent="0.2">
      <c r="A25" s="30">
        <v>20</v>
      </c>
      <c r="C25" s="27">
        <v>5</v>
      </c>
      <c r="D25" s="25">
        <v>3</v>
      </c>
      <c r="E25" s="26">
        <f t="shared" si="1"/>
        <v>8</v>
      </c>
      <c r="F25" s="25">
        <v>269</v>
      </c>
      <c r="G25" s="24">
        <v>8.83</v>
      </c>
      <c r="H25" s="27">
        <v>10</v>
      </c>
      <c r="I25" s="25">
        <v>2</v>
      </c>
      <c r="J25" s="26">
        <f t="shared" si="2"/>
        <v>12</v>
      </c>
      <c r="K25" s="25">
        <v>271</v>
      </c>
      <c r="L25" s="24">
        <v>9.8800000000000008</v>
      </c>
      <c r="M25" s="27">
        <v>6</v>
      </c>
      <c r="N25" s="25">
        <v>18</v>
      </c>
      <c r="O25" s="28">
        <f t="shared" si="3"/>
        <v>24</v>
      </c>
      <c r="P25" s="25">
        <v>157</v>
      </c>
      <c r="Q25" s="24">
        <v>8.65</v>
      </c>
      <c r="R25" s="27">
        <v>5</v>
      </c>
      <c r="S25" s="25">
        <v>3</v>
      </c>
      <c r="T25" s="26">
        <f t="shared" si="4"/>
        <v>8</v>
      </c>
      <c r="U25" s="25">
        <v>244</v>
      </c>
      <c r="V25" s="24">
        <v>9.17</v>
      </c>
      <c r="W25" s="27">
        <v>5</v>
      </c>
      <c r="X25" s="25">
        <v>5</v>
      </c>
      <c r="Y25" s="28">
        <f t="shared" si="5"/>
        <v>10</v>
      </c>
      <c r="Z25" s="25">
        <v>216</v>
      </c>
      <c r="AA25" s="24">
        <v>9.25</v>
      </c>
      <c r="AB25" s="27">
        <v>5</v>
      </c>
      <c r="AC25" s="25">
        <v>4</v>
      </c>
      <c r="AD25" s="26">
        <f t="shared" si="6"/>
        <v>9</v>
      </c>
      <c r="AE25" s="25">
        <v>234</v>
      </c>
      <c r="AF25" s="24">
        <v>8.68</v>
      </c>
      <c r="AG25" s="27">
        <v>5</v>
      </c>
      <c r="AH25" s="25">
        <v>4</v>
      </c>
      <c r="AI25" s="28">
        <f t="shared" si="7"/>
        <v>9</v>
      </c>
      <c r="AJ25" s="25">
        <v>89</v>
      </c>
      <c r="AK25" s="24">
        <v>8.9700000000000006</v>
      </c>
      <c r="AL25" s="27">
        <v>5</v>
      </c>
      <c r="AM25" s="25">
        <v>2</v>
      </c>
      <c r="AN25" s="26">
        <f t="shared" si="8"/>
        <v>7</v>
      </c>
      <c r="AO25" s="25">
        <v>311</v>
      </c>
      <c r="AP25" s="24">
        <v>7.98</v>
      </c>
      <c r="AQ25" s="27">
        <v>6</v>
      </c>
      <c r="AR25" s="25">
        <v>8</v>
      </c>
      <c r="AS25" s="28">
        <f t="shared" si="9"/>
        <v>14</v>
      </c>
      <c r="AT25" s="25">
        <v>164</v>
      </c>
      <c r="AU25" s="24">
        <v>8.1300000000000008</v>
      </c>
      <c r="AV25" s="27">
        <v>0</v>
      </c>
      <c r="AW25" s="25">
        <v>0</v>
      </c>
      <c r="AX25" s="26">
        <f t="shared" si="10"/>
        <v>0</v>
      </c>
      <c r="AY25" s="25">
        <v>0</v>
      </c>
      <c r="AZ25" s="24">
        <v>0</v>
      </c>
      <c r="BA25" s="23">
        <f t="shared" si="11"/>
        <v>9</v>
      </c>
      <c r="BB25" s="22">
        <f t="shared" si="12"/>
        <v>101</v>
      </c>
      <c r="BC25" s="21">
        <f t="shared" si="0"/>
        <v>11.222222222222221</v>
      </c>
    </row>
    <row r="26" spans="1:55" x14ac:dyDescent="0.2">
      <c r="A26" s="90">
        <v>21</v>
      </c>
      <c r="B26" s="91"/>
      <c r="C26" s="92"/>
      <c r="D26" s="93"/>
      <c r="E26" s="94">
        <f t="shared" si="1"/>
        <v>0</v>
      </c>
      <c r="F26" s="93"/>
      <c r="G26" s="95"/>
      <c r="H26" s="92"/>
      <c r="I26" s="93"/>
      <c r="J26" s="94">
        <f t="shared" si="2"/>
        <v>0</v>
      </c>
      <c r="K26" s="93"/>
      <c r="L26" s="95"/>
      <c r="M26" s="92"/>
      <c r="N26" s="93"/>
      <c r="O26" s="94">
        <f t="shared" si="3"/>
        <v>0</v>
      </c>
      <c r="P26" s="93"/>
      <c r="Q26" s="95"/>
      <c r="R26" s="92"/>
      <c r="S26" s="93"/>
      <c r="T26" s="94">
        <f t="shared" si="4"/>
        <v>0</v>
      </c>
      <c r="U26" s="93"/>
      <c r="V26" s="95"/>
      <c r="W26" s="92"/>
      <c r="X26" s="93"/>
      <c r="Y26" s="94">
        <f t="shared" si="5"/>
        <v>0</v>
      </c>
      <c r="Z26" s="93"/>
      <c r="AA26" s="95"/>
      <c r="AB26" s="92"/>
      <c r="AC26" s="93"/>
      <c r="AD26" s="94">
        <f t="shared" si="6"/>
        <v>0</v>
      </c>
      <c r="AE26" s="93"/>
      <c r="AF26" s="95"/>
      <c r="AG26" s="92"/>
      <c r="AH26" s="93"/>
      <c r="AI26" s="94">
        <f t="shared" si="7"/>
        <v>0</v>
      </c>
      <c r="AJ26" s="93"/>
      <c r="AK26" s="95"/>
      <c r="AL26" s="92"/>
      <c r="AM26" s="93"/>
      <c r="AN26" s="94">
        <f t="shared" si="8"/>
        <v>0</v>
      </c>
      <c r="AO26" s="93"/>
      <c r="AP26" s="95"/>
      <c r="AQ26" s="92"/>
      <c r="AR26" s="93"/>
      <c r="AS26" s="94">
        <f t="shared" si="9"/>
        <v>0</v>
      </c>
      <c r="AT26" s="93"/>
      <c r="AU26" s="95"/>
      <c r="AV26" s="92"/>
      <c r="AW26" s="93"/>
      <c r="AX26" s="94">
        <f t="shared" si="10"/>
        <v>0</v>
      </c>
      <c r="AY26" s="93"/>
      <c r="AZ26" s="95"/>
      <c r="BA26" s="96">
        <f t="shared" si="11"/>
        <v>0</v>
      </c>
      <c r="BB26" s="96">
        <f t="shared" si="12"/>
        <v>0</v>
      </c>
      <c r="BC26" s="97" t="e">
        <f t="shared" si="0"/>
        <v>#DIV/0!</v>
      </c>
    </row>
    <row r="27" spans="1:55" x14ac:dyDescent="0.2">
      <c r="A27" s="90">
        <v>22</v>
      </c>
      <c r="B27" s="91"/>
      <c r="C27" s="92"/>
      <c r="D27" s="93"/>
      <c r="E27" s="94">
        <f t="shared" si="1"/>
        <v>0</v>
      </c>
      <c r="F27" s="93"/>
      <c r="G27" s="95"/>
      <c r="H27" s="92"/>
      <c r="I27" s="93"/>
      <c r="J27" s="94">
        <f t="shared" si="2"/>
        <v>0</v>
      </c>
      <c r="K27" s="93"/>
      <c r="L27" s="95"/>
      <c r="M27" s="92"/>
      <c r="N27" s="93"/>
      <c r="O27" s="94">
        <f t="shared" si="3"/>
        <v>0</v>
      </c>
      <c r="P27" s="93"/>
      <c r="Q27" s="95"/>
      <c r="R27" s="92"/>
      <c r="S27" s="93"/>
      <c r="T27" s="94">
        <f t="shared" si="4"/>
        <v>0</v>
      </c>
      <c r="U27" s="93"/>
      <c r="V27" s="95"/>
      <c r="W27" s="92"/>
      <c r="X27" s="93"/>
      <c r="Y27" s="94">
        <f t="shared" si="5"/>
        <v>0</v>
      </c>
      <c r="Z27" s="93"/>
      <c r="AA27" s="95"/>
      <c r="AB27" s="92"/>
      <c r="AC27" s="93"/>
      <c r="AD27" s="94">
        <f t="shared" si="6"/>
        <v>0</v>
      </c>
      <c r="AE27" s="93"/>
      <c r="AF27" s="95"/>
      <c r="AG27" s="92"/>
      <c r="AH27" s="93"/>
      <c r="AI27" s="94">
        <f t="shared" si="7"/>
        <v>0</v>
      </c>
      <c r="AJ27" s="93"/>
      <c r="AK27" s="95"/>
      <c r="AL27" s="92"/>
      <c r="AM27" s="93"/>
      <c r="AN27" s="94">
        <f t="shared" si="8"/>
        <v>0</v>
      </c>
      <c r="AO27" s="93"/>
      <c r="AP27" s="95"/>
      <c r="AQ27" s="182" t="s">
        <v>44</v>
      </c>
      <c r="AR27" s="183"/>
      <c r="AS27" s="183"/>
      <c r="AT27" s="183"/>
      <c r="AU27" s="184"/>
      <c r="AV27" s="92"/>
      <c r="AW27" s="93"/>
      <c r="AX27" s="94">
        <f t="shared" si="10"/>
        <v>0</v>
      </c>
      <c r="AY27" s="93"/>
      <c r="AZ27" s="95"/>
      <c r="BA27" s="96">
        <v>0</v>
      </c>
      <c r="BB27" s="96">
        <f t="shared" si="12"/>
        <v>0</v>
      </c>
      <c r="BC27" s="97" t="e">
        <f t="shared" si="0"/>
        <v>#DIV/0!</v>
      </c>
    </row>
    <row r="28" spans="1:55" x14ac:dyDescent="0.2">
      <c r="A28" s="30">
        <v>23</v>
      </c>
      <c r="C28" s="27">
        <v>0</v>
      </c>
      <c r="D28" s="25">
        <v>0</v>
      </c>
      <c r="E28" s="26">
        <f t="shared" si="1"/>
        <v>0</v>
      </c>
      <c r="F28" s="25">
        <v>0</v>
      </c>
      <c r="G28" s="24">
        <v>0</v>
      </c>
      <c r="H28" s="27">
        <v>6</v>
      </c>
      <c r="I28" s="25">
        <v>4</v>
      </c>
      <c r="J28" s="26">
        <f t="shared" si="2"/>
        <v>10</v>
      </c>
      <c r="K28" s="25">
        <v>286</v>
      </c>
      <c r="L28" s="24">
        <v>9.6300000000000008</v>
      </c>
      <c r="M28" s="27">
        <v>0</v>
      </c>
      <c r="N28" s="25">
        <v>0</v>
      </c>
      <c r="O28" s="28">
        <f t="shared" si="3"/>
        <v>0</v>
      </c>
      <c r="P28" s="25">
        <v>0</v>
      </c>
      <c r="Q28" s="24">
        <v>0</v>
      </c>
      <c r="R28" s="27">
        <v>5</v>
      </c>
      <c r="S28" s="25">
        <v>5</v>
      </c>
      <c r="T28" s="26">
        <f t="shared" si="4"/>
        <v>10</v>
      </c>
      <c r="U28" s="25">
        <v>277</v>
      </c>
      <c r="V28" s="24">
        <v>9.4700000000000006</v>
      </c>
      <c r="W28" s="27">
        <v>0</v>
      </c>
      <c r="X28" s="25">
        <v>0</v>
      </c>
      <c r="Y28" s="28">
        <f t="shared" si="5"/>
        <v>0</v>
      </c>
      <c r="Z28" s="25">
        <v>0</v>
      </c>
      <c r="AA28" s="24">
        <v>0</v>
      </c>
      <c r="AB28" s="27">
        <v>6</v>
      </c>
      <c r="AC28" s="25">
        <v>4</v>
      </c>
      <c r="AD28" s="26">
        <f t="shared" si="6"/>
        <v>10</v>
      </c>
      <c r="AE28" s="25">
        <v>149</v>
      </c>
      <c r="AF28" s="24">
        <v>9.1300000000000008</v>
      </c>
      <c r="AG28" s="27">
        <v>6</v>
      </c>
      <c r="AH28" s="25">
        <v>5</v>
      </c>
      <c r="AI28" s="28">
        <f t="shared" si="7"/>
        <v>11</v>
      </c>
      <c r="AJ28" s="25">
        <v>365</v>
      </c>
      <c r="AK28" s="24">
        <v>10.32</v>
      </c>
      <c r="AL28" s="27">
        <v>8</v>
      </c>
      <c r="AM28" s="25">
        <v>11</v>
      </c>
      <c r="AN28" s="26">
        <f t="shared" si="8"/>
        <v>19</v>
      </c>
      <c r="AO28" s="25">
        <v>212</v>
      </c>
      <c r="AP28" s="24">
        <v>9.6300000000000008</v>
      </c>
      <c r="AQ28" s="98">
        <v>6</v>
      </c>
      <c r="AR28" s="99">
        <v>9</v>
      </c>
      <c r="AS28" s="100">
        <f t="shared" si="9"/>
        <v>15</v>
      </c>
      <c r="AT28" s="99">
        <v>187</v>
      </c>
      <c r="AU28" s="101">
        <v>6.98</v>
      </c>
      <c r="AV28" s="27">
        <v>6</v>
      </c>
      <c r="AW28" s="25">
        <v>5</v>
      </c>
      <c r="AX28" s="26">
        <f t="shared" si="10"/>
        <v>11</v>
      </c>
      <c r="AY28" s="25">
        <v>318</v>
      </c>
      <c r="AZ28" s="24">
        <v>11.2</v>
      </c>
      <c r="BA28" s="23">
        <f t="shared" si="11"/>
        <v>7</v>
      </c>
      <c r="BB28" s="22">
        <f t="shared" si="12"/>
        <v>86</v>
      </c>
      <c r="BC28" s="21">
        <f t="shared" si="0"/>
        <v>12.285714285714286</v>
      </c>
    </row>
    <row r="29" spans="1:55" x14ac:dyDescent="0.2">
      <c r="A29" s="30">
        <v>24</v>
      </c>
      <c r="C29" s="27">
        <v>7</v>
      </c>
      <c r="D29" s="25">
        <v>11</v>
      </c>
      <c r="E29" s="26">
        <f t="shared" si="1"/>
        <v>18</v>
      </c>
      <c r="F29" s="25">
        <v>122</v>
      </c>
      <c r="G29" s="24">
        <v>9.3000000000000007</v>
      </c>
      <c r="H29" s="27">
        <v>8</v>
      </c>
      <c r="I29" s="25">
        <v>8</v>
      </c>
      <c r="J29" s="26">
        <v>16</v>
      </c>
      <c r="K29" s="25">
        <v>234</v>
      </c>
      <c r="L29" s="24">
        <v>9.17</v>
      </c>
      <c r="M29" s="98">
        <v>1</v>
      </c>
      <c r="N29" s="99">
        <v>11</v>
      </c>
      <c r="O29" s="100">
        <f t="shared" si="3"/>
        <v>12</v>
      </c>
      <c r="P29" s="99">
        <v>287</v>
      </c>
      <c r="Q29" s="101">
        <v>9.57</v>
      </c>
      <c r="R29" s="27">
        <v>5</v>
      </c>
      <c r="S29" s="25">
        <v>4</v>
      </c>
      <c r="T29" s="26">
        <f t="shared" si="4"/>
        <v>9</v>
      </c>
      <c r="U29" s="25">
        <v>247</v>
      </c>
      <c r="V29" s="24">
        <v>10.17</v>
      </c>
      <c r="W29" s="27">
        <v>0</v>
      </c>
      <c r="X29" s="25">
        <v>0</v>
      </c>
      <c r="Y29" s="28">
        <v>0</v>
      </c>
      <c r="Z29" s="25">
        <v>0</v>
      </c>
      <c r="AA29" s="24">
        <v>0</v>
      </c>
      <c r="AB29" s="27">
        <v>6</v>
      </c>
      <c r="AC29" s="25">
        <v>2</v>
      </c>
      <c r="AD29" s="26">
        <f t="shared" si="6"/>
        <v>8</v>
      </c>
      <c r="AE29" s="25">
        <v>348</v>
      </c>
      <c r="AF29" s="24">
        <v>9.52</v>
      </c>
      <c r="AG29" s="27">
        <v>7</v>
      </c>
      <c r="AH29" s="25">
        <v>4</v>
      </c>
      <c r="AI29" s="28">
        <f t="shared" si="7"/>
        <v>11</v>
      </c>
      <c r="AJ29" s="25">
        <v>111</v>
      </c>
      <c r="AK29" s="24">
        <v>8.18</v>
      </c>
      <c r="AL29" s="27">
        <v>8</v>
      </c>
      <c r="AM29" s="25">
        <v>10</v>
      </c>
      <c r="AN29" s="26">
        <f t="shared" si="8"/>
        <v>18</v>
      </c>
      <c r="AO29" s="25">
        <v>186</v>
      </c>
      <c r="AP29" s="24">
        <v>9.9700000000000006</v>
      </c>
      <c r="AQ29" s="27">
        <v>0</v>
      </c>
      <c r="AR29" s="25">
        <v>0</v>
      </c>
      <c r="AS29" s="28">
        <v>0</v>
      </c>
      <c r="AT29" s="25">
        <v>0</v>
      </c>
      <c r="AU29" s="24">
        <v>0</v>
      </c>
      <c r="AV29" s="27">
        <v>5</v>
      </c>
      <c r="AW29" s="25">
        <v>12</v>
      </c>
      <c r="AX29" s="26">
        <f t="shared" si="10"/>
        <v>17</v>
      </c>
      <c r="AY29" s="25">
        <v>222</v>
      </c>
      <c r="AZ29" s="24">
        <v>10.68</v>
      </c>
      <c r="BA29" s="23">
        <f t="shared" si="11"/>
        <v>8</v>
      </c>
      <c r="BB29" s="22">
        <f t="shared" si="12"/>
        <v>109</v>
      </c>
      <c r="BC29" s="21">
        <f t="shared" si="0"/>
        <v>13.625</v>
      </c>
    </row>
    <row r="30" spans="1:55" x14ac:dyDescent="0.2">
      <c r="A30" s="30">
        <v>25</v>
      </c>
      <c r="C30" s="27">
        <v>4</v>
      </c>
      <c r="D30" s="25">
        <v>14</v>
      </c>
      <c r="E30" s="26">
        <v>18</v>
      </c>
      <c r="F30" s="25">
        <v>99</v>
      </c>
      <c r="G30" s="24">
        <v>9.75</v>
      </c>
      <c r="H30" s="27">
        <v>5</v>
      </c>
      <c r="I30" s="25">
        <v>4</v>
      </c>
      <c r="J30" s="26">
        <f t="shared" si="2"/>
        <v>9</v>
      </c>
      <c r="K30" s="25">
        <v>294</v>
      </c>
      <c r="L30" s="24">
        <v>8.6199999999999992</v>
      </c>
      <c r="M30" s="27">
        <v>0</v>
      </c>
      <c r="N30" s="25">
        <v>0</v>
      </c>
      <c r="O30" s="28">
        <v>0</v>
      </c>
      <c r="P30" s="25">
        <v>0</v>
      </c>
      <c r="Q30" s="24">
        <v>0</v>
      </c>
      <c r="R30" s="27">
        <v>3</v>
      </c>
      <c r="S30" s="25">
        <v>6</v>
      </c>
      <c r="T30" s="26">
        <f t="shared" si="4"/>
        <v>9</v>
      </c>
      <c r="U30" s="25">
        <v>237</v>
      </c>
      <c r="V30" s="24">
        <v>10.5</v>
      </c>
      <c r="W30" s="27">
        <v>7</v>
      </c>
      <c r="X30" s="25">
        <v>8</v>
      </c>
      <c r="Y30" s="28">
        <f t="shared" si="5"/>
        <v>15</v>
      </c>
      <c r="Z30" s="25">
        <v>217</v>
      </c>
      <c r="AA30" s="24">
        <v>10.02</v>
      </c>
      <c r="AB30" s="27">
        <v>5</v>
      </c>
      <c r="AC30" s="25">
        <v>5</v>
      </c>
      <c r="AD30" s="26">
        <f t="shared" si="6"/>
        <v>10</v>
      </c>
      <c r="AE30" s="25">
        <v>222</v>
      </c>
      <c r="AF30" s="24">
        <v>8.48</v>
      </c>
      <c r="AG30" s="27">
        <v>2</v>
      </c>
      <c r="AH30" s="25">
        <v>4</v>
      </c>
      <c r="AI30" s="28">
        <f t="shared" si="7"/>
        <v>6</v>
      </c>
      <c r="AJ30" s="25">
        <v>404</v>
      </c>
      <c r="AK30" s="24">
        <v>10.65</v>
      </c>
      <c r="AL30" s="27">
        <v>4</v>
      </c>
      <c r="AM30" s="25">
        <v>9</v>
      </c>
      <c r="AN30" s="26">
        <f t="shared" si="8"/>
        <v>13</v>
      </c>
      <c r="AO30" s="25">
        <v>197</v>
      </c>
      <c r="AP30" s="24">
        <v>9.27</v>
      </c>
      <c r="AQ30" s="27">
        <v>0</v>
      </c>
      <c r="AR30" s="25">
        <v>0</v>
      </c>
      <c r="AS30" s="28">
        <v>0</v>
      </c>
      <c r="AT30" s="25">
        <v>0</v>
      </c>
      <c r="AU30" s="24">
        <v>0</v>
      </c>
      <c r="AV30" s="27">
        <v>6</v>
      </c>
      <c r="AW30" s="25">
        <v>8</v>
      </c>
      <c r="AX30" s="26">
        <f t="shared" si="10"/>
        <v>14</v>
      </c>
      <c r="AY30" s="25">
        <v>122</v>
      </c>
      <c r="AZ30" s="24">
        <v>9.1199999999999992</v>
      </c>
      <c r="BA30" s="23">
        <f t="shared" si="11"/>
        <v>8</v>
      </c>
      <c r="BB30" s="22">
        <f t="shared" si="12"/>
        <v>94</v>
      </c>
      <c r="BC30" s="21">
        <f t="shared" si="0"/>
        <v>11.75</v>
      </c>
    </row>
    <row r="31" spans="1:55" x14ac:dyDescent="0.2">
      <c r="A31" s="30">
        <v>26</v>
      </c>
      <c r="C31" s="27">
        <v>5</v>
      </c>
      <c r="D31" s="25">
        <v>8</v>
      </c>
      <c r="E31" s="26">
        <f t="shared" si="1"/>
        <v>13</v>
      </c>
      <c r="F31" s="25">
        <v>259</v>
      </c>
      <c r="G31" s="24">
        <v>9.17</v>
      </c>
      <c r="H31" s="27">
        <v>1</v>
      </c>
      <c r="I31" s="25">
        <v>8</v>
      </c>
      <c r="J31" s="26">
        <f t="shared" si="2"/>
        <v>9</v>
      </c>
      <c r="K31" s="25">
        <v>239</v>
      </c>
      <c r="L31" s="24">
        <v>9.9700000000000006</v>
      </c>
      <c r="M31" s="27">
        <v>7</v>
      </c>
      <c r="N31" s="25">
        <v>10</v>
      </c>
      <c r="O31" s="28">
        <f t="shared" si="3"/>
        <v>17</v>
      </c>
      <c r="P31" s="25">
        <v>120</v>
      </c>
      <c r="Q31" s="24">
        <v>7.5</v>
      </c>
      <c r="R31" s="27">
        <v>4</v>
      </c>
      <c r="S31" s="25">
        <v>5</v>
      </c>
      <c r="T31" s="26">
        <f t="shared" si="4"/>
        <v>9</v>
      </c>
      <c r="U31" s="25">
        <v>231</v>
      </c>
      <c r="V31" s="24">
        <v>10.1</v>
      </c>
      <c r="W31" s="27">
        <v>8</v>
      </c>
      <c r="X31" s="25">
        <v>18</v>
      </c>
      <c r="Y31" s="28">
        <f t="shared" si="5"/>
        <v>26</v>
      </c>
      <c r="Z31" s="25">
        <v>289</v>
      </c>
      <c r="AA31" s="24">
        <v>10.48</v>
      </c>
      <c r="AB31" s="27">
        <v>7</v>
      </c>
      <c r="AC31" s="25">
        <v>5</v>
      </c>
      <c r="AD31" s="26">
        <f t="shared" si="6"/>
        <v>12</v>
      </c>
      <c r="AE31" s="25">
        <v>245</v>
      </c>
      <c r="AF31" s="24">
        <v>9.6199999999999992</v>
      </c>
      <c r="AG31" s="27">
        <v>5</v>
      </c>
      <c r="AH31" s="25">
        <v>4</v>
      </c>
      <c r="AI31" s="28">
        <f t="shared" si="7"/>
        <v>9</v>
      </c>
      <c r="AJ31" s="25">
        <v>227</v>
      </c>
      <c r="AK31" s="24">
        <v>10.23</v>
      </c>
      <c r="AL31" s="27">
        <v>3</v>
      </c>
      <c r="AM31" s="25">
        <v>3</v>
      </c>
      <c r="AN31" s="26">
        <f t="shared" si="8"/>
        <v>6</v>
      </c>
      <c r="AO31" s="25">
        <v>359</v>
      </c>
      <c r="AP31" s="24">
        <v>10.57</v>
      </c>
      <c r="AQ31" s="27">
        <v>0</v>
      </c>
      <c r="AR31" s="25">
        <v>0</v>
      </c>
      <c r="AS31" s="28">
        <v>0</v>
      </c>
      <c r="AT31" s="25">
        <v>0</v>
      </c>
      <c r="AU31" s="24">
        <v>0</v>
      </c>
      <c r="AV31" s="27">
        <v>2</v>
      </c>
      <c r="AW31" s="25">
        <v>12</v>
      </c>
      <c r="AX31" s="26">
        <f t="shared" si="10"/>
        <v>14</v>
      </c>
      <c r="AY31" s="25">
        <v>359</v>
      </c>
      <c r="AZ31" s="24">
        <v>11.57</v>
      </c>
      <c r="BA31" s="23">
        <f t="shared" si="11"/>
        <v>9</v>
      </c>
      <c r="BB31" s="22">
        <f t="shared" si="12"/>
        <v>115</v>
      </c>
      <c r="BC31" s="21">
        <f t="shared" si="0"/>
        <v>12.777777777777779</v>
      </c>
    </row>
    <row r="32" spans="1:55" x14ac:dyDescent="0.2">
      <c r="A32" s="30">
        <v>27</v>
      </c>
      <c r="C32" s="27">
        <v>9</v>
      </c>
      <c r="D32" s="25">
        <v>15</v>
      </c>
      <c r="E32" s="26">
        <f t="shared" si="1"/>
        <v>24</v>
      </c>
      <c r="F32" s="25">
        <v>198</v>
      </c>
      <c r="G32" s="24">
        <v>9.5500000000000007</v>
      </c>
      <c r="H32" s="27">
        <v>4</v>
      </c>
      <c r="I32" s="25">
        <v>6</v>
      </c>
      <c r="J32" s="26">
        <f t="shared" si="2"/>
        <v>10</v>
      </c>
      <c r="K32" s="25">
        <v>230</v>
      </c>
      <c r="L32" s="24">
        <v>8.73</v>
      </c>
      <c r="M32" s="27">
        <v>5</v>
      </c>
      <c r="N32" s="25">
        <v>8</v>
      </c>
      <c r="O32" s="28">
        <f t="shared" si="3"/>
        <v>13</v>
      </c>
      <c r="P32" s="25">
        <v>42</v>
      </c>
      <c r="Q32" s="24">
        <v>9.0299999999999994</v>
      </c>
      <c r="R32" s="27">
        <v>6</v>
      </c>
      <c r="S32" s="25">
        <v>2</v>
      </c>
      <c r="T32" s="26">
        <f t="shared" si="4"/>
        <v>8</v>
      </c>
      <c r="U32" s="25">
        <v>184</v>
      </c>
      <c r="V32" s="24">
        <v>7.2</v>
      </c>
      <c r="W32" s="27">
        <v>5</v>
      </c>
      <c r="X32" s="25">
        <v>9</v>
      </c>
      <c r="Y32" s="28">
        <f t="shared" si="5"/>
        <v>14</v>
      </c>
      <c r="Z32" s="25">
        <v>221</v>
      </c>
      <c r="AA32" s="24">
        <v>10.02</v>
      </c>
      <c r="AB32" s="27">
        <v>4</v>
      </c>
      <c r="AC32" s="25">
        <v>6</v>
      </c>
      <c r="AD32" s="26">
        <f t="shared" si="6"/>
        <v>10</v>
      </c>
      <c r="AE32" s="25">
        <v>230</v>
      </c>
      <c r="AF32" s="24">
        <v>9.3000000000000007</v>
      </c>
      <c r="AG32" s="27">
        <v>3</v>
      </c>
      <c r="AH32" s="25">
        <v>3</v>
      </c>
      <c r="AI32" s="28">
        <f t="shared" si="7"/>
        <v>6</v>
      </c>
      <c r="AJ32" s="25">
        <v>80</v>
      </c>
      <c r="AK32" s="24">
        <v>6.7</v>
      </c>
      <c r="AL32" s="27">
        <v>4</v>
      </c>
      <c r="AM32" s="25">
        <v>3</v>
      </c>
      <c r="AN32" s="26">
        <f t="shared" si="8"/>
        <v>7</v>
      </c>
      <c r="AO32" s="25">
        <v>385</v>
      </c>
      <c r="AP32" s="24">
        <v>9.15</v>
      </c>
      <c r="AQ32" s="27">
        <v>0</v>
      </c>
      <c r="AR32" s="25">
        <v>0</v>
      </c>
      <c r="AS32" s="28">
        <v>0</v>
      </c>
      <c r="AT32" s="25">
        <v>0</v>
      </c>
      <c r="AU32" s="24">
        <v>0</v>
      </c>
      <c r="AV32" s="27">
        <v>5</v>
      </c>
      <c r="AW32" s="25">
        <v>3</v>
      </c>
      <c r="AX32" s="26">
        <f t="shared" si="10"/>
        <v>8</v>
      </c>
      <c r="AY32" s="25">
        <v>250</v>
      </c>
      <c r="AZ32" s="24">
        <v>8.17</v>
      </c>
      <c r="BA32" s="23">
        <f t="shared" si="11"/>
        <v>9</v>
      </c>
      <c r="BB32" s="22">
        <f t="shared" si="12"/>
        <v>100</v>
      </c>
      <c r="BC32" s="21">
        <f t="shared" si="0"/>
        <v>11.111111111111111</v>
      </c>
    </row>
    <row r="33" spans="1:55" x14ac:dyDescent="0.2">
      <c r="A33" s="90">
        <v>28</v>
      </c>
      <c r="B33" s="91"/>
      <c r="C33" s="92"/>
      <c r="D33" s="93"/>
      <c r="E33" s="94">
        <f t="shared" si="1"/>
        <v>0</v>
      </c>
      <c r="F33" s="93"/>
      <c r="G33" s="95"/>
      <c r="H33" s="92"/>
      <c r="I33" s="93"/>
      <c r="J33" s="94">
        <f t="shared" si="2"/>
        <v>0</v>
      </c>
      <c r="K33" s="93"/>
      <c r="L33" s="95"/>
      <c r="M33" s="92"/>
      <c r="N33" s="93"/>
      <c r="O33" s="94">
        <f t="shared" si="3"/>
        <v>0</v>
      </c>
      <c r="P33" s="93"/>
      <c r="Q33" s="95"/>
      <c r="R33" s="92"/>
      <c r="S33" s="93"/>
      <c r="T33" s="94">
        <f t="shared" si="4"/>
        <v>0</v>
      </c>
      <c r="U33" s="93"/>
      <c r="V33" s="95"/>
      <c r="W33" s="92"/>
      <c r="X33" s="93"/>
      <c r="Y33" s="94">
        <f t="shared" si="5"/>
        <v>0</v>
      </c>
      <c r="Z33" s="93"/>
      <c r="AA33" s="95"/>
      <c r="AB33" s="92"/>
      <c r="AC33" s="93"/>
      <c r="AD33" s="94">
        <f t="shared" si="6"/>
        <v>0</v>
      </c>
      <c r="AE33" s="93"/>
      <c r="AF33" s="95"/>
      <c r="AG33" s="92"/>
      <c r="AH33" s="93"/>
      <c r="AI33" s="94">
        <f t="shared" si="7"/>
        <v>0</v>
      </c>
      <c r="AJ33" s="93"/>
      <c r="AK33" s="95"/>
      <c r="AL33" s="92"/>
      <c r="AM33" s="93"/>
      <c r="AN33" s="94">
        <f t="shared" si="8"/>
        <v>0</v>
      </c>
      <c r="AO33" s="93"/>
      <c r="AP33" s="95"/>
      <c r="AQ33" s="92"/>
      <c r="AR33" s="93"/>
      <c r="AS33" s="94">
        <f t="shared" si="9"/>
        <v>0</v>
      </c>
      <c r="AT33" s="93"/>
      <c r="AU33" s="95"/>
      <c r="AV33" s="92"/>
      <c r="AW33" s="93"/>
      <c r="AX33" s="94">
        <f t="shared" si="10"/>
        <v>0</v>
      </c>
      <c r="AY33" s="93"/>
      <c r="AZ33" s="95"/>
      <c r="BA33" s="96">
        <f t="shared" si="11"/>
        <v>0</v>
      </c>
      <c r="BB33" s="96">
        <f t="shared" si="12"/>
        <v>0</v>
      </c>
      <c r="BC33" s="97" t="e">
        <f t="shared" si="0"/>
        <v>#DIV/0!</v>
      </c>
    </row>
    <row r="34" spans="1:55" x14ac:dyDescent="0.2">
      <c r="A34" s="90">
        <v>29</v>
      </c>
      <c r="B34" s="91"/>
      <c r="C34" s="92"/>
      <c r="D34" s="93"/>
      <c r="E34" s="94">
        <f t="shared" si="1"/>
        <v>0</v>
      </c>
      <c r="F34" s="93"/>
      <c r="G34" s="95"/>
      <c r="H34" s="92"/>
      <c r="I34" s="93"/>
      <c r="J34" s="94">
        <f t="shared" si="2"/>
        <v>0</v>
      </c>
      <c r="K34" s="93"/>
      <c r="L34" s="95"/>
      <c r="M34" s="92"/>
      <c r="N34" s="93"/>
      <c r="O34" s="94">
        <f t="shared" si="3"/>
        <v>0</v>
      </c>
      <c r="P34" s="93"/>
      <c r="Q34" s="95"/>
      <c r="R34" s="92"/>
      <c r="S34" s="93"/>
      <c r="T34" s="94">
        <f t="shared" si="4"/>
        <v>0</v>
      </c>
      <c r="U34" s="93"/>
      <c r="V34" s="95"/>
      <c r="W34" s="92"/>
      <c r="X34" s="93"/>
      <c r="Y34" s="94">
        <f t="shared" si="5"/>
        <v>0</v>
      </c>
      <c r="Z34" s="93"/>
      <c r="AA34" s="95"/>
      <c r="AB34" s="92"/>
      <c r="AC34" s="93"/>
      <c r="AD34" s="94">
        <f t="shared" si="6"/>
        <v>0</v>
      </c>
      <c r="AE34" s="93"/>
      <c r="AF34" s="95"/>
      <c r="AG34" s="92"/>
      <c r="AH34" s="93"/>
      <c r="AI34" s="94">
        <f t="shared" si="7"/>
        <v>0</v>
      </c>
      <c r="AJ34" s="93"/>
      <c r="AK34" s="95"/>
      <c r="AL34" s="92"/>
      <c r="AM34" s="93"/>
      <c r="AN34" s="94">
        <f t="shared" si="8"/>
        <v>0</v>
      </c>
      <c r="AO34" s="93"/>
      <c r="AP34" s="95"/>
      <c r="AQ34" s="92"/>
      <c r="AR34" s="93"/>
      <c r="AS34" s="94">
        <f t="shared" si="9"/>
        <v>0</v>
      </c>
      <c r="AT34" s="93"/>
      <c r="AU34" s="95"/>
      <c r="AV34" s="92"/>
      <c r="AW34" s="93"/>
      <c r="AX34" s="94">
        <f t="shared" si="10"/>
        <v>0</v>
      </c>
      <c r="AY34" s="93"/>
      <c r="AZ34" s="95"/>
      <c r="BA34" s="96">
        <f t="shared" si="11"/>
        <v>0</v>
      </c>
      <c r="BB34" s="96">
        <f t="shared" si="12"/>
        <v>0</v>
      </c>
      <c r="BC34" s="97" t="e">
        <f t="shared" si="0"/>
        <v>#DIV/0!</v>
      </c>
    </row>
    <row r="35" spans="1:55" ht="13.5" thickBot="1" x14ac:dyDescent="0.25">
      <c r="A35" s="30">
        <v>30</v>
      </c>
      <c r="C35" s="27">
        <v>5</v>
      </c>
      <c r="D35" s="25">
        <v>15</v>
      </c>
      <c r="E35" s="26">
        <f t="shared" si="1"/>
        <v>20</v>
      </c>
      <c r="F35" s="25">
        <v>143</v>
      </c>
      <c r="G35" s="24">
        <v>8.15</v>
      </c>
      <c r="H35" s="27">
        <v>5</v>
      </c>
      <c r="I35" s="25">
        <v>5</v>
      </c>
      <c r="J35" s="26">
        <f t="shared" si="2"/>
        <v>10</v>
      </c>
      <c r="K35" s="25">
        <v>179</v>
      </c>
      <c r="L35" s="24">
        <v>9.17</v>
      </c>
      <c r="M35" s="27">
        <v>0</v>
      </c>
      <c r="N35" s="25">
        <v>0</v>
      </c>
      <c r="O35" s="28">
        <v>0</v>
      </c>
      <c r="P35" s="25">
        <v>0</v>
      </c>
      <c r="Q35" s="24">
        <v>0</v>
      </c>
      <c r="R35" s="27">
        <v>4</v>
      </c>
      <c r="S35" s="25">
        <v>10</v>
      </c>
      <c r="T35" s="26">
        <f t="shared" si="4"/>
        <v>14</v>
      </c>
      <c r="U35" s="25">
        <v>184</v>
      </c>
      <c r="V35" s="24">
        <v>10</v>
      </c>
      <c r="W35" s="27">
        <v>8</v>
      </c>
      <c r="X35" s="25">
        <v>6</v>
      </c>
      <c r="Y35" s="28">
        <f t="shared" si="5"/>
        <v>14</v>
      </c>
      <c r="Z35" s="25">
        <v>168</v>
      </c>
      <c r="AA35" s="24">
        <v>10.38</v>
      </c>
      <c r="AB35" s="27">
        <v>3</v>
      </c>
      <c r="AC35" s="25">
        <v>3</v>
      </c>
      <c r="AD35" s="26">
        <f t="shared" si="6"/>
        <v>6</v>
      </c>
      <c r="AE35" s="25">
        <v>194</v>
      </c>
      <c r="AF35" s="24">
        <v>8.48</v>
      </c>
      <c r="AG35" s="27">
        <v>0</v>
      </c>
      <c r="AH35" s="25">
        <v>0</v>
      </c>
      <c r="AI35" s="28">
        <v>0</v>
      </c>
      <c r="AJ35" s="25">
        <v>0</v>
      </c>
      <c r="AK35" s="24">
        <v>0</v>
      </c>
      <c r="AL35" s="27">
        <v>5</v>
      </c>
      <c r="AM35" s="25">
        <v>8</v>
      </c>
      <c r="AN35" s="26">
        <f t="shared" si="8"/>
        <v>13</v>
      </c>
      <c r="AO35" s="25">
        <v>350</v>
      </c>
      <c r="AP35" s="24">
        <v>9.77</v>
      </c>
      <c r="AQ35" s="27">
        <v>2</v>
      </c>
      <c r="AR35" s="25">
        <v>6</v>
      </c>
      <c r="AS35" s="28">
        <f t="shared" si="9"/>
        <v>8</v>
      </c>
      <c r="AT35" s="25">
        <v>211</v>
      </c>
      <c r="AU35" s="24">
        <v>8.77</v>
      </c>
      <c r="AV35" s="27">
        <v>0</v>
      </c>
      <c r="AW35" s="25">
        <v>0</v>
      </c>
      <c r="AX35" s="26">
        <v>0</v>
      </c>
      <c r="AY35" s="25">
        <v>0</v>
      </c>
      <c r="AZ35" s="24">
        <v>0</v>
      </c>
      <c r="BA35" s="23">
        <f t="shared" si="11"/>
        <v>7</v>
      </c>
      <c r="BB35" s="22">
        <f>E35+J35+O35+T35+Y35+AD35+AI35+AN35+AS35+AX35</f>
        <v>85</v>
      </c>
      <c r="BC35" s="21">
        <f t="shared" si="0"/>
        <v>12.142857142857142</v>
      </c>
    </row>
    <row r="36" spans="1:55" s="2" customFormat="1" ht="13.5" thickBot="1" x14ac:dyDescent="0.25">
      <c r="C36" s="17">
        <f t="shared" ref="C36:AH36" si="13">SUM(C6:C35)</f>
        <v>112</v>
      </c>
      <c r="D36" s="16">
        <f t="shared" si="13"/>
        <v>162</v>
      </c>
      <c r="E36" s="16">
        <f t="shared" si="13"/>
        <v>274</v>
      </c>
      <c r="F36" s="16">
        <f t="shared" si="13"/>
        <v>3523</v>
      </c>
      <c r="G36" s="15">
        <f t="shared" si="13"/>
        <v>168.09</v>
      </c>
      <c r="H36" s="17">
        <f t="shared" si="13"/>
        <v>101</v>
      </c>
      <c r="I36" s="16">
        <f t="shared" si="13"/>
        <v>92</v>
      </c>
      <c r="J36" s="16">
        <f t="shared" si="13"/>
        <v>193</v>
      </c>
      <c r="K36" s="16">
        <f t="shared" si="13"/>
        <v>5020</v>
      </c>
      <c r="L36" s="15">
        <f t="shared" si="13"/>
        <v>175.31999999999996</v>
      </c>
      <c r="M36" s="20">
        <f t="shared" si="13"/>
        <v>72</v>
      </c>
      <c r="N36" s="19">
        <f t="shared" si="13"/>
        <v>155</v>
      </c>
      <c r="O36" s="19">
        <f t="shared" si="13"/>
        <v>227</v>
      </c>
      <c r="P36" s="19">
        <f t="shared" si="13"/>
        <v>2422</v>
      </c>
      <c r="Q36" s="18">
        <f t="shared" si="13"/>
        <v>146.22999999999999</v>
      </c>
      <c r="R36" s="17">
        <f t="shared" si="13"/>
        <v>68</v>
      </c>
      <c r="S36" s="16">
        <f t="shared" si="13"/>
        <v>78</v>
      </c>
      <c r="T36" s="16">
        <f t="shared" si="13"/>
        <v>146</v>
      </c>
      <c r="U36" s="16">
        <f t="shared" si="13"/>
        <v>3476</v>
      </c>
      <c r="V36" s="15">
        <f t="shared" si="13"/>
        <v>127.8</v>
      </c>
      <c r="W36" s="20">
        <f t="shared" si="13"/>
        <v>120</v>
      </c>
      <c r="X36" s="19">
        <f t="shared" si="13"/>
        <v>139</v>
      </c>
      <c r="Y36" s="19">
        <f t="shared" si="13"/>
        <v>259</v>
      </c>
      <c r="Z36" s="19">
        <f t="shared" si="13"/>
        <v>4276</v>
      </c>
      <c r="AA36" s="18">
        <f t="shared" si="13"/>
        <v>176.26</v>
      </c>
      <c r="AB36" s="17">
        <f t="shared" si="13"/>
        <v>102</v>
      </c>
      <c r="AC36" s="16">
        <f t="shared" si="13"/>
        <v>90</v>
      </c>
      <c r="AD36" s="16">
        <f t="shared" si="13"/>
        <v>192</v>
      </c>
      <c r="AE36" s="16">
        <f t="shared" si="13"/>
        <v>4271</v>
      </c>
      <c r="AF36" s="15">
        <f t="shared" si="13"/>
        <v>173.48</v>
      </c>
      <c r="AG36" s="20">
        <f t="shared" si="13"/>
        <v>90</v>
      </c>
      <c r="AH36" s="19">
        <f t="shared" si="13"/>
        <v>94</v>
      </c>
      <c r="AI36" s="19">
        <f t="shared" ref="AI36:BB36" si="14">SUM(AI6:AI35)</f>
        <v>184</v>
      </c>
      <c r="AJ36" s="19">
        <f t="shared" si="14"/>
        <v>3898</v>
      </c>
      <c r="AK36" s="18">
        <f t="shared" si="14"/>
        <v>169.80999999999997</v>
      </c>
      <c r="AL36" s="17">
        <f t="shared" si="14"/>
        <v>96</v>
      </c>
      <c r="AM36" s="16">
        <f t="shared" si="14"/>
        <v>119</v>
      </c>
      <c r="AN36" s="16">
        <f t="shared" si="14"/>
        <v>215</v>
      </c>
      <c r="AO36" s="16">
        <f t="shared" si="14"/>
        <v>5625</v>
      </c>
      <c r="AP36" s="15">
        <f t="shared" si="14"/>
        <v>177.54000000000002</v>
      </c>
      <c r="AQ36" s="20">
        <f t="shared" si="14"/>
        <v>72</v>
      </c>
      <c r="AR36" s="19">
        <f t="shared" si="14"/>
        <v>144</v>
      </c>
      <c r="AS36" s="19">
        <f t="shared" si="14"/>
        <v>216</v>
      </c>
      <c r="AT36" s="19">
        <f t="shared" si="14"/>
        <v>3275</v>
      </c>
      <c r="AU36" s="18">
        <f t="shared" si="14"/>
        <v>126.32000000000001</v>
      </c>
      <c r="AV36" s="17">
        <f t="shared" si="14"/>
        <v>39</v>
      </c>
      <c r="AW36" s="16">
        <f t="shared" si="14"/>
        <v>48</v>
      </c>
      <c r="AX36" s="16">
        <f t="shared" si="14"/>
        <v>87</v>
      </c>
      <c r="AY36" s="16">
        <f t="shared" si="14"/>
        <v>1856</v>
      </c>
      <c r="AZ36" s="15">
        <f t="shared" si="14"/>
        <v>74.969999999999985</v>
      </c>
      <c r="BA36" s="14">
        <f t="shared" si="14"/>
        <v>168</v>
      </c>
      <c r="BB36" s="13">
        <f t="shared" si="14"/>
        <v>1993</v>
      </c>
      <c r="BC36" s="12">
        <f t="shared" si="0"/>
        <v>11.863095238095237</v>
      </c>
    </row>
    <row r="37" spans="1:55" x14ac:dyDescent="0.2">
      <c r="C37" s="140" t="s">
        <v>35</v>
      </c>
      <c r="D37" s="140"/>
      <c r="E37" s="87">
        <v>97.02</v>
      </c>
      <c r="H37" s="140" t="s">
        <v>35</v>
      </c>
      <c r="I37" s="140"/>
      <c r="J37" s="87">
        <v>79.02</v>
      </c>
      <c r="M37" s="140" t="s">
        <v>35</v>
      </c>
      <c r="N37" s="140"/>
      <c r="O37" s="87">
        <f>84.26+4.9</f>
        <v>89.160000000000011</v>
      </c>
      <c r="R37" s="140" t="s">
        <v>35</v>
      </c>
      <c r="S37" s="140"/>
      <c r="T37" s="87">
        <v>74.58</v>
      </c>
      <c r="W37" s="140" t="s">
        <v>35</v>
      </c>
      <c r="X37" s="140"/>
      <c r="Y37" s="87">
        <v>87.8</v>
      </c>
      <c r="AB37" s="140" t="s">
        <v>35</v>
      </c>
      <c r="AC37" s="140"/>
      <c r="AD37" s="87">
        <v>91.62</v>
      </c>
      <c r="AG37" s="140" t="s">
        <v>35</v>
      </c>
      <c r="AH37" s="140"/>
      <c r="AI37" s="87">
        <v>88.02</v>
      </c>
      <c r="AL37" s="140" t="s">
        <v>35</v>
      </c>
      <c r="AM37" s="140"/>
      <c r="AN37" s="87">
        <v>68.819999999999993</v>
      </c>
      <c r="AQ37" s="140" t="s">
        <v>35</v>
      </c>
      <c r="AR37" s="140"/>
      <c r="AS37" s="87">
        <f>2.28+60.57</f>
        <v>62.85</v>
      </c>
      <c r="AV37" s="140" t="s">
        <v>35</v>
      </c>
      <c r="AW37" s="140"/>
      <c r="AX37" s="87">
        <v>40.15</v>
      </c>
      <c r="BA37" s="59" t="s">
        <v>35</v>
      </c>
      <c r="BB37" s="87">
        <f>E37+J37+O37+Y37+AD37+AI37+AN37+AS37+AX37+T37</f>
        <v>779.04000000000008</v>
      </c>
    </row>
    <row r="38" spans="1:55" x14ac:dyDescent="0.2">
      <c r="C38" s="140" t="s">
        <v>36</v>
      </c>
      <c r="D38" s="140"/>
      <c r="E38" s="88">
        <f>E37/E36</f>
        <v>0.35408759124087591</v>
      </c>
      <c r="H38" s="140" t="s">
        <v>36</v>
      </c>
      <c r="I38" s="140"/>
      <c r="J38" s="88">
        <f>J37/J36</f>
        <v>0.40943005181347147</v>
      </c>
      <c r="M38" s="140" t="s">
        <v>36</v>
      </c>
      <c r="N38" s="140"/>
      <c r="O38" s="88">
        <f>O37/O36</f>
        <v>0.39277533039647583</v>
      </c>
      <c r="R38" s="140" t="s">
        <v>36</v>
      </c>
      <c r="S38" s="140"/>
      <c r="T38" s="88">
        <f>T37/T36</f>
        <v>0.51082191780821917</v>
      </c>
      <c r="W38" s="140" t="s">
        <v>36</v>
      </c>
      <c r="X38" s="140"/>
      <c r="Y38" s="88">
        <f>Y37/Y36</f>
        <v>0.33899613899613901</v>
      </c>
      <c r="AB38" s="140" t="s">
        <v>36</v>
      </c>
      <c r="AC38" s="140"/>
      <c r="AD38" s="88">
        <f>AD37/AD36</f>
        <v>0.47718750000000004</v>
      </c>
      <c r="AG38" s="140" t="s">
        <v>36</v>
      </c>
      <c r="AH38" s="140"/>
      <c r="AI38" s="88">
        <f>AI37/AI36</f>
        <v>0.47836956521739127</v>
      </c>
      <c r="AL38" s="140" t="s">
        <v>36</v>
      </c>
      <c r="AM38" s="140"/>
      <c r="AN38" s="88">
        <f>AN37/AN36</f>
        <v>0.3200930232558139</v>
      </c>
      <c r="AQ38" s="140" t="s">
        <v>36</v>
      </c>
      <c r="AR38" s="140"/>
      <c r="AS38" s="88">
        <f>AS37/AS36</f>
        <v>0.29097222222222224</v>
      </c>
      <c r="AV38" s="140" t="s">
        <v>36</v>
      </c>
      <c r="AW38" s="140"/>
      <c r="AX38" s="88">
        <f>AX37/AX36</f>
        <v>0.46149425287356322</v>
      </c>
      <c r="BA38" s="59" t="s">
        <v>36</v>
      </c>
      <c r="BB38" s="88">
        <f>BB37/BB36</f>
        <v>0.39088810837932769</v>
      </c>
    </row>
    <row r="39" spans="1:55" x14ac:dyDescent="0.2">
      <c r="J39" s="1"/>
      <c r="O39" s="1"/>
      <c r="T39" s="1"/>
      <c r="Y39" s="1"/>
      <c r="AD39" s="1"/>
      <c r="AI39" s="1"/>
      <c r="AL39" s="1"/>
      <c r="AM39" s="1"/>
      <c r="AN39" s="1"/>
    </row>
    <row r="40" spans="1:55" ht="13.5" thickBot="1" x14ac:dyDescent="0.25">
      <c r="J40" s="1"/>
      <c r="O40" s="1"/>
      <c r="T40" s="1"/>
      <c r="Y40" s="1"/>
      <c r="AD40" s="1"/>
      <c r="AI40" s="1"/>
      <c r="AL40" s="1"/>
      <c r="AM40" s="1"/>
      <c r="AN40" s="1"/>
    </row>
    <row r="41" spans="1:55" ht="13.5" thickBot="1" x14ac:dyDescent="0.25">
      <c r="C41" s="137" t="s">
        <v>14</v>
      </c>
      <c r="D41" s="138"/>
      <c r="E41" s="139"/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11" t="s">
        <v>15</v>
      </c>
      <c r="D42" s="10"/>
      <c r="E42" s="105">
        <f>BC36</f>
        <v>11.863095238095237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16</v>
      </c>
      <c r="D43" s="7"/>
      <c r="E43" s="106">
        <f>(F36+K36+P36+U36+Z36+AE36+AJ36+AO36+AY36+AT36)/BA36</f>
        <v>224.0595238095238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x14ac:dyDescent="0.2">
      <c r="C44" s="8" t="s">
        <v>17</v>
      </c>
      <c r="D44" s="7"/>
      <c r="E44" s="106">
        <f>(G36+L36+Q36+V36+AA36+AF36+AK36+AP36+AU36+AZ36)/BA36</f>
        <v>9.0227380952380951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ht="15" x14ac:dyDescent="0.25">
      <c r="C45" s="170" t="s">
        <v>18</v>
      </c>
      <c r="D45" s="171"/>
      <c r="E45" s="106">
        <f>(C36+H36+M36+R36+W36+AB36+AG36+AL36+AQ36+AV36)/(D36+I36+N36+S36+X36+AC36+AH36+AM36+AR36+AW36)</f>
        <v>0.77787689562890272</v>
      </c>
      <c r="J45" s="1"/>
      <c r="O45" s="1"/>
      <c r="T45" s="1"/>
      <c r="Y45" s="1"/>
      <c r="AD45" s="1"/>
      <c r="AI45" s="1"/>
      <c r="AJ45"/>
      <c r="AK45" s="51" t="s">
        <v>19</v>
      </c>
      <c r="AL45" s="51" t="s">
        <v>20</v>
      </c>
      <c r="AM45" s="51"/>
      <c r="AN45" s="52"/>
    </row>
    <row r="46" spans="1:55" ht="15.75" thickBot="1" x14ac:dyDescent="0.3">
      <c r="C46" s="172" t="s">
        <v>42</v>
      </c>
      <c r="D46" s="173"/>
      <c r="E46" s="107">
        <f>+BB38</f>
        <v>0.39088810837932769</v>
      </c>
      <c r="J46"/>
      <c r="K46" s="51" t="s">
        <v>19</v>
      </c>
      <c r="L46" s="51" t="s">
        <v>20</v>
      </c>
      <c r="M46" s="51"/>
      <c r="N46" s="52"/>
      <c r="O46" s="1"/>
      <c r="T46" s="1"/>
      <c r="Y46" s="1"/>
      <c r="AD46" s="1"/>
      <c r="AI46" t="s">
        <v>21</v>
      </c>
      <c r="AJ46" s="2"/>
      <c r="AK46" s="51">
        <v>4</v>
      </c>
      <c r="AL46" s="51">
        <v>17</v>
      </c>
      <c r="AM46" s="51">
        <f>AK46*60+AL46</f>
        <v>257</v>
      </c>
      <c r="AN46" s="52">
        <f>AM46/60</f>
        <v>4.2833333333333332</v>
      </c>
    </row>
    <row r="47" spans="1:55" ht="15" x14ac:dyDescent="0.25">
      <c r="I47" t="s">
        <v>21</v>
      </c>
      <c r="K47" s="51">
        <v>4</v>
      </c>
      <c r="L47" s="51">
        <v>54</v>
      </c>
      <c r="M47" s="51">
        <f>K47*60+L47</f>
        <v>294</v>
      </c>
      <c r="N47" s="52">
        <f>M47/60</f>
        <v>4.9000000000000004</v>
      </c>
    </row>
    <row r="48" spans="1:55" ht="15" x14ac:dyDescent="0.25">
      <c r="I48" s="53"/>
      <c r="J48" s="54"/>
      <c r="K48" s="55"/>
      <c r="L48" s="55"/>
      <c r="M48" s="55"/>
      <c r="N48" s="56"/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</sheetData>
  <mergeCells count="47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AQ27:AU27"/>
    <mergeCell ref="C37:D37"/>
    <mergeCell ref="H37:I37"/>
    <mergeCell ref="M37:N37"/>
    <mergeCell ref="R37:S37"/>
    <mergeCell ref="W37:X37"/>
    <mergeCell ref="AB37:AC37"/>
    <mergeCell ref="AG37:AH37"/>
    <mergeCell ref="BC4:BC5"/>
    <mergeCell ref="AG4:AK4"/>
    <mergeCell ref="AL4:AP4"/>
    <mergeCell ref="AQ4:AU4"/>
    <mergeCell ref="AV4:AZ4"/>
    <mergeCell ref="BA4:BA5"/>
    <mergeCell ref="BB4:BB5"/>
    <mergeCell ref="AV37:AW37"/>
    <mergeCell ref="C38:D38"/>
    <mergeCell ref="H38:I38"/>
    <mergeCell ref="M38:N38"/>
    <mergeCell ref="R38:S38"/>
    <mergeCell ref="W38:X38"/>
    <mergeCell ref="AB38:AC38"/>
    <mergeCell ref="AG38:AH38"/>
    <mergeCell ref="AL38:AM38"/>
    <mergeCell ref="AQ38:AR38"/>
    <mergeCell ref="AV38:AW38"/>
    <mergeCell ref="C41:E41"/>
    <mergeCell ref="C45:D45"/>
    <mergeCell ref="C46:D46"/>
    <mergeCell ref="AL37:AM37"/>
    <mergeCell ref="AQ37:AR37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rgb="FFFF0000"/>
  </sheetPr>
  <dimension ref="A1:BH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 sqref="A1:XFD1048576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1.42578125" style="2" customWidth="1"/>
    <col min="41" max="57" width="11.42578125" style="1"/>
    <col min="58" max="58" width="13.28515625" style="1" bestFit="1" customWidth="1"/>
    <col min="59" max="16384" width="11.42578125" style="1"/>
  </cols>
  <sheetData>
    <row r="1" spans="1:60" ht="29.45" customHeight="1" x14ac:dyDescent="0.25">
      <c r="A1" s="50" t="s">
        <v>31</v>
      </c>
      <c r="B1" s="48"/>
      <c r="G1" s="48"/>
      <c r="L1" s="48"/>
      <c r="Q1" s="48"/>
      <c r="V1" s="48"/>
      <c r="AA1" s="48"/>
      <c r="AF1" s="48"/>
      <c r="AK1" s="48"/>
    </row>
    <row r="2" spans="1:60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60" ht="16.5" thickBot="1" x14ac:dyDescent="0.3">
      <c r="C3" s="145" t="s">
        <v>1</v>
      </c>
      <c r="D3" s="146"/>
      <c r="E3" s="146"/>
      <c r="F3" s="146"/>
      <c r="G3" s="147"/>
      <c r="H3" s="142" t="s">
        <v>22</v>
      </c>
      <c r="I3" s="143"/>
      <c r="J3" s="143"/>
      <c r="K3" s="143"/>
      <c r="L3" s="144"/>
      <c r="M3" s="145" t="s">
        <v>3</v>
      </c>
      <c r="N3" s="146"/>
      <c r="O3" s="146"/>
      <c r="P3" s="146"/>
      <c r="Q3" s="147"/>
      <c r="R3" s="142" t="s">
        <v>4</v>
      </c>
      <c r="S3" s="143"/>
      <c r="T3" s="143"/>
      <c r="U3" s="143"/>
      <c r="V3" s="144"/>
      <c r="W3" s="145" t="s">
        <v>0</v>
      </c>
      <c r="X3" s="146"/>
      <c r="Y3" s="146"/>
      <c r="Z3" s="146"/>
      <c r="AA3" s="147"/>
      <c r="AB3" s="142" t="s">
        <v>26</v>
      </c>
      <c r="AC3" s="143"/>
      <c r="AD3" s="143"/>
      <c r="AE3" s="143"/>
      <c r="AF3" s="144"/>
      <c r="AG3" s="145" t="s">
        <v>23</v>
      </c>
      <c r="AH3" s="146"/>
      <c r="AI3" s="146"/>
      <c r="AJ3" s="146"/>
      <c r="AK3" s="147"/>
      <c r="AL3" s="142" t="s">
        <v>25</v>
      </c>
      <c r="AM3" s="143"/>
      <c r="AN3" s="143"/>
      <c r="AO3" s="143"/>
      <c r="AP3" s="144"/>
      <c r="AQ3" s="145" t="s">
        <v>24</v>
      </c>
      <c r="AR3" s="146"/>
      <c r="AS3" s="146"/>
      <c r="AT3" s="146"/>
      <c r="AU3" s="147"/>
      <c r="AV3" s="189" t="s">
        <v>32</v>
      </c>
      <c r="AW3" s="190"/>
      <c r="AX3" s="190"/>
      <c r="AY3" s="190"/>
      <c r="AZ3" s="191"/>
      <c r="BA3" s="145" t="s">
        <v>32</v>
      </c>
      <c r="BB3" s="146"/>
      <c r="BC3" s="146"/>
      <c r="BD3" s="146"/>
      <c r="BE3" s="147"/>
      <c r="BF3" s="2"/>
      <c r="BG3" s="2"/>
      <c r="BH3" s="2"/>
    </row>
    <row r="4" spans="1:60" s="46" customFormat="1" ht="15.75" x14ac:dyDescent="0.25">
      <c r="A4" s="47" t="s">
        <v>5</v>
      </c>
      <c r="C4" s="145"/>
      <c r="D4" s="146"/>
      <c r="E4" s="146"/>
      <c r="F4" s="146"/>
      <c r="G4" s="147"/>
      <c r="H4" s="142"/>
      <c r="I4" s="143"/>
      <c r="J4" s="143"/>
      <c r="K4" s="143"/>
      <c r="L4" s="144"/>
      <c r="M4" s="145"/>
      <c r="N4" s="146"/>
      <c r="O4" s="146"/>
      <c r="P4" s="146"/>
      <c r="Q4" s="147"/>
      <c r="R4" s="148"/>
      <c r="S4" s="143"/>
      <c r="T4" s="143"/>
      <c r="U4" s="143"/>
      <c r="V4" s="144"/>
      <c r="W4" s="145"/>
      <c r="X4" s="146"/>
      <c r="Y4" s="146"/>
      <c r="Z4" s="146"/>
      <c r="AA4" s="147"/>
      <c r="AB4" s="142"/>
      <c r="AC4" s="143"/>
      <c r="AD4" s="143"/>
      <c r="AE4" s="143"/>
      <c r="AF4" s="144"/>
      <c r="AG4" s="145"/>
      <c r="AH4" s="146"/>
      <c r="AI4" s="146"/>
      <c r="AJ4" s="146"/>
      <c r="AK4" s="147"/>
      <c r="AL4" s="142"/>
      <c r="AM4" s="143"/>
      <c r="AN4" s="143"/>
      <c r="AO4" s="143"/>
      <c r="AP4" s="144"/>
      <c r="AQ4" s="145"/>
      <c r="AR4" s="146"/>
      <c r="AS4" s="146"/>
      <c r="AT4" s="146"/>
      <c r="AU4" s="147"/>
      <c r="AV4" s="189"/>
      <c r="AW4" s="190"/>
      <c r="AX4" s="190"/>
      <c r="AY4" s="190"/>
      <c r="AZ4" s="191"/>
      <c r="BA4" s="145"/>
      <c r="BB4" s="146"/>
      <c r="BC4" s="146"/>
      <c r="BD4" s="146"/>
      <c r="BE4" s="147"/>
      <c r="BF4" s="151" t="s">
        <v>6</v>
      </c>
      <c r="BG4" s="153" t="s">
        <v>7</v>
      </c>
      <c r="BH4" s="178" t="s">
        <v>8</v>
      </c>
    </row>
    <row r="5" spans="1:60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8" t="s">
        <v>9</v>
      </c>
      <c r="AW5" s="36" t="s">
        <v>10</v>
      </c>
      <c r="AX5" s="37" t="s">
        <v>11</v>
      </c>
      <c r="AY5" s="36" t="s">
        <v>12</v>
      </c>
      <c r="AZ5" s="35" t="s">
        <v>13</v>
      </c>
      <c r="BA5" s="34" t="s">
        <v>9</v>
      </c>
      <c r="BB5" s="32" t="s">
        <v>10</v>
      </c>
      <c r="BC5" s="33" t="s">
        <v>11</v>
      </c>
      <c r="BD5" s="32" t="s">
        <v>12</v>
      </c>
      <c r="BE5" s="31" t="s">
        <v>13</v>
      </c>
      <c r="BF5" s="152"/>
      <c r="BG5" s="154"/>
      <c r="BH5" s="179"/>
    </row>
    <row r="6" spans="1:60" x14ac:dyDescent="0.2">
      <c r="A6" s="30">
        <v>1</v>
      </c>
      <c r="C6" s="76"/>
      <c r="D6" s="77"/>
      <c r="E6" s="78"/>
      <c r="F6" s="77"/>
      <c r="G6" s="79"/>
      <c r="H6" s="76"/>
      <c r="I6" s="77"/>
      <c r="J6" s="78"/>
      <c r="K6" s="77"/>
      <c r="L6" s="79"/>
      <c r="M6" s="76"/>
      <c r="N6" s="77"/>
      <c r="O6" s="78"/>
      <c r="P6" s="77"/>
      <c r="Q6" s="79"/>
      <c r="R6" s="76"/>
      <c r="S6" s="77"/>
      <c r="T6" s="78"/>
      <c r="U6" s="77"/>
      <c r="V6" s="79"/>
      <c r="W6" s="76"/>
      <c r="X6" s="77"/>
      <c r="Y6" s="78"/>
      <c r="Z6" s="77"/>
      <c r="AA6" s="79"/>
      <c r="AB6" s="76"/>
      <c r="AC6" s="77"/>
      <c r="AD6" s="78"/>
      <c r="AE6" s="77"/>
      <c r="AF6" s="79"/>
      <c r="AG6" s="76"/>
      <c r="AH6" s="77"/>
      <c r="AI6" s="78"/>
      <c r="AJ6" s="77"/>
      <c r="AK6" s="79"/>
      <c r="AL6" s="76"/>
      <c r="AM6" s="77"/>
      <c r="AN6" s="78"/>
      <c r="AO6" s="77"/>
      <c r="AP6" s="79"/>
      <c r="AQ6" s="76"/>
      <c r="AR6" s="77"/>
      <c r="AS6" s="78"/>
      <c r="AT6" s="77"/>
      <c r="AU6" s="79"/>
      <c r="AV6" s="76"/>
      <c r="AW6" s="77"/>
      <c r="AX6" s="78"/>
      <c r="AY6" s="77"/>
      <c r="AZ6" s="79"/>
      <c r="BA6" s="76"/>
      <c r="BB6" s="77"/>
      <c r="BC6" s="78"/>
      <c r="BD6" s="77"/>
      <c r="BE6" s="79"/>
      <c r="BF6" s="23">
        <f t="shared" ref="BF6:BF35" si="0">IF(E6&gt;0,1,0)+IF(J6&gt;0,1,0)+IF(O6&gt;0,1,0)+IF(T6&gt;0,1,0)+IF(Y6&gt;0,1,0)+IF(AD6&gt;0,1,0)+IF(AI6&gt;0,1,0)+IF(AN6&gt;0,1,0)+IF(AS6&gt;0,1,0)+IF(BC6&gt;0,1,0)+IF(AX6&gt;0,1,0)+IF(BC6&gt;0,1,0)</f>
        <v>0</v>
      </c>
      <c r="BG6" s="22">
        <f t="shared" ref="BG6:BG35" si="1">E6+J6+O6+T6+Y6+AD6+AI6+AN6+AS6+BC6+AX6</f>
        <v>0</v>
      </c>
      <c r="BH6" s="81"/>
    </row>
    <row r="7" spans="1:60" x14ac:dyDescent="0.2">
      <c r="A7" s="30">
        <v>2</v>
      </c>
      <c r="C7" s="27">
        <v>6</v>
      </c>
      <c r="D7" s="25">
        <v>7</v>
      </c>
      <c r="E7" s="26">
        <f t="shared" ref="E7:E35" si="2">+C7+D7</f>
        <v>13</v>
      </c>
      <c r="F7" s="25">
        <v>163</v>
      </c>
      <c r="G7" s="24">
        <v>9.17</v>
      </c>
      <c r="H7" s="27">
        <v>6</v>
      </c>
      <c r="I7" s="25">
        <v>3</v>
      </c>
      <c r="J7" s="26">
        <f t="shared" ref="J7:J36" si="3">+H7+I7</f>
        <v>9</v>
      </c>
      <c r="K7" s="25">
        <v>213</v>
      </c>
      <c r="L7" s="24">
        <v>8.7799999999999994</v>
      </c>
      <c r="M7" s="27">
        <v>4</v>
      </c>
      <c r="N7" s="25">
        <v>23</v>
      </c>
      <c r="O7" s="28">
        <f t="shared" ref="O7:O32" si="4">+M7+N7</f>
        <v>27</v>
      </c>
      <c r="P7" s="25">
        <v>126</v>
      </c>
      <c r="Q7" s="24">
        <v>7.75</v>
      </c>
      <c r="R7" s="27">
        <v>9</v>
      </c>
      <c r="S7" s="25">
        <v>5</v>
      </c>
      <c r="T7" s="26">
        <f t="shared" ref="T7:T36" si="5">+R7+S7</f>
        <v>14</v>
      </c>
      <c r="U7" s="25">
        <v>191</v>
      </c>
      <c r="V7" s="24">
        <v>8.42</v>
      </c>
      <c r="W7" s="27">
        <v>3</v>
      </c>
      <c r="X7" s="25">
        <v>10</v>
      </c>
      <c r="Y7" s="28">
        <f t="shared" ref="Y7:Y36" si="6">+W7+X7</f>
        <v>13</v>
      </c>
      <c r="Z7" s="25">
        <v>323</v>
      </c>
      <c r="AA7" s="24">
        <v>10.28</v>
      </c>
      <c r="AB7" s="27">
        <v>5</v>
      </c>
      <c r="AC7" s="25">
        <v>3</v>
      </c>
      <c r="AD7" s="26">
        <f t="shared" ref="AD7:AD36" si="7">+AB7+AC7</f>
        <v>8</v>
      </c>
      <c r="AE7" s="25">
        <v>251</v>
      </c>
      <c r="AF7" s="24">
        <v>9.48</v>
      </c>
      <c r="AG7" s="27">
        <v>4</v>
      </c>
      <c r="AH7" s="25">
        <v>4</v>
      </c>
      <c r="AI7" s="28">
        <f t="shared" ref="AI7:AI36" si="8">+AG7+AH7</f>
        <v>8</v>
      </c>
      <c r="AJ7" s="25">
        <v>193</v>
      </c>
      <c r="AK7" s="24">
        <v>9.5299999999999994</v>
      </c>
      <c r="AL7" s="27">
        <v>7</v>
      </c>
      <c r="AM7" s="25">
        <v>4</v>
      </c>
      <c r="AN7" s="26">
        <f t="shared" ref="AN7:AN36" si="9">+AL7+AM7</f>
        <v>11</v>
      </c>
      <c r="AO7" s="25">
        <v>328</v>
      </c>
      <c r="AP7" s="24">
        <v>10.220000000000001</v>
      </c>
      <c r="AQ7" s="27">
        <v>8</v>
      </c>
      <c r="AR7" s="25">
        <v>4</v>
      </c>
      <c r="AS7" s="28">
        <f t="shared" ref="AS7:AS36" si="10">+AQ7+AR7</f>
        <v>12</v>
      </c>
      <c r="AT7" s="25">
        <v>165</v>
      </c>
      <c r="AU7" s="24">
        <v>7.95</v>
      </c>
      <c r="AV7" s="27">
        <v>0</v>
      </c>
      <c r="AW7" s="25">
        <v>0</v>
      </c>
      <c r="AX7" s="28">
        <f t="shared" ref="AX7" si="11">+AV7+AW7</f>
        <v>0</v>
      </c>
      <c r="AY7" s="25">
        <v>0</v>
      </c>
      <c r="AZ7" s="24">
        <v>0</v>
      </c>
      <c r="BA7" s="27">
        <v>0</v>
      </c>
      <c r="BB7" s="25">
        <v>0</v>
      </c>
      <c r="BC7" s="26">
        <f>+BA7+BB7</f>
        <v>0</v>
      </c>
      <c r="BD7" s="25">
        <v>0</v>
      </c>
      <c r="BE7" s="24">
        <v>0</v>
      </c>
      <c r="BF7" s="23">
        <f t="shared" si="0"/>
        <v>9</v>
      </c>
      <c r="BG7" s="22">
        <f t="shared" si="1"/>
        <v>115</v>
      </c>
      <c r="BH7" s="21">
        <f t="shared" ref="BH7:BH37" si="12">BG7/BF7</f>
        <v>12.777777777777779</v>
      </c>
    </row>
    <row r="8" spans="1:60" x14ac:dyDescent="0.2">
      <c r="A8" s="30">
        <v>3</v>
      </c>
      <c r="C8" s="27">
        <v>2</v>
      </c>
      <c r="D8" s="25">
        <v>14</v>
      </c>
      <c r="E8" s="26">
        <f t="shared" si="2"/>
        <v>16</v>
      </c>
      <c r="F8" s="25">
        <v>216</v>
      </c>
      <c r="G8" s="24">
        <v>8.27</v>
      </c>
      <c r="H8" s="27">
        <v>4</v>
      </c>
      <c r="I8" s="25">
        <v>7</v>
      </c>
      <c r="J8" s="26">
        <f t="shared" si="3"/>
        <v>11</v>
      </c>
      <c r="K8" s="25">
        <v>162</v>
      </c>
      <c r="L8" s="24">
        <v>9.18</v>
      </c>
      <c r="M8" s="27">
        <v>8</v>
      </c>
      <c r="N8" s="25">
        <v>11</v>
      </c>
      <c r="O8" s="28">
        <f t="shared" si="4"/>
        <v>19</v>
      </c>
      <c r="P8" s="25">
        <v>127</v>
      </c>
      <c r="Q8" s="24">
        <v>7.57</v>
      </c>
      <c r="R8" s="27">
        <v>5</v>
      </c>
      <c r="S8" s="25">
        <v>6</v>
      </c>
      <c r="T8" s="26">
        <f t="shared" si="5"/>
        <v>11</v>
      </c>
      <c r="U8" s="25">
        <v>158</v>
      </c>
      <c r="V8" s="24">
        <v>8.4</v>
      </c>
      <c r="W8" s="27">
        <v>4</v>
      </c>
      <c r="X8" s="25">
        <v>4</v>
      </c>
      <c r="Y8" s="28">
        <f t="shared" si="6"/>
        <v>8</v>
      </c>
      <c r="Z8" s="25">
        <v>301</v>
      </c>
      <c r="AA8" s="24">
        <v>9.4499999999999993</v>
      </c>
      <c r="AB8" s="27">
        <v>4</v>
      </c>
      <c r="AC8" s="25">
        <v>0</v>
      </c>
      <c r="AD8" s="26">
        <f t="shared" si="7"/>
        <v>4</v>
      </c>
      <c r="AE8" s="25">
        <v>282</v>
      </c>
      <c r="AF8" s="24">
        <v>8.8699999999999992</v>
      </c>
      <c r="AG8" s="27">
        <v>3</v>
      </c>
      <c r="AH8" s="25">
        <v>4</v>
      </c>
      <c r="AI8" s="28">
        <f t="shared" si="8"/>
        <v>7</v>
      </c>
      <c r="AJ8" s="25">
        <v>237</v>
      </c>
      <c r="AK8" s="24">
        <v>9.82</v>
      </c>
      <c r="AL8" s="27">
        <v>0</v>
      </c>
      <c r="AM8" s="25">
        <v>0</v>
      </c>
      <c r="AN8" s="26">
        <v>0</v>
      </c>
      <c r="AO8" s="25">
        <v>0</v>
      </c>
      <c r="AP8" s="24">
        <v>0</v>
      </c>
      <c r="AQ8" s="27">
        <v>5</v>
      </c>
      <c r="AR8" s="25">
        <v>5</v>
      </c>
      <c r="AS8" s="28">
        <f>+AQ8+AR8</f>
        <v>10</v>
      </c>
      <c r="AT8" s="25">
        <v>204</v>
      </c>
      <c r="AU8" s="24">
        <v>8.0299999999999994</v>
      </c>
      <c r="AV8" s="27">
        <v>0</v>
      </c>
      <c r="AW8" s="25">
        <v>0</v>
      </c>
      <c r="AX8" s="28">
        <f>+AV8+AW8</f>
        <v>0</v>
      </c>
      <c r="AY8" s="25">
        <v>0</v>
      </c>
      <c r="AZ8" s="24">
        <v>0</v>
      </c>
      <c r="BA8" s="27">
        <v>4</v>
      </c>
      <c r="BB8" s="25">
        <v>6</v>
      </c>
      <c r="BC8" s="26">
        <f>+BA8+BB8</f>
        <v>10</v>
      </c>
      <c r="BD8" s="25">
        <v>184</v>
      </c>
      <c r="BE8" s="24">
        <v>8.8800000000000008</v>
      </c>
      <c r="BF8" s="23">
        <v>9</v>
      </c>
      <c r="BG8" s="22">
        <f t="shared" si="1"/>
        <v>96</v>
      </c>
      <c r="BH8" s="21">
        <f t="shared" si="12"/>
        <v>10.666666666666666</v>
      </c>
    </row>
    <row r="9" spans="1:60" x14ac:dyDescent="0.2">
      <c r="A9" s="30">
        <v>4</v>
      </c>
      <c r="C9" s="27">
        <v>6</v>
      </c>
      <c r="D9" s="25">
        <v>10</v>
      </c>
      <c r="E9" s="26">
        <f t="shared" si="2"/>
        <v>16</v>
      </c>
      <c r="F9" s="25">
        <v>282</v>
      </c>
      <c r="G9" s="24">
        <v>9.8000000000000007</v>
      </c>
      <c r="H9" s="27">
        <v>6</v>
      </c>
      <c r="I9" s="25">
        <v>4</v>
      </c>
      <c r="J9" s="26">
        <f t="shared" si="3"/>
        <v>10</v>
      </c>
      <c r="K9" s="25">
        <v>199</v>
      </c>
      <c r="L9" s="24">
        <v>8.27</v>
      </c>
      <c r="M9" s="27">
        <v>7</v>
      </c>
      <c r="N9" s="25">
        <v>11</v>
      </c>
      <c r="O9" s="28">
        <v>18</v>
      </c>
      <c r="P9" s="25">
        <v>166</v>
      </c>
      <c r="Q9" s="24">
        <v>9</v>
      </c>
      <c r="R9" s="27">
        <v>0</v>
      </c>
      <c r="S9" s="25">
        <v>0</v>
      </c>
      <c r="T9" s="26">
        <v>0</v>
      </c>
      <c r="U9" s="25">
        <v>0</v>
      </c>
      <c r="V9" s="24">
        <v>0</v>
      </c>
      <c r="W9" s="27">
        <v>5</v>
      </c>
      <c r="X9" s="25">
        <v>15</v>
      </c>
      <c r="Y9" s="28">
        <f t="shared" si="6"/>
        <v>20</v>
      </c>
      <c r="Z9" s="25">
        <v>226</v>
      </c>
      <c r="AA9" s="24">
        <v>9.0500000000000007</v>
      </c>
      <c r="AB9" s="27">
        <v>5</v>
      </c>
      <c r="AC9" s="25">
        <v>3</v>
      </c>
      <c r="AD9" s="26">
        <f t="shared" si="7"/>
        <v>8</v>
      </c>
      <c r="AE9" s="25">
        <v>222</v>
      </c>
      <c r="AF9" s="24">
        <v>7.88</v>
      </c>
      <c r="AG9" s="27">
        <v>5</v>
      </c>
      <c r="AH9" s="25">
        <v>2</v>
      </c>
      <c r="AI9" s="28">
        <f t="shared" si="8"/>
        <v>7</v>
      </c>
      <c r="AJ9" s="25">
        <v>215</v>
      </c>
      <c r="AK9" s="24">
        <v>7.42</v>
      </c>
      <c r="AL9" s="27">
        <v>5</v>
      </c>
      <c r="AM9" s="25">
        <v>6</v>
      </c>
      <c r="AN9" s="26">
        <f t="shared" si="9"/>
        <v>11</v>
      </c>
      <c r="AO9" s="25">
        <v>329</v>
      </c>
      <c r="AP9" s="24">
        <v>9.9499999999999993</v>
      </c>
      <c r="AQ9" s="27">
        <v>5</v>
      </c>
      <c r="AR9" s="25">
        <v>8</v>
      </c>
      <c r="AS9" s="28">
        <f t="shared" si="10"/>
        <v>13</v>
      </c>
      <c r="AT9" s="25">
        <v>197</v>
      </c>
      <c r="AU9" s="24">
        <v>8.67</v>
      </c>
      <c r="AV9" s="27">
        <v>0</v>
      </c>
      <c r="AW9" s="25">
        <v>0</v>
      </c>
      <c r="AX9" s="28">
        <f t="shared" ref="AX9:AX15" si="13">+AV9+AW9</f>
        <v>0</v>
      </c>
      <c r="AY9" s="25">
        <v>0</v>
      </c>
      <c r="AZ9" s="24">
        <v>0</v>
      </c>
      <c r="BA9" s="27">
        <v>7</v>
      </c>
      <c r="BB9" s="25">
        <v>3</v>
      </c>
      <c r="BC9" s="26">
        <f t="shared" ref="BC9:BC32" si="14">+BA9+BB9</f>
        <v>10</v>
      </c>
      <c r="BD9" s="25">
        <v>211</v>
      </c>
      <c r="BE9" s="24">
        <v>9.1</v>
      </c>
      <c r="BF9" s="23">
        <v>9</v>
      </c>
      <c r="BG9" s="22">
        <f t="shared" si="1"/>
        <v>113</v>
      </c>
      <c r="BH9" s="21">
        <f t="shared" si="12"/>
        <v>12.555555555555555</v>
      </c>
    </row>
    <row r="10" spans="1:60" x14ac:dyDescent="0.2">
      <c r="A10" s="30">
        <v>5</v>
      </c>
      <c r="C10" s="76"/>
      <c r="D10" s="77"/>
      <c r="E10" s="78">
        <f t="shared" si="2"/>
        <v>0</v>
      </c>
      <c r="F10" s="77"/>
      <c r="G10" s="79"/>
      <c r="H10" s="76"/>
      <c r="I10" s="77"/>
      <c r="J10" s="78">
        <f t="shared" si="3"/>
        <v>0</v>
      </c>
      <c r="K10" s="77"/>
      <c r="L10" s="79"/>
      <c r="M10" s="76"/>
      <c r="N10" s="77"/>
      <c r="O10" s="78">
        <f t="shared" si="4"/>
        <v>0</v>
      </c>
      <c r="P10" s="77"/>
      <c r="Q10" s="79"/>
      <c r="R10" s="76"/>
      <c r="S10" s="77"/>
      <c r="T10" s="78">
        <f t="shared" si="5"/>
        <v>0</v>
      </c>
      <c r="U10" s="77"/>
      <c r="V10" s="79"/>
      <c r="W10" s="76"/>
      <c r="X10" s="77"/>
      <c r="Y10" s="78">
        <f t="shared" si="6"/>
        <v>0</v>
      </c>
      <c r="Z10" s="77"/>
      <c r="AA10" s="79"/>
      <c r="AB10" s="76"/>
      <c r="AC10" s="77"/>
      <c r="AD10" s="78">
        <f t="shared" si="7"/>
        <v>0</v>
      </c>
      <c r="AE10" s="77"/>
      <c r="AF10" s="79"/>
      <c r="AG10" s="76"/>
      <c r="AH10" s="77"/>
      <c r="AI10" s="78">
        <f t="shared" si="8"/>
        <v>0</v>
      </c>
      <c r="AJ10" s="77"/>
      <c r="AK10" s="79"/>
      <c r="AL10" s="76"/>
      <c r="AM10" s="77"/>
      <c r="AN10" s="78">
        <f t="shared" si="9"/>
        <v>0</v>
      </c>
      <c r="AO10" s="77"/>
      <c r="AP10" s="79"/>
      <c r="AQ10" s="76"/>
      <c r="AR10" s="77"/>
      <c r="AS10" s="78">
        <f t="shared" si="10"/>
        <v>0</v>
      </c>
      <c r="AT10" s="77"/>
      <c r="AU10" s="79"/>
      <c r="AV10" s="76"/>
      <c r="AW10" s="77"/>
      <c r="AX10" s="78">
        <f t="shared" si="13"/>
        <v>0</v>
      </c>
      <c r="AY10" s="77"/>
      <c r="AZ10" s="79"/>
      <c r="BA10" s="76"/>
      <c r="BB10" s="77"/>
      <c r="BC10" s="26">
        <f t="shared" si="14"/>
        <v>0</v>
      </c>
      <c r="BD10" s="77"/>
      <c r="BE10" s="79"/>
      <c r="BF10" s="23">
        <f t="shared" si="0"/>
        <v>0</v>
      </c>
      <c r="BG10" s="22">
        <f t="shared" si="1"/>
        <v>0</v>
      </c>
      <c r="BH10" s="81" t="e">
        <f t="shared" si="12"/>
        <v>#DIV/0!</v>
      </c>
    </row>
    <row r="11" spans="1:60" x14ac:dyDescent="0.2">
      <c r="A11" s="30">
        <v>6</v>
      </c>
      <c r="C11" s="76"/>
      <c r="D11" s="77"/>
      <c r="E11" s="78">
        <f t="shared" si="2"/>
        <v>0</v>
      </c>
      <c r="F11" s="77"/>
      <c r="G11" s="79"/>
      <c r="H11" s="76"/>
      <c r="I11" s="77"/>
      <c r="J11" s="78">
        <f t="shared" si="3"/>
        <v>0</v>
      </c>
      <c r="K11" s="77"/>
      <c r="L11" s="79"/>
      <c r="M11" s="76"/>
      <c r="N11" s="77"/>
      <c r="O11" s="78">
        <f t="shared" si="4"/>
        <v>0</v>
      </c>
      <c r="P11" s="77"/>
      <c r="Q11" s="79"/>
      <c r="R11" s="76"/>
      <c r="S11" s="77"/>
      <c r="T11" s="78">
        <f t="shared" si="5"/>
        <v>0</v>
      </c>
      <c r="U11" s="77"/>
      <c r="V11" s="79"/>
      <c r="W11" s="76"/>
      <c r="X11" s="77"/>
      <c r="Y11" s="78">
        <f t="shared" si="6"/>
        <v>0</v>
      </c>
      <c r="Z11" s="77"/>
      <c r="AA11" s="79"/>
      <c r="AB11" s="76"/>
      <c r="AC11" s="77"/>
      <c r="AD11" s="78">
        <f t="shared" si="7"/>
        <v>0</v>
      </c>
      <c r="AE11" s="77"/>
      <c r="AF11" s="79"/>
      <c r="AG11" s="76"/>
      <c r="AH11" s="77"/>
      <c r="AI11" s="78">
        <f t="shared" si="8"/>
        <v>0</v>
      </c>
      <c r="AJ11" s="77"/>
      <c r="AK11" s="79"/>
      <c r="AL11" s="76"/>
      <c r="AM11" s="77"/>
      <c r="AN11" s="78">
        <f t="shared" si="9"/>
        <v>0</v>
      </c>
      <c r="AO11" s="77"/>
      <c r="AP11" s="79"/>
      <c r="AQ11" s="76"/>
      <c r="AR11" s="77"/>
      <c r="AS11" s="78">
        <f t="shared" si="10"/>
        <v>0</v>
      </c>
      <c r="AT11" s="77"/>
      <c r="AU11" s="79"/>
      <c r="AV11" s="76"/>
      <c r="AW11" s="77"/>
      <c r="AX11" s="78">
        <f t="shared" si="13"/>
        <v>0</v>
      </c>
      <c r="AY11" s="77"/>
      <c r="AZ11" s="79"/>
      <c r="BA11" s="76"/>
      <c r="BB11" s="77"/>
      <c r="BC11" s="26">
        <f t="shared" si="14"/>
        <v>0</v>
      </c>
      <c r="BD11" s="77"/>
      <c r="BE11" s="79"/>
      <c r="BF11" s="23">
        <f t="shared" si="0"/>
        <v>0</v>
      </c>
      <c r="BG11" s="22">
        <f t="shared" si="1"/>
        <v>0</v>
      </c>
      <c r="BH11" s="81" t="e">
        <f t="shared" si="12"/>
        <v>#DIV/0!</v>
      </c>
    </row>
    <row r="12" spans="1:60" x14ac:dyDescent="0.2">
      <c r="A12" s="30">
        <v>7</v>
      </c>
      <c r="C12" s="27">
        <v>0</v>
      </c>
      <c r="D12" s="25">
        <v>0</v>
      </c>
      <c r="E12" s="26">
        <f t="shared" si="2"/>
        <v>0</v>
      </c>
      <c r="F12" s="25">
        <v>0</v>
      </c>
      <c r="G12" s="24">
        <v>7</v>
      </c>
      <c r="H12" s="27">
        <v>6</v>
      </c>
      <c r="I12" s="25">
        <v>6</v>
      </c>
      <c r="J12" s="26">
        <f t="shared" si="3"/>
        <v>12</v>
      </c>
      <c r="K12" s="25">
        <v>247</v>
      </c>
      <c r="L12" s="24">
        <v>10.27</v>
      </c>
      <c r="M12" s="27">
        <v>1</v>
      </c>
      <c r="N12" s="25">
        <v>9</v>
      </c>
      <c r="O12" s="28">
        <f t="shared" si="4"/>
        <v>10</v>
      </c>
      <c r="P12" s="25">
        <v>148</v>
      </c>
      <c r="Q12" s="24">
        <v>8.2799999999999994</v>
      </c>
      <c r="R12" s="27">
        <v>5</v>
      </c>
      <c r="S12" s="25">
        <v>9</v>
      </c>
      <c r="T12" s="26">
        <f t="shared" si="5"/>
        <v>14</v>
      </c>
      <c r="U12" s="25">
        <v>153</v>
      </c>
      <c r="V12" s="24">
        <v>9.75</v>
      </c>
      <c r="W12" s="27">
        <v>0</v>
      </c>
      <c r="X12" s="25">
        <v>0</v>
      </c>
      <c r="Y12" s="28">
        <f t="shared" si="6"/>
        <v>0</v>
      </c>
      <c r="Z12" s="25">
        <v>0</v>
      </c>
      <c r="AA12" s="24">
        <v>0</v>
      </c>
      <c r="AB12" s="27">
        <v>5</v>
      </c>
      <c r="AC12" s="25">
        <v>5</v>
      </c>
      <c r="AD12" s="26">
        <f t="shared" si="7"/>
        <v>10</v>
      </c>
      <c r="AE12" s="25">
        <v>263</v>
      </c>
      <c r="AF12" s="24">
        <v>10.57</v>
      </c>
      <c r="AG12" s="27">
        <v>5</v>
      </c>
      <c r="AH12" s="25">
        <v>5</v>
      </c>
      <c r="AI12" s="28">
        <f t="shared" si="8"/>
        <v>10</v>
      </c>
      <c r="AJ12" s="25">
        <v>277</v>
      </c>
      <c r="AK12" s="24">
        <v>9.6</v>
      </c>
      <c r="AL12" s="27">
        <v>1</v>
      </c>
      <c r="AM12" s="25">
        <v>15</v>
      </c>
      <c r="AN12" s="26">
        <f t="shared" si="9"/>
        <v>16</v>
      </c>
      <c r="AO12" s="25">
        <v>253</v>
      </c>
      <c r="AP12" s="24">
        <v>9.52</v>
      </c>
      <c r="AQ12" s="27">
        <v>6</v>
      </c>
      <c r="AR12" s="25">
        <v>10</v>
      </c>
      <c r="AS12" s="28">
        <f t="shared" si="10"/>
        <v>16</v>
      </c>
      <c r="AT12" s="25">
        <v>207</v>
      </c>
      <c r="AU12" s="24">
        <v>10.47</v>
      </c>
      <c r="AV12" s="27">
        <v>0</v>
      </c>
      <c r="AW12" s="25">
        <v>0</v>
      </c>
      <c r="AX12" s="28">
        <f t="shared" si="13"/>
        <v>0</v>
      </c>
      <c r="AY12" s="25">
        <v>0</v>
      </c>
      <c r="AZ12" s="24">
        <v>0</v>
      </c>
      <c r="BA12" s="27">
        <v>0</v>
      </c>
      <c r="BB12" s="25">
        <v>0</v>
      </c>
      <c r="BC12" s="26">
        <f t="shared" si="14"/>
        <v>0</v>
      </c>
      <c r="BD12" s="25">
        <v>0</v>
      </c>
      <c r="BE12" s="24">
        <v>0</v>
      </c>
      <c r="BF12" s="23">
        <f t="shared" si="0"/>
        <v>7</v>
      </c>
      <c r="BG12" s="22">
        <f t="shared" si="1"/>
        <v>88</v>
      </c>
      <c r="BH12" s="21">
        <f t="shared" si="12"/>
        <v>12.571428571428571</v>
      </c>
    </row>
    <row r="13" spans="1:60" x14ac:dyDescent="0.2">
      <c r="A13" s="30">
        <v>8</v>
      </c>
      <c r="C13" s="76"/>
      <c r="D13" s="77"/>
      <c r="E13" s="78">
        <f t="shared" si="2"/>
        <v>0</v>
      </c>
      <c r="F13" s="77"/>
      <c r="G13" s="79"/>
      <c r="H13" s="76"/>
      <c r="I13" s="77"/>
      <c r="J13" s="78">
        <f t="shared" si="3"/>
        <v>0</v>
      </c>
      <c r="K13" s="77"/>
      <c r="L13" s="79"/>
      <c r="M13" s="76"/>
      <c r="N13" s="77"/>
      <c r="O13" s="78">
        <f t="shared" si="4"/>
        <v>0</v>
      </c>
      <c r="P13" s="77"/>
      <c r="Q13" s="79"/>
      <c r="R13" s="76"/>
      <c r="S13" s="77"/>
      <c r="T13" s="78">
        <f t="shared" si="5"/>
        <v>0</v>
      </c>
      <c r="U13" s="77"/>
      <c r="V13" s="79"/>
      <c r="W13" s="76"/>
      <c r="X13" s="77"/>
      <c r="Y13" s="78">
        <f t="shared" si="6"/>
        <v>0</v>
      </c>
      <c r="Z13" s="77"/>
      <c r="AA13" s="79"/>
      <c r="AB13" s="76"/>
      <c r="AC13" s="77"/>
      <c r="AD13" s="78">
        <f t="shared" si="7"/>
        <v>0</v>
      </c>
      <c r="AE13" s="77"/>
      <c r="AF13" s="79"/>
      <c r="AG13" s="76"/>
      <c r="AH13" s="77"/>
      <c r="AI13" s="78">
        <f t="shared" si="8"/>
        <v>0</v>
      </c>
      <c r="AJ13" s="77"/>
      <c r="AK13" s="79"/>
      <c r="AL13" s="76"/>
      <c r="AM13" s="77"/>
      <c r="AN13" s="78">
        <f t="shared" si="9"/>
        <v>0</v>
      </c>
      <c r="AO13" s="77"/>
      <c r="AP13" s="79"/>
      <c r="AQ13" s="76"/>
      <c r="AR13" s="77"/>
      <c r="AS13" s="78">
        <f t="shared" si="10"/>
        <v>0</v>
      </c>
      <c r="AT13" s="77"/>
      <c r="AU13" s="79"/>
      <c r="AV13" s="76"/>
      <c r="AW13" s="77"/>
      <c r="AX13" s="78">
        <f t="shared" si="13"/>
        <v>0</v>
      </c>
      <c r="AY13" s="77"/>
      <c r="AZ13" s="79"/>
      <c r="BA13" s="76"/>
      <c r="BB13" s="77"/>
      <c r="BC13" s="26">
        <f t="shared" si="14"/>
        <v>0</v>
      </c>
      <c r="BD13" s="77"/>
      <c r="BE13" s="79"/>
      <c r="BF13" s="23">
        <f t="shared" si="0"/>
        <v>0</v>
      </c>
      <c r="BG13" s="22">
        <f t="shared" si="1"/>
        <v>0</v>
      </c>
      <c r="BH13" s="81" t="e">
        <f t="shared" si="12"/>
        <v>#DIV/0!</v>
      </c>
    </row>
    <row r="14" spans="1:60" x14ac:dyDescent="0.2">
      <c r="A14" s="30">
        <v>9</v>
      </c>
      <c r="C14" s="27">
        <v>0</v>
      </c>
      <c r="D14" s="25">
        <v>0</v>
      </c>
      <c r="E14" s="26">
        <v>0</v>
      </c>
      <c r="F14" s="25">
        <v>0</v>
      </c>
      <c r="G14" s="24">
        <v>0</v>
      </c>
      <c r="H14" s="27">
        <v>0</v>
      </c>
      <c r="I14" s="25">
        <v>0</v>
      </c>
      <c r="J14" s="26">
        <v>0</v>
      </c>
      <c r="K14" s="25">
        <v>0</v>
      </c>
      <c r="L14" s="24">
        <v>0</v>
      </c>
      <c r="M14" s="27">
        <v>0</v>
      </c>
      <c r="N14" s="25">
        <v>0</v>
      </c>
      <c r="O14" s="28">
        <v>0</v>
      </c>
      <c r="P14" s="25">
        <v>0</v>
      </c>
      <c r="Q14" s="24">
        <v>0</v>
      </c>
      <c r="R14" s="27">
        <v>5</v>
      </c>
      <c r="S14" s="25">
        <v>2</v>
      </c>
      <c r="T14" s="26">
        <f t="shared" si="5"/>
        <v>7</v>
      </c>
      <c r="U14" s="25">
        <v>272</v>
      </c>
      <c r="V14" s="24">
        <v>6.8</v>
      </c>
      <c r="W14" s="27">
        <v>7</v>
      </c>
      <c r="X14" s="25">
        <v>8</v>
      </c>
      <c r="Y14" s="28">
        <f t="shared" si="6"/>
        <v>15</v>
      </c>
      <c r="Z14" s="25">
        <v>327</v>
      </c>
      <c r="AA14" s="24">
        <v>9.2200000000000006</v>
      </c>
      <c r="AB14" s="27">
        <v>6</v>
      </c>
      <c r="AC14" s="25">
        <v>1</v>
      </c>
      <c r="AD14" s="26">
        <f t="shared" si="7"/>
        <v>7</v>
      </c>
      <c r="AE14" s="25">
        <v>228</v>
      </c>
      <c r="AF14" s="24">
        <v>8.1300000000000008</v>
      </c>
      <c r="AG14" s="27">
        <v>4</v>
      </c>
      <c r="AH14" s="25">
        <v>2</v>
      </c>
      <c r="AI14" s="28">
        <f t="shared" si="8"/>
        <v>6</v>
      </c>
      <c r="AJ14" s="25">
        <v>109</v>
      </c>
      <c r="AK14" s="24">
        <v>5.58</v>
      </c>
      <c r="AL14" s="27">
        <v>3</v>
      </c>
      <c r="AM14" s="25">
        <v>7</v>
      </c>
      <c r="AN14" s="26">
        <f t="shared" si="9"/>
        <v>10</v>
      </c>
      <c r="AO14" s="25">
        <v>288</v>
      </c>
      <c r="AP14" s="24">
        <v>9.8699999999999992</v>
      </c>
      <c r="AQ14" s="27">
        <v>7</v>
      </c>
      <c r="AR14" s="25">
        <v>9</v>
      </c>
      <c r="AS14" s="28">
        <f t="shared" si="10"/>
        <v>16</v>
      </c>
      <c r="AT14" s="25">
        <v>207</v>
      </c>
      <c r="AU14" s="24">
        <v>10.47</v>
      </c>
      <c r="AV14" s="27">
        <v>0</v>
      </c>
      <c r="AW14" s="25">
        <v>0</v>
      </c>
      <c r="AX14" s="28">
        <f t="shared" si="13"/>
        <v>0</v>
      </c>
      <c r="AY14" s="25">
        <v>0</v>
      </c>
      <c r="AZ14" s="24">
        <v>0</v>
      </c>
      <c r="BA14" s="27">
        <v>0</v>
      </c>
      <c r="BB14" s="25">
        <v>0</v>
      </c>
      <c r="BC14" s="26">
        <v>0</v>
      </c>
      <c r="BD14" s="25">
        <v>0</v>
      </c>
      <c r="BE14" s="24">
        <v>0</v>
      </c>
      <c r="BF14" s="23">
        <f t="shared" si="0"/>
        <v>6</v>
      </c>
      <c r="BG14" s="22">
        <f t="shared" si="1"/>
        <v>61</v>
      </c>
      <c r="BH14" s="21">
        <f t="shared" si="12"/>
        <v>10.166666666666666</v>
      </c>
    </row>
    <row r="15" spans="1:60" x14ac:dyDescent="0.2">
      <c r="A15" s="30">
        <v>10</v>
      </c>
      <c r="C15" s="76"/>
      <c r="D15" s="77"/>
      <c r="E15" s="78">
        <f t="shared" si="2"/>
        <v>0</v>
      </c>
      <c r="F15" s="77"/>
      <c r="G15" s="79"/>
      <c r="H15" s="76"/>
      <c r="I15" s="77"/>
      <c r="J15" s="78">
        <f t="shared" si="3"/>
        <v>0</v>
      </c>
      <c r="K15" s="77"/>
      <c r="L15" s="79"/>
      <c r="M15" s="76"/>
      <c r="N15" s="77"/>
      <c r="O15" s="78">
        <f t="shared" si="4"/>
        <v>0</v>
      </c>
      <c r="P15" s="77"/>
      <c r="Q15" s="79"/>
      <c r="R15" s="76"/>
      <c r="S15" s="77"/>
      <c r="T15" s="78">
        <f t="shared" si="5"/>
        <v>0</v>
      </c>
      <c r="U15" s="77"/>
      <c r="V15" s="79"/>
      <c r="W15" s="76"/>
      <c r="X15" s="77"/>
      <c r="Y15" s="78">
        <f t="shared" si="6"/>
        <v>0</v>
      </c>
      <c r="Z15" s="77"/>
      <c r="AA15" s="79"/>
      <c r="AB15" s="76"/>
      <c r="AC15" s="77"/>
      <c r="AD15" s="78">
        <f t="shared" si="7"/>
        <v>0</v>
      </c>
      <c r="AE15" s="77"/>
      <c r="AF15" s="79"/>
      <c r="AG15" s="76"/>
      <c r="AH15" s="77"/>
      <c r="AI15" s="78">
        <f t="shared" si="8"/>
        <v>0</v>
      </c>
      <c r="AJ15" s="77"/>
      <c r="AK15" s="79"/>
      <c r="AL15" s="76"/>
      <c r="AM15" s="77"/>
      <c r="AN15" s="78">
        <f t="shared" si="9"/>
        <v>0</v>
      </c>
      <c r="AO15" s="77"/>
      <c r="AP15" s="79"/>
      <c r="AQ15" s="76"/>
      <c r="AR15" s="77"/>
      <c r="AS15" s="78">
        <f t="shared" si="10"/>
        <v>0</v>
      </c>
      <c r="AT15" s="77"/>
      <c r="AU15" s="79"/>
      <c r="AV15" s="76"/>
      <c r="AW15" s="77"/>
      <c r="AX15" s="78">
        <f t="shared" si="13"/>
        <v>0</v>
      </c>
      <c r="AY15" s="77"/>
      <c r="AZ15" s="79"/>
      <c r="BA15" s="76"/>
      <c r="BB15" s="77"/>
      <c r="BC15" s="26">
        <f t="shared" si="14"/>
        <v>0</v>
      </c>
      <c r="BD15" s="77"/>
      <c r="BE15" s="79"/>
      <c r="BF15" s="23">
        <f t="shared" si="0"/>
        <v>0</v>
      </c>
      <c r="BG15" s="22">
        <f t="shared" si="1"/>
        <v>0</v>
      </c>
      <c r="BH15" s="81" t="e">
        <f t="shared" si="12"/>
        <v>#DIV/0!</v>
      </c>
    </row>
    <row r="16" spans="1:60" x14ac:dyDescent="0.2">
      <c r="A16" s="30">
        <v>11</v>
      </c>
      <c r="C16" s="27">
        <v>0</v>
      </c>
      <c r="D16" s="25">
        <v>0</v>
      </c>
      <c r="E16" s="26">
        <v>0</v>
      </c>
      <c r="F16" s="25">
        <v>0</v>
      </c>
      <c r="G16" s="24">
        <v>0</v>
      </c>
      <c r="H16" s="27">
        <v>3</v>
      </c>
      <c r="I16" s="25">
        <v>3</v>
      </c>
      <c r="J16" s="26">
        <f t="shared" si="3"/>
        <v>6</v>
      </c>
      <c r="K16" s="25">
        <v>249</v>
      </c>
      <c r="L16" s="24">
        <v>8.4</v>
      </c>
      <c r="M16" s="27">
        <v>7</v>
      </c>
      <c r="N16" s="25">
        <v>11</v>
      </c>
      <c r="O16" s="28">
        <f t="shared" si="4"/>
        <v>18</v>
      </c>
      <c r="P16" s="25">
        <v>74</v>
      </c>
      <c r="Q16" s="24">
        <v>9.23</v>
      </c>
      <c r="R16" s="27">
        <v>3</v>
      </c>
      <c r="S16" s="25">
        <v>3</v>
      </c>
      <c r="T16" s="26">
        <f t="shared" si="5"/>
        <v>6</v>
      </c>
      <c r="U16" s="25">
        <v>252</v>
      </c>
      <c r="V16" s="24">
        <v>8.18</v>
      </c>
      <c r="W16" s="27">
        <v>7</v>
      </c>
      <c r="X16" s="25">
        <v>9</v>
      </c>
      <c r="Y16" s="28">
        <f t="shared" si="6"/>
        <v>16</v>
      </c>
      <c r="Z16" s="25">
        <v>278</v>
      </c>
      <c r="AA16" s="24">
        <v>10.199999999999999</v>
      </c>
      <c r="AB16" s="27">
        <v>5</v>
      </c>
      <c r="AC16" s="25">
        <v>3</v>
      </c>
      <c r="AD16" s="26">
        <f t="shared" si="7"/>
        <v>8</v>
      </c>
      <c r="AE16" s="25">
        <v>165</v>
      </c>
      <c r="AF16" s="24">
        <v>8.85</v>
      </c>
      <c r="AG16" s="27">
        <v>0</v>
      </c>
      <c r="AH16" s="25">
        <v>0</v>
      </c>
      <c r="AI16" s="28">
        <v>0</v>
      </c>
      <c r="AJ16" s="25">
        <v>0</v>
      </c>
      <c r="AK16" s="24">
        <v>0</v>
      </c>
      <c r="AL16" s="27">
        <v>6</v>
      </c>
      <c r="AM16" s="25">
        <v>5</v>
      </c>
      <c r="AN16" s="26">
        <f t="shared" si="9"/>
        <v>11</v>
      </c>
      <c r="AO16" s="25">
        <v>381</v>
      </c>
      <c r="AP16" s="24">
        <v>10.43</v>
      </c>
      <c r="AQ16" s="27">
        <v>0</v>
      </c>
      <c r="AR16" s="25">
        <v>0</v>
      </c>
      <c r="AS16" s="28">
        <v>0</v>
      </c>
      <c r="AT16" s="25">
        <v>0</v>
      </c>
      <c r="AU16" s="24">
        <v>0</v>
      </c>
      <c r="AV16" s="27">
        <v>0</v>
      </c>
      <c r="AW16" s="25">
        <v>0</v>
      </c>
      <c r="AX16" s="28">
        <v>0</v>
      </c>
      <c r="AY16" s="25">
        <v>0</v>
      </c>
      <c r="AZ16" s="24">
        <v>0</v>
      </c>
      <c r="BA16" s="27">
        <v>0</v>
      </c>
      <c r="BB16" s="25">
        <v>0</v>
      </c>
      <c r="BC16" s="26">
        <v>0</v>
      </c>
      <c r="BD16" s="25">
        <v>0</v>
      </c>
      <c r="BE16" s="24">
        <v>0</v>
      </c>
      <c r="BF16" s="23">
        <f t="shared" si="0"/>
        <v>6</v>
      </c>
      <c r="BG16" s="22">
        <f t="shared" si="1"/>
        <v>65</v>
      </c>
      <c r="BH16" s="21">
        <f t="shared" si="12"/>
        <v>10.833333333333334</v>
      </c>
    </row>
    <row r="17" spans="1:60" x14ac:dyDescent="0.2">
      <c r="A17" s="30">
        <v>12</v>
      </c>
      <c r="C17" s="76"/>
      <c r="D17" s="77"/>
      <c r="E17" s="78">
        <f t="shared" si="2"/>
        <v>0</v>
      </c>
      <c r="F17" s="77"/>
      <c r="G17" s="79"/>
      <c r="H17" s="76"/>
      <c r="I17" s="77"/>
      <c r="J17" s="78">
        <f t="shared" si="3"/>
        <v>0</v>
      </c>
      <c r="K17" s="77"/>
      <c r="L17" s="79"/>
      <c r="M17" s="76"/>
      <c r="N17" s="77"/>
      <c r="O17" s="78">
        <f t="shared" si="4"/>
        <v>0</v>
      </c>
      <c r="P17" s="77"/>
      <c r="Q17" s="79"/>
      <c r="R17" s="76"/>
      <c r="S17" s="77"/>
      <c r="T17" s="78">
        <f t="shared" si="5"/>
        <v>0</v>
      </c>
      <c r="U17" s="77"/>
      <c r="V17" s="79"/>
      <c r="W17" s="76"/>
      <c r="X17" s="77"/>
      <c r="Y17" s="78">
        <f t="shared" si="6"/>
        <v>0</v>
      </c>
      <c r="Z17" s="77"/>
      <c r="AA17" s="79"/>
      <c r="AB17" s="76"/>
      <c r="AC17" s="77"/>
      <c r="AD17" s="78">
        <f t="shared" si="7"/>
        <v>0</v>
      </c>
      <c r="AE17" s="77"/>
      <c r="AF17" s="79"/>
      <c r="AG17" s="76"/>
      <c r="AH17" s="77"/>
      <c r="AI17" s="78">
        <f t="shared" si="8"/>
        <v>0</v>
      </c>
      <c r="AJ17" s="77"/>
      <c r="AK17" s="79"/>
      <c r="AL17" s="76"/>
      <c r="AM17" s="77"/>
      <c r="AN17" s="78">
        <f t="shared" si="9"/>
        <v>0</v>
      </c>
      <c r="AO17" s="77"/>
      <c r="AP17" s="79"/>
      <c r="AQ17" s="76"/>
      <c r="AR17" s="77"/>
      <c r="AS17" s="78">
        <f t="shared" si="10"/>
        <v>0</v>
      </c>
      <c r="AT17" s="77"/>
      <c r="AU17" s="79"/>
      <c r="AV17" s="76"/>
      <c r="AW17" s="77"/>
      <c r="AX17" s="78">
        <f t="shared" ref="AX17:AX36" si="15">+AV17+AW17</f>
        <v>0</v>
      </c>
      <c r="AY17" s="77"/>
      <c r="AZ17" s="79"/>
      <c r="BA17" s="76"/>
      <c r="BB17" s="77"/>
      <c r="BC17" s="26">
        <f t="shared" si="14"/>
        <v>0</v>
      </c>
      <c r="BD17" s="77"/>
      <c r="BE17" s="79"/>
      <c r="BF17" s="23">
        <f t="shared" si="0"/>
        <v>0</v>
      </c>
      <c r="BG17" s="22">
        <f t="shared" si="1"/>
        <v>0</v>
      </c>
      <c r="BH17" s="81" t="e">
        <f t="shared" si="12"/>
        <v>#DIV/0!</v>
      </c>
    </row>
    <row r="18" spans="1:60" x14ac:dyDescent="0.2">
      <c r="A18" s="30">
        <v>13</v>
      </c>
      <c r="C18" s="76"/>
      <c r="D18" s="77"/>
      <c r="E18" s="78">
        <f t="shared" si="2"/>
        <v>0</v>
      </c>
      <c r="F18" s="77"/>
      <c r="G18" s="79"/>
      <c r="H18" s="76"/>
      <c r="I18" s="77"/>
      <c r="J18" s="78">
        <f t="shared" si="3"/>
        <v>0</v>
      </c>
      <c r="K18" s="77"/>
      <c r="L18" s="79"/>
      <c r="M18" s="76"/>
      <c r="N18" s="77"/>
      <c r="O18" s="78">
        <f t="shared" si="4"/>
        <v>0</v>
      </c>
      <c r="P18" s="77"/>
      <c r="Q18" s="79"/>
      <c r="R18" s="76"/>
      <c r="S18" s="77"/>
      <c r="T18" s="78">
        <f t="shared" si="5"/>
        <v>0</v>
      </c>
      <c r="U18" s="77"/>
      <c r="V18" s="79"/>
      <c r="W18" s="76"/>
      <c r="X18" s="77"/>
      <c r="Y18" s="78">
        <f t="shared" si="6"/>
        <v>0</v>
      </c>
      <c r="Z18" s="77"/>
      <c r="AA18" s="79"/>
      <c r="AB18" s="76"/>
      <c r="AC18" s="77"/>
      <c r="AD18" s="78">
        <f t="shared" si="7"/>
        <v>0</v>
      </c>
      <c r="AE18" s="77"/>
      <c r="AF18" s="79"/>
      <c r="AG18" s="76"/>
      <c r="AH18" s="77"/>
      <c r="AI18" s="78">
        <f t="shared" si="8"/>
        <v>0</v>
      </c>
      <c r="AJ18" s="77"/>
      <c r="AK18" s="79"/>
      <c r="AL18" s="76"/>
      <c r="AM18" s="77"/>
      <c r="AN18" s="78">
        <f t="shared" si="9"/>
        <v>0</v>
      </c>
      <c r="AO18" s="77"/>
      <c r="AP18" s="79"/>
      <c r="AQ18" s="76"/>
      <c r="AR18" s="77"/>
      <c r="AS18" s="78">
        <f t="shared" si="10"/>
        <v>0</v>
      </c>
      <c r="AT18" s="77"/>
      <c r="AU18" s="79"/>
      <c r="AV18" s="76"/>
      <c r="AW18" s="77"/>
      <c r="AX18" s="78">
        <f t="shared" si="15"/>
        <v>0</v>
      </c>
      <c r="AY18" s="77"/>
      <c r="AZ18" s="79"/>
      <c r="BA18" s="76"/>
      <c r="BB18" s="77"/>
      <c r="BC18" s="26">
        <f t="shared" si="14"/>
        <v>0</v>
      </c>
      <c r="BD18" s="77"/>
      <c r="BE18" s="79"/>
      <c r="BF18" s="23">
        <f t="shared" si="0"/>
        <v>0</v>
      </c>
      <c r="BG18" s="22">
        <f t="shared" si="1"/>
        <v>0</v>
      </c>
      <c r="BH18" s="81" t="e">
        <f t="shared" si="12"/>
        <v>#DIV/0!</v>
      </c>
    </row>
    <row r="19" spans="1:60" x14ac:dyDescent="0.2">
      <c r="A19" s="30">
        <v>14</v>
      </c>
      <c r="C19" s="27">
        <v>5</v>
      </c>
      <c r="D19" s="25">
        <v>12</v>
      </c>
      <c r="E19" s="26">
        <f t="shared" si="2"/>
        <v>17</v>
      </c>
      <c r="F19" s="25">
        <v>151</v>
      </c>
      <c r="G19" s="24">
        <v>8.58</v>
      </c>
      <c r="H19" s="27">
        <v>2</v>
      </c>
      <c r="I19" s="25">
        <v>6</v>
      </c>
      <c r="J19" s="26">
        <f t="shared" si="3"/>
        <v>8</v>
      </c>
      <c r="K19" s="25">
        <v>214</v>
      </c>
      <c r="L19" s="24">
        <v>8.6300000000000008</v>
      </c>
      <c r="M19" s="27">
        <v>5</v>
      </c>
      <c r="N19" s="25">
        <v>5</v>
      </c>
      <c r="O19" s="28">
        <f t="shared" si="4"/>
        <v>10</v>
      </c>
      <c r="P19" s="25">
        <v>116</v>
      </c>
      <c r="Q19" s="24">
        <v>9.1300000000000008</v>
      </c>
      <c r="R19" s="27">
        <v>6</v>
      </c>
      <c r="S19" s="25">
        <v>8</v>
      </c>
      <c r="T19" s="26">
        <f t="shared" si="5"/>
        <v>14</v>
      </c>
      <c r="U19" s="25">
        <v>196</v>
      </c>
      <c r="V19" s="24">
        <v>7.95</v>
      </c>
      <c r="W19" s="27">
        <v>5</v>
      </c>
      <c r="X19" s="25">
        <v>10</v>
      </c>
      <c r="Y19" s="28">
        <f t="shared" si="6"/>
        <v>15</v>
      </c>
      <c r="Z19" s="25">
        <v>311</v>
      </c>
      <c r="AA19" s="24">
        <v>10.02</v>
      </c>
      <c r="AB19" s="27">
        <v>6</v>
      </c>
      <c r="AC19" s="25">
        <v>2</v>
      </c>
      <c r="AD19" s="26">
        <f t="shared" si="7"/>
        <v>8</v>
      </c>
      <c r="AE19" s="25">
        <v>166</v>
      </c>
      <c r="AF19" s="24">
        <v>10.08</v>
      </c>
      <c r="AG19" s="27">
        <v>4</v>
      </c>
      <c r="AH19" s="25">
        <v>3</v>
      </c>
      <c r="AI19" s="28">
        <f t="shared" si="8"/>
        <v>7</v>
      </c>
      <c r="AJ19" s="25">
        <v>144</v>
      </c>
      <c r="AK19" s="24">
        <v>8.1199999999999992</v>
      </c>
      <c r="AL19" s="27">
        <v>4</v>
      </c>
      <c r="AM19" s="25">
        <v>5</v>
      </c>
      <c r="AN19" s="26">
        <f t="shared" si="9"/>
        <v>9</v>
      </c>
      <c r="AO19" s="25">
        <v>163</v>
      </c>
      <c r="AP19" s="24">
        <v>6.98</v>
      </c>
      <c r="AQ19" s="27">
        <v>5</v>
      </c>
      <c r="AR19" s="25">
        <v>2</v>
      </c>
      <c r="AS19" s="28">
        <f t="shared" si="10"/>
        <v>7</v>
      </c>
      <c r="AT19" s="25">
        <v>161</v>
      </c>
      <c r="AU19" s="24">
        <v>7.22</v>
      </c>
      <c r="AV19" s="27">
        <v>0</v>
      </c>
      <c r="AW19" s="25">
        <v>0</v>
      </c>
      <c r="AX19" s="28">
        <f t="shared" si="15"/>
        <v>0</v>
      </c>
      <c r="AY19" s="25">
        <v>0</v>
      </c>
      <c r="AZ19" s="24">
        <v>0</v>
      </c>
      <c r="BA19" s="27">
        <v>0</v>
      </c>
      <c r="BB19" s="25">
        <v>0</v>
      </c>
      <c r="BC19" s="26">
        <v>0</v>
      </c>
      <c r="BD19" s="25">
        <v>0</v>
      </c>
      <c r="BE19" s="24">
        <v>0</v>
      </c>
      <c r="BF19" s="23">
        <f t="shared" si="0"/>
        <v>9</v>
      </c>
      <c r="BG19" s="22">
        <f t="shared" si="1"/>
        <v>95</v>
      </c>
      <c r="BH19" s="21">
        <f t="shared" si="12"/>
        <v>10.555555555555555</v>
      </c>
    </row>
    <row r="20" spans="1:60" x14ac:dyDescent="0.2">
      <c r="A20" s="30">
        <v>15</v>
      </c>
      <c r="C20" s="27">
        <v>9</v>
      </c>
      <c r="D20" s="25">
        <v>6</v>
      </c>
      <c r="E20" s="26">
        <v>15</v>
      </c>
      <c r="F20" s="25">
        <v>268</v>
      </c>
      <c r="G20" s="24">
        <v>9.1300000000000008</v>
      </c>
      <c r="H20" s="27">
        <v>6</v>
      </c>
      <c r="I20" s="25">
        <v>5</v>
      </c>
      <c r="J20" s="26">
        <v>11</v>
      </c>
      <c r="K20" s="25">
        <v>193</v>
      </c>
      <c r="L20" s="24">
        <v>7.6</v>
      </c>
      <c r="M20" s="27">
        <v>5</v>
      </c>
      <c r="N20" s="25">
        <v>4</v>
      </c>
      <c r="O20" s="28">
        <v>9</v>
      </c>
      <c r="P20" s="25">
        <v>56</v>
      </c>
      <c r="Q20" s="24">
        <v>7.53</v>
      </c>
      <c r="R20" s="27">
        <v>3</v>
      </c>
      <c r="S20" s="25">
        <v>13</v>
      </c>
      <c r="T20" s="26">
        <v>16</v>
      </c>
      <c r="U20" s="25">
        <v>156</v>
      </c>
      <c r="V20" s="24">
        <v>7.78</v>
      </c>
      <c r="W20" s="27">
        <v>5</v>
      </c>
      <c r="X20" s="25">
        <v>6</v>
      </c>
      <c r="Y20" s="28">
        <v>11</v>
      </c>
      <c r="Z20" s="25">
        <v>285</v>
      </c>
      <c r="AA20" s="24">
        <v>10.08</v>
      </c>
      <c r="AB20" s="27">
        <v>5</v>
      </c>
      <c r="AC20" s="25">
        <v>4</v>
      </c>
      <c r="AD20" s="26">
        <v>9</v>
      </c>
      <c r="AE20" s="25">
        <v>162</v>
      </c>
      <c r="AF20" s="24">
        <v>9.23</v>
      </c>
      <c r="AG20" s="27">
        <v>4</v>
      </c>
      <c r="AH20" s="25">
        <v>4</v>
      </c>
      <c r="AI20" s="28">
        <v>8</v>
      </c>
      <c r="AJ20" s="25">
        <v>175</v>
      </c>
      <c r="AK20" s="24">
        <v>8.33</v>
      </c>
      <c r="AL20" s="27">
        <v>2</v>
      </c>
      <c r="AM20" s="25">
        <v>6</v>
      </c>
      <c r="AN20" s="26">
        <v>8</v>
      </c>
      <c r="AO20" s="25">
        <v>275</v>
      </c>
      <c r="AP20" s="24">
        <v>10.07</v>
      </c>
      <c r="AQ20" s="27">
        <v>3</v>
      </c>
      <c r="AR20" s="25">
        <v>8</v>
      </c>
      <c r="AS20" s="28">
        <v>11</v>
      </c>
      <c r="AT20" s="25">
        <v>235</v>
      </c>
      <c r="AU20" s="24">
        <v>8.7200000000000006</v>
      </c>
      <c r="AV20" s="27">
        <v>0</v>
      </c>
      <c r="AW20" s="25">
        <v>0</v>
      </c>
      <c r="AX20" s="28">
        <f t="shared" si="15"/>
        <v>0</v>
      </c>
      <c r="AY20" s="25">
        <v>0</v>
      </c>
      <c r="AZ20" s="24">
        <v>0</v>
      </c>
      <c r="BA20" s="27">
        <v>0</v>
      </c>
      <c r="BB20" s="25">
        <v>0</v>
      </c>
      <c r="BC20" s="26">
        <v>0</v>
      </c>
      <c r="BD20" s="25">
        <v>0</v>
      </c>
      <c r="BE20" s="24">
        <v>0</v>
      </c>
      <c r="BF20" s="23">
        <f t="shared" si="0"/>
        <v>9</v>
      </c>
      <c r="BG20" s="22">
        <f t="shared" si="1"/>
        <v>98</v>
      </c>
      <c r="BH20" s="21">
        <v>10.89</v>
      </c>
    </row>
    <row r="21" spans="1:60" x14ac:dyDescent="0.2">
      <c r="A21" s="30">
        <v>16</v>
      </c>
      <c r="C21" s="27">
        <v>7</v>
      </c>
      <c r="D21" s="25">
        <v>7</v>
      </c>
      <c r="E21" s="26">
        <f t="shared" si="2"/>
        <v>14</v>
      </c>
      <c r="F21" s="25">
        <v>205</v>
      </c>
      <c r="G21" s="24">
        <v>9.83</v>
      </c>
      <c r="H21" s="27">
        <v>6</v>
      </c>
      <c r="I21" s="25">
        <v>6</v>
      </c>
      <c r="J21" s="26">
        <f t="shared" si="3"/>
        <v>12</v>
      </c>
      <c r="K21" s="25">
        <v>233</v>
      </c>
      <c r="L21" s="24">
        <v>9.8000000000000007</v>
      </c>
      <c r="M21" s="27">
        <v>7</v>
      </c>
      <c r="N21" s="25">
        <v>11</v>
      </c>
      <c r="O21" s="28">
        <f t="shared" si="4"/>
        <v>18</v>
      </c>
      <c r="P21" s="25">
        <v>48</v>
      </c>
      <c r="Q21" s="24">
        <v>10.199999999999999</v>
      </c>
      <c r="R21" s="27">
        <v>3</v>
      </c>
      <c r="S21" s="25">
        <v>8</v>
      </c>
      <c r="T21" s="26">
        <f t="shared" si="5"/>
        <v>11</v>
      </c>
      <c r="U21" s="25">
        <v>292</v>
      </c>
      <c r="V21" s="24">
        <v>8.68</v>
      </c>
      <c r="W21" s="27">
        <v>8</v>
      </c>
      <c r="X21" s="25">
        <v>8</v>
      </c>
      <c r="Y21" s="28">
        <f t="shared" si="6"/>
        <v>16</v>
      </c>
      <c r="Z21" s="25">
        <v>171</v>
      </c>
      <c r="AA21" s="24">
        <v>10.27</v>
      </c>
      <c r="AB21" s="27">
        <v>6</v>
      </c>
      <c r="AC21" s="25">
        <v>3</v>
      </c>
      <c r="AD21" s="26">
        <f t="shared" si="7"/>
        <v>9</v>
      </c>
      <c r="AE21" s="25">
        <v>230</v>
      </c>
      <c r="AF21" s="24">
        <v>10.15</v>
      </c>
      <c r="AG21" s="27">
        <v>3</v>
      </c>
      <c r="AH21" s="25">
        <v>5</v>
      </c>
      <c r="AI21" s="28">
        <v>8</v>
      </c>
      <c r="AJ21" s="25">
        <v>206</v>
      </c>
      <c r="AK21" s="24">
        <v>9.02</v>
      </c>
      <c r="AL21" s="27">
        <v>6</v>
      </c>
      <c r="AM21" s="25">
        <v>5</v>
      </c>
      <c r="AN21" s="26">
        <f t="shared" si="9"/>
        <v>11</v>
      </c>
      <c r="AO21" s="25">
        <v>285</v>
      </c>
      <c r="AP21" s="24">
        <v>9.82</v>
      </c>
      <c r="AQ21" s="27">
        <v>1</v>
      </c>
      <c r="AR21" s="25">
        <v>11</v>
      </c>
      <c r="AS21" s="28">
        <f t="shared" si="10"/>
        <v>12</v>
      </c>
      <c r="AT21" s="25">
        <v>227</v>
      </c>
      <c r="AU21" s="24">
        <v>9.9</v>
      </c>
      <c r="AV21" s="27">
        <v>0</v>
      </c>
      <c r="AW21" s="25">
        <v>0</v>
      </c>
      <c r="AX21" s="28">
        <f t="shared" si="15"/>
        <v>0</v>
      </c>
      <c r="AY21" s="25">
        <v>0</v>
      </c>
      <c r="AZ21" s="24">
        <v>0</v>
      </c>
      <c r="BA21" s="27">
        <v>0</v>
      </c>
      <c r="BB21" s="25">
        <v>0</v>
      </c>
      <c r="BC21" s="26">
        <v>0</v>
      </c>
      <c r="BD21" s="25">
        <v>0</v>
      </c>
      <c r="BE21" s="24">
        <v>0</v>
      </c>
      <c r="BF21" s="23">
        <f t="shared" si="0"/>
        <v>9</v>
      </c>
      <c r="BG21" s="22">
        <f t="shared" si="1"/>
        <v>111</v>
      </c>
      <c r="BH21" s="21">
        <f t="shared" si="12"/>
        <v>12.333333333333334</v>
      </c>
    </row>
    <row r="22" spans="1:60" x14ac:dyDescent="0.2">
      <c r="A22" s="30">
        <v>17</v>
      </c>
      <c r="C22" s="27">
        <v>7</v>
      </c>
      <c r="D22" s="25">
        <v>6</v>
      </c>
      <c r="E22" s="26">
        <f t="shared" si="2"/>
        <v>13</v>
      </c>
      <c r="F22" s="25">
        <v>180</v>
      </c>
      <c r="G22" s="24">
        <v>8.9499999999999993</v>
      </c>
      <c r="H22" s="27">
        <v>7</v>
      </c>
      <c r="I22" s="25">
        <v>6</v>
      </c>
      <c r="J22" s="26">
        <f t="shared" si="3"/>
        <v>13</v>
      </c>
      <c r="K22" s="25">
        <v>241</v>
      </c>
      <c r="L22" s="24">
        <v>10.85</v>
      </c>
      <c r="M22" s="27">
        <v>0</v>
      </c>
      <c r="N22" s="25">
        <v>0</v>
      </c>
      <c r="O22" s="28">
        <f t="shared" si="4"/>
        <v>0</v>
      </c>
      <c r="P22" s="25">
        <v>0</v>
      </c>
      <c r="Q22" s="24">
        <v>0</v>
      </c>
      <c r="R22" s="27">
        <v>4</v>
      </c>
      <c r="S22" s="25">
        <v>4</v>
      </c>
      <c r="T22" s="26">
        <f t="shared" si="5"/>
        <v>8</v>
      </c>
      <c r="U22" s="25">
        <v>336</v>
      </c>
      <c r="V22" s="24">
        <v>9.8000000000000007</v>
      </c>
      <c r="W22" s="27">
        <v>5</v>
      </c>
      <c r="X22" s="25">
        <v>8</v>
      </c>
      <c r="Y22" s="28">
        <f t="shared" si="6"/>
        <v>13</v>
      </c>
      <c r="Z22" s="25">
        <v>201</v>
      </c>
      <c r="AA22" s="24">
        <v>9.4499999999999993</v>
      </c>
      <c r="AB22" s="27">
        <v>5</v>
      </c>
      <c r="AC22" s="25">
        <v>7</v>
      </c>
      <c r="AD22" s="26">
        <f t="shared" si="7"/>
        <v>12</v>
      </c>
      <c r="AE22" s="25">
        <v>225</v>
      </c>
      <c r="AF22" s="24">
        <v>9.6300000000000008</v>
      </c>
      <c r="AG22" s="27">
        <v>6</v>
      </c>
      <c r="AH22" s="25">
        <v>5</v>
      </c>
      <c r="AI22" s="28">
        <f t="shared" si="8"/>
        <v>11</v>
      </c>
      <c r="AJ22" s="25">
        <v>382</v>
      </c>
      <c r="AK22" s="24">
        <v>9.68</v>
      </c>
      <c r="AL22" s="27">
        <v>5</v>
      </c>
      <c r="AM22" s="25">
        <v>4</v>
      </c>
      <c r="AN22" s="26">
        <f t="shared" si="9"/>
        <v>9</v>
      </c>
      <c r="AO22" s="25">
        <v>308</v>
      </c>
      <c r="AP22" s="24">
        <v>9.1999999999999993</v>
      </c>
      <c r="AQ22" s="27">
        <v>5</v>
      </c>
      <c r="AR22" s="25">
        <v>4</v>
      </c>
      <c r="AS22" s="28">
        <f t="shared" si="10"/>
        <v>9</v>
      </c>
      <c r="AT22" s="25">
        <v>105</v>
      </c>
      <c r="AU22" s="24">
        <v>8.77</v>
      </c>
      <c r="AV22" s="27">
        <v>0</v>
      </c>
      <c r="AW22" s="25">
        <v>0</v>
      </c>
      <c r="AX22" s="28">
        <f t="shared" si="15"/>
        <v>0</v>
      </c>
      <c r="AY22" s="25">
        <v>0</v>
      </c>
      <c r="AZ22" s="24">
        <v>0</v>
      </c>
      <c r="BA22" s="27">
        <v>0</v>
      </c>
      <c r="BB22" s="25">
        <v>13</v>
      </c>
      <c r="BC22" s="26">
        <f t="shared" si="14"/>
        <v>13</v>
      </c>
      <c r="BD22" s="25">
        <v>150</v>
      </c>
      <c r="BE22" s="24">
        <v>5.22</v>
      </c>
      <c r="BF22" s="23">
        <v>9</v>
      </c>
      <c r="BG22" s="22">
        <f t="shared" si="1"/>
        <v>101</v>
      </c>
      <c r="BH22" s="21">
        <f t="shared" si="12"/>
        <v>11.222222222222221</v>
      </c>
    </row>
    <row r="23" spans="1:60" x14ac:dyDescent="0.2">
      <c r="A23" s="30">
        <v>18</v>
      </c>
      <c r="C23" s="27">
        <v>7</v>
      </c>
      <c r="D23" s="25">
        <v>8</v>
      </c>
      <c r="E23" s="26">
        <f t="shared" si="2"/>
        <v>15</v>
      </c>
      <c r="F23" s="25">
        <v>143</v>
      </c>
      <c r="G23" s="24">
        <v>9.4</v>
      </c>
      <c r="H23" s="27">
        <v>6</v>
      </c>
      <c r="I23" s="25">
        <v>4</v>
      </c>
      <c r="J23" s="26">
        <f t="shared" si="3"/>
        <v>10</v>
      </c>
      <c r="K23" s="25">
        <v>296</v>
      </c>
      <c r="L23" s="24">
        <v>8.85</v>
      </c>
      <c r="M23" s="27">
        <v>2</v>
      </c>
      <c r="N23" s="25">
        <v>8</v>
      </c>
      <c r="O23" s="28">
        <f t="shared" si="4"/>
        <v>10</v>
      </c>
      <c r="P23" s="25">
        <v>209</v>
      </c>
      <c r="Q23" s="24">
        <v>9.75</v>
      </c>
      <c r="R23" s="27">
        <v>0</v>
      </c>
      <c r="S23" s="25">
        <v>0</v>
      </c>
      <c r="T23" s="26">
        <v>0</v>
      </c>
      <c r="U23" s="25">
        <v>0</v>
      </c>
      <c r="V23" s="24">
        <v>0</v>
      </c>
      <c r="W23" s="27">
        <v>7</v>
      </c>
      <c r="X23" s="25">
        <v>9</v>
      </c>
      <c r="Y23" s="28">
        <f t="shared" si="6"/>
        <v>16</v>
      </c>
      <c r="Z23" s="25">
        <v>244</v>
      </c>
      <c r="AA23" s="24">
        <v>9.4</v>
      </c>
      <c r="AB23" s="27">
        <v>5</v>
      </c>
      <c r="AC23" s="25">
        <v>4</v>
      </c>
      <c r="AD23" s="26">
        <f t="shared" si="7"/>
        <v>9</v>
      </c>
      <c r="AE23" s="25">
        <v>222</v>
      </c>
      <c r="AF23" s="24">
        <v>8.2200000000000006</v>
      </c>
      <c r="AG23" s="27">
        <v>4</v>
      </c>
      <c r="AH23" s="25">
        <v>2</v>
      </c>
      <c r="AI23" s="28">
        <f t="shared" si="8"/>
        <v>6</v>
      </c>
      <c r="AJ23" s="25">
        <v>171</v>
      </c>
      <c r="AK23" s="24">
        <v>7.55</v>
      </c>
      <c r="AL23" s="27">
        <v>3</v>
      </c>
      <c r="AM23" s="25">
        <v>4</v>
      </c>
      <c r="AN23" s="26">
        <f t="shared" si="9"/>
        <v>7</v>
      </c>
      <c r="AO23" s="25">
        <v>370</v>
      </c>
      <c r="AP23" s="24">
        <v>8.73</v>
      </c>
      <c r="AQ23" s="27">
        <v>7</v>
      </c>
      <c r="AR23" s="25">
        <v>7</v>
      </c>
      <c r="AS23" s="28">
        <f t="shared" si="10"/>
        <v>14</v>
      </c>
      <c r="AT23" s="25">
        <v>148</v>
      </c>
      <c r="AU23" s="24">
        <v>8.3000000000000007</v>
      </c>
      <c r="AV23" s="27">
        <v>0</v>
      </c>
      <c r="AW23" s="25">
        <v>0</v>
      </c>
      <c r="AX23" s="28">
        <f t="shared" si="15"/>
        <v>0</v>
      </c>
      <c r="AY23" s="25">
        <v>0</v>
      </c>
      <c r="AZ23" s="24">
        <v>0</v>
      </c>
      <c r="BA23" s="27">
        <v>5</v>
      </c>
      <c r="BB23" s="25">
        <v>10</v>
      </c>
      <c r="BC23" s="26">
        <f t="shared" si="14"/>
        <v>15</v>
      </c>
      <c r="BD23" s="25">
        <v>210</v>
      </c>
      <c r="BE23" s="24">
        <v>5.78</v>
      </c>
      <c r="BF23" s="23">
        <v>9</v>
      </c>
      <c r="BG23" s="22">
        <f t="shared" si="1"/>
        <v>102</v>
      </c>
      <c r="BH23" s="21">
        <f t="shared" si="12"/>
        <v>11.333333333333334</v>
      </c>
    </row>
    <row r="24" spans="1:60" x14ac:dyDescent="0.2">
      <c r="A24" s="30">
        <v>19</v>
      </c>
      <c r="C24" s="76"/>
      <c r="D24" s="77"/>
      <c r="E24" s="78">
        <f t="shared" si="2"/>
        <v>0</v>
      </c>
      <c r="F24" s="77"/>
      <c r="G24" s="79"/>
      <c r="H24" s="76"/>
      <c r="I24" s="77"/>
      <c r="J24" s="78">
        <f t="shared" si="3"/>
        <v>0</v>
      </c>
      <c r="K24" s="77"/>
      <c r="L24" s="79"/>
      <c r="M24" s="76"/>
      <c r="N24" s="77"/>
      <c r="O24" s="78">
        <f t="shared" si="4"/>
        <v>0</v>
      </c>
      <c r="P24" s="77"/>
      <c r="Q24" s="79"/>
      <c r="R24" s="76"/>
      <c r="S24" s="77"/>
      <c r="T24" s="78">
        <f t="shared" si="5"/>
        <v>0</v>
      </c>
      <c r="U24" s="77"/>
      <c r="V24" s="79"/>
      <c r="W24" s="76"/>
      <c r="X24" s="77"/>
      <c r="Y24" s="78">
        <f t="shared" si="6"/>
        <v>0</v>
      </c>
      <c r="Z24" s="77"/>
      <c r="AA24" s="79"/>
      <c r="AB24" s="76"/>
      <c r="AC24" s="77"/>
      <c r="AD24" s="78">
        <f t="shared" si="7"/>
        <v>0</v>
      </c>
      <c r="AE24" s="77"/>
      <c r="AF24" s="79"/>
      <c r="AG24" s="76"/>
      <c r="AH24" s="77"/>
      <c r="AI24" s="78">
        <f t="shared" si="8"/>
        <v>0</v>
      </c>
      <c r="AJ24" s="77"/>
      <c r="AK24" s="79"/>
      <c r="AL24" s="76"/>
      <c r="AM24" s="77"/>
      <c r="AN24" s="78">
        <f t="shared" si="9"/>
        <v>0</v>
      </c>
      <c r="AO24" s="77"/>
      <c r="AP24" s="79"/>
      <c r="AQ24" s="76"/>
      <c r="AR24" s="77"/>
      <c r="AS24" s="78">
        <f t="shared" si="10"/>
        <v>0</v>
      </c>
      <c r="AT24" s="77"/>
      <c r="AU24" s="79"/>
      <c r="AV24" s="76"/>
      <c r="AW24" s="77"/>
      <c r="AX24" s="78">
        <f t="shared" si="15"/>
        <v>0</v>
      </c>
      <c r="AY24" s="77"/>
      <c r="AZ24" s="79"/>
      <c r="BA24" s="76"/>
      <c r="BB24" s="77"/>
      <c r="BC24" s="26">
        <f t="shared" si="14"/>
        <v>0</v>
      </c>
      <c r="BD24" s="77"/>
      <c r="BE24" s="79"/>
      <c r="BF24" s="23">
        <f t="shared" si="0"/>
        <v>0</v>
      </c>
      <c r="BG24" s="22">
        <f t="shared" si="1"/>
        <v>0</v>
      </c>
      <c r="BH24" s="81" t="e">
        <f t="shared" si="12"/>
        <v>#DIV/0!</v>
      </c>
    </row>
    <row r="25" spans="1:60" x14ac:dyDescent="0.2">
      <c r="A25" s="30">
        <v>20</v>
      </c>
      <c r="C25" s="76"/>
      <c r="D25" s="77"/>
      <c r="E25" s="78">
        <f t="shared" si="2"/>
        <v>0</v>
      </c>
      <c r="F25" s="77"/>
      <c r="G25" s="79"/>
      <c r="H25" s="76"/>
      <c r="I25" s="77"/>
      <c r="J25" s="78">
        <f t="shared" si="3"/>
        <v>0</v>
      </c>
      <c r="K25" s="77"/>
      <c r="L25" s="79"/>
      <c r="M25" s="76"/>
      <c r="N25" s="77"/>
      <c r="O25" s="78">
        <f t="shared" si="4"/>
        <v>0</v>
      </c>
      <c r="P25" s="77"/>
      <c r="Q25" s="79"/>
      <c r="R25" s="76"/>
      <c r="S25" s="77"/>
      <c r="T25" s="78">
        <f t="shared" si="5"/>
        <v>0</v>
      </c>
      <c r="U25" s="77"/>
      <c r="V25" s="79"/>
      <c r="W25" s="76"/>
      <c r="X25" s="77"/>
      <c r="Y25" s="78">
        <f t="shared" si="6"/>
        <v>0</v>
      </c>
      <c r="Z25" s="77"/>
      <c r="AA25" s="79"/>
      <c r="AB25" s="76"/>
      <c r="AC25" s="77"/>
      <c r="AD25" s="78">
        <f t="shared" si="7"/>
        <v>0</v>
      </c>
      <c r="AE25" s="77"/>
      <c r="AF25" s="79"/>
      <c r="AG25" s="76"/>
      <c r="AH25" s="77"/>
      <c r="AI25" s="78">
        <f t="shared" si="8"/>
        <v>0</v>
      </c>
      <c r="AJ25" s="77"/>
      <c r="AK25" s="79"/>
      <c r="AL25" s="76"/>
      <c r="AM25" s="77"/>
      <c r="AN25" s="78">
        <f t="shared" si="9"/>
        <v>0</v>
      </c>
      <c r="AO25" s="77"/>
      <c r="AP25" s="79"/>
      <c r="AQ25" s="76"/>
      <c r="AR25" s="77"/>
      <c r="AS25" s="78">
        <f t="shared" si="10"/>
        <v>0</v>
      </c>
      <c r="AT25" s="77"/>
      <c r="AU25" s="79"/>
      <c r="AV25" s="76"/>
      <c r="AW25" s="77"/>
      <c r="AX25" s="78">
        <f t="shared" si="15"/>
        <v>0</v>
      </c>
      <c r="AY25" s="77"/>
      <c r="AZ25" s="79"/>
      <c r="BA25" s="76"/>
      <c r="BB25" s="77"/>
      <c r="BC25" s="26">
        <f t="shared" si="14"/>
        <v>0</v>
      </c>
      <c r="BD25" s="77"/>
      <c r="BE25" s="79"/>
      <c r="BF25" s="23">
        <f t="shared" si="0"/>
        <v>0</v>
      </c>
      <c r="BG25" s="22">
        <f t="shared" si="1"/>
        <v>0</v>
      </c>
      <c r="BH25" s="81" t="e">
        <f t="shared" si="12"/>
        <v>#DIV/0!</v>
      </c>
    </row>
    <row r="26" spans="1:60" x14ac:dyDescent="0.2">
      <c r="A26" s="30">
        <v>21</v>
      </c>
      <c r="C26" s="76"/>
      <c r="D26" s="77"/>
      <c r="E26" s="78">
        <f t="shared" si="2"/>
        <v>0</v>
      </c>
      <c r="F26" s="77"/>
      <c r="G26" s="79"/>
      <c r="H26" s="76"/>
      <c r="I26" s="77"/>
      <c r="J26" s="78">
        <v>0</v>
      </c>
      <c r="K26" s="77"/>
      <c r="L26" s="79"/>
      <c r="M26" s="76"/>
      <c r="N26" s="77"/>
      <c r="O26" s="78">
        <f t="shared" si="4"/>
        <v>0</v>
      </c>
      <c r="P26" s="77"/>
      <c r="Q26" s="79"/>
      <c r="R26" s="76"/>
      <c r="S26" s="77"/>
      <c r="T26" s="78">
        <f t="shared" si="5"/>
        <v>0</v>
      </c>
      <c r="U26" s="77"/>
      <c r="V26" s="79"/>
      <c r="W26" s="76"/>
      <c r="X26" s="77"/>
      <c r="Y26" s="78">
        <f t="shared" si="6"/>
        <v>0</v>
      </c>
      <c r="Z26" s="77"/>
      <c r="AA26" s="79"/>
      <c r="AB26" s="76"/>
      <c r="AC26" s="77"/>
      <c r="AD26" s="78">
        <f t="shared" si="7"/>
        <v>0</v>
      </c>
      <c r="AE26" s="77"/>
      <c r="AF26" s="79"/>
      <c r="AG26" s="76"/>
      <c r="AH26" s="77"/>
      <c r="AI26" s="78">
        <f t="shared" si="8"/>
        <v>0</v>
      </c>
      <c r="AJ26" s="77"/>
      <c r="AK26" s="79"/>
      <c r="AL26" s="76"/>
      <c r="AM26" s="77"/>
      <c r="AN26" s="78">
        <f t="shared" si="9"/>
        <v>0</v>
      </c>
      <c r="AO26" s="77"/>
      <c r="AP26" s="79"/>
      <c r="AQ26" s="76"/>
      <c r="AR26" s="77"/>
      <c r="AS26" s="78">
        <f t="shared" si="10"/>
        <v>0</v>
      </c>
      <c r="AT26" s="77"/>
      <c r="AU26" s="79"/>
      <c r="AV26" s="76"/>
      <c r="AW26" s="77"/>
      <c r="AX26" s="78">
        <f t="shared" si="15"/>
        <v>0</v>
      </c>
      <c r="AY26" s="77"/>
      <c r="AZ26" s="79"/>
      <c r="BA26" s="76"/>
      <c r="BB26" s="77"/>
      <c r="BC26" s="26">
        <f t="shared" si="14"/>
        <v>0</v>
      </c>
      <c r="BD26" s="77"/>
      <c r="BE26" s="79"/>
      <c r="BF26" s="23">
        <f t="shared" si="0"/>
        <v>0</v>
      </c>
      <c r="BG26" s="22">
        <f t="shared" si="1"/>
        <v>0</v>
      </c>
      <c r="BH26" s="81" t="e">
        <f t="shared" si="12"/>
        <v>#DIV/0!</v>
      </c>
    </row>
    <row r="27" spans="1:60" x14ac:dyDescent="0.2">
      <c r="A27" s="30">
        <v>22</v>
      </c>
      <c r="C27" s="27">
        <v>6</v>
      </c>
      <c r="D27" s="25">
        <v>7</v>
      </c>
      <c r="E27" s="26">
        <f t="shared" si="2"/>
        <v>13</v>
      </c>
      <c r="F27" s="25">
        <v>124</v>
      </c>
      <c r="G27" s="24">
        <v>8.7799999999999994</v>
      </c>
      <c r="H27" s="27">
        <v>5</v>
      </c>
      <c r="I27" s="25">
        <v>5</v>
      </c>
      <c r="J27" s="26">
        <f t="shared" si="3"/>
        <v>10</v>
      </c>
      <c r="K27" s="25">
        <v>413</v>
      </c>
      <c r="L27" s="24">
        <v>11.18</v>
      </c>
      <c r="M27" s="27">
        <v>0</v>
      </c>
      <c r="N27" s="25">
        <v>0</v>
      </c>
      <c r="O27" s="28">
        <f t="shared" si="4"/>
        <v>0</v>
      </c>
      <c r="P27" s="25">
        <v>0</v>
      </c>
      <c r="Q27" s="24">
        <v>0</v>
      </c>
      <c r="R27" s="27">
        <v>6</v>
      </c>
      <c r="S27" s="25">
        <v>8</v>
      </c>
      <c r="T27" s="26">
        <f t="shared" si="5"/>
        <v>14</v>
      </c>
      <c r="U27" s="25">
        <v>168</v>
      </c>
      <c r="V27" s="24">
        <v>8.7200000000000006</v>
      </c>
      <c r="W27" s="27">
        <v>8</v>
      </c>
      <c r="X27" s="25">
        <v>11</v>
      </c>
      <c r="Y27" s="28">
        <f t="shared" si="6"/>
        <v>19</v>
      </c>
      <c r="Z27" s="25">
        <v>216</v>
      </c>
      <c r="AA27" s="24">
        <v>9.82</v>
      </c>
      <c r="AB27" s="27">
        <v>5</v>
      </c>
      <c r="AC27" s="25">
        <v>3</v>
      </c>
      <c r="AD27" s="26">
        <f t="shared" si="7"/>
        <v>8</v>
      </c>
      <c r="AE27" s="25">
        <v>317</v>
      </c>
      <c r="AF27" s="24">
        <v>9.4</v>
      </c>
      <c r="AG27" s="27">
        <v>4</v>
      </c>
      <c r="AH27" s="25">
        <v>7</v>
      </c>
      <c r="AI27" s="28">
        <f t="shared" si="8"/>
        <v>11</v>
      </c>
      <c r="AJ27" s="25">
        <v>125</v>
      </c>
      <c r="AK27" s="24">
        <v>8.1199999999999992</v>
      </c>
      <c r="AL27" s="27">
        <v>7</v>
      </c>
      <c r="AM27" s="25">
        <v>8</v>
      </c>
      <c r="AN27" s="26">
        <f t="shared" si="9"/>
        <v>15</v>
      </c>
      <c r="AO27" s="25">
        <v>269</v>
      </c>
      <c r="AP27" s="24">
        <v>10.53</v>
      </c>
      <c r="AQ27" s="27">
        <v>6</v>
      </c>
      <c r="AR27" s="25">
        <v>8</v>
      </c>
      <c r="AS27" s="28">
        <f t="shared" si="10"/>
        <v>14</v>
      </c>
      <c r="AT27" s="25">
        <v>239</v>
      </c>
      <c r="AU27" s="24">
        <v>9.8699999999999992</v>
      </c>
      <c r="AV27" s="27">
        <v>5</v>
      </c>
      <c r="AW27" s="25">
        <v>6</v>
      </c>
      <c r="AX27" s="28">
        <f t="shared" si="15"/>
        <v>11</v>
      </c>
      <c r="AY27" s="25">
        <v>192</v>
      </c>
      <c r="AZ27" s="24">
        <v>10.37</v>
      </c>
      <c r="BA27" s="27"/>
      <c r="BB27" s="25"/>
      <c r="BC27" s="26">
        <f t="shared" si="14"/>
        <v>0</v>
      </c>
      <c r="BD27" s="25"/>
      <c r="BE27" s="24"/>
      <c r="BF27" s="23">
        <v>9</v>
      </c>
      <c r="BG27" s="22">
        <f t="shared" si="1"/>
        <v>115</v>
      </c>
      <c r="BH27" s="21">
        <f t="shared" si="12"/>
        <v>12.777777777777779</v>
      </c>
    </row>
    <row r="28" spans="1:60" x14ac:dyDescent="0.2">
      <c r="A28" s="30">
        <v>23</v>
      </c>
      <c r="C28" s="27">
        <v>6</v>
      </c>
      <c r="D28" s="25">
        <v>6</v>
      </c>
      <c r="E28" s="26">
        <f t="shared" si="2"/>
        <v>12</v>
      </c>
      <c r="F28" s="25">
        <v>203</v>
      </c>
      <c r="G28" s="24">
        <v>8.2200000000000006</v>
      </c>
      <c r="H28" s="27">
        <v>4</v>
      </c>
      <c r="I28" s="25">
        <v>9</v>
      </c>
      <c r="J28" s="26">
        <f t="shared" si="3"/>
        <v>13</v>
      </c>
      <c r="K28" s="25">
        <v>269</v>
      </c>
      <c r="L28" s="24">
        <v>10.28</v>
      </c>
      <c r="M28" s="27">
        <v>0</v>
      </c>
      <c r="N28" s="25">
        <v>0</v>
      </c>
      <c r="O28" s="28">
        <v>0</v>
      </c>
      <c r="P28" s="25">
        <v>0</v>
      </c>
      <c r="Q28" s="24">
        <v>0</v>
      </c>
      <c r="R28" s="27">
        <v>4</v>
      </c>
      <c r="S28" s="25">
        <v>6</v>
      </c>
      <c r="T28" s="26">
        <f t="shared" si="5"/>
        <v>10</v>
      </c>
      <c r="U28" s="25">
        <v>170</v>
      </c>
      <c r="V28" s="24">
        <v>7.63</v>
      </c>
      <c r="W28" s="27">
        <v>9</v>
      </c>
      <c r="X28" s="25">
        <v>7</v>
      </c>
      <c r="Y28" s="28">
        <f t="shared" si="6"/>
        <v>16</v>
      </c>
      <c r="Z28" s="25">
        <v>194</v>
      </c>
      <c r="AA28" s="24">
        <v>9.52</v>
      </c>
      <c r="AB28" s="27">
        <v>0</v>
      </c>
      <c r="AC28" s="25">
        <v>0</v>
      </c>
      <c r="AD28" s="26">
        <v>0</v>
      </c>
      <c r="AE28" s="25">
        <v>0</v>
      </c>
      <c r="AF28" s="24">
        <v>0</v>
      </c>
      <c r="AG28" s="27">
        <v>4</v>
      </c>
      <c r="AH28" s="25">
        <v>6</v>
      </c>
      <c r="AI28" s="28">
        <f t="shared" si="8"/>
        <v>10</v>
      </c>
      <c r="AJ28" s="25">
        <v>81</v>
      </c>
      <c r="AK28" s="24">
        <v>9.43</v>
      </c>
      <c r="AL28" s="27">
        <v>4</v>
      </c>
      <c r="AM28" s="25">
        <v>8</v>
      </c>
      <c r="AN28" s="26">
        <f t="shared" si="9"/>
        <v>12</v>
      </c>
      <c r="AO28" s="25">
        <v>401</v>
      </c>
      <c r="AP28" s="24">
        <v>10.83</v>
      </c>
      <c r="AQ28" s="27">
        <v>4</v>
      </c>
      <c r="AR28" s="25">
        <v>8</v>
      </c>
      <c r="AS28" s="28">
        <f t="shared" si="10"/>
        <v>12</v>
      </c>
      <c r="AT28" s="25">
        <v>174</v>
      </c>
      <c r="AU28" s="24">
        <v>9.15</v>
      </c>
      <c r="AV28" s="27">
        <v>3</v>
      </c>
      <c r="AW28" s="25">
        <v>5</v>
      </c>
      <c r="AX28" s="28">
        <f t="shared" si="15"/>
        <v>8</v>
      </c>
      <c r="AY28" s="25">
        <v>157</v>
      </c>
      <c r="AZ28" s="24">
        <v>5.92</v>
      </c>
      <c r="BA28" s="27">
        <v>4</v>
      </c>
      <c r="BB28" s="25">
        <v>4</v>
      </c>
      <c r="BC28" s="26">
        <f t="shared" si="14"/>
        <v>8</v>
      </c>
      <c r="BD28" s="25">
        <v>391</v>
      </c>
      <c r="BE28" s="24">
        <v>10.83</v>
      </c>
      <c r="BF28" s="23">
        <v>9</v>
      </c>
      <c r="BG28" s="22">
        <f t="shared" si="1"/>
        <v>101</v>
      </c>
      <c r="BH28" s="21">
        <f t="shared" si="12"/>
        <v>11.222222222222221</v>
      </c>
    </row>
    <row r="29" spans="1:60" x14ac:dyDescent="0.2">
      <c r="A29" s="30">
        <v>24</v>
      </c>
      <c r="C29" s="27">
        <v>5</v>
      </c>
      <c r="D29" s="25">
        <v>6</v>
      </c>
      <c r="E29" s="26">
        <f t="shared" si="2"/>
        <v>11</v>
      </c>
      <c r="F29" s="25">
        <v>114</v>
      </c>
      <c r="G29" s="24">
        <v>8.0299999999999994</v>
      </c>
      <c r="H29" s="27">
        <v>6</v>
      </c>
      <c r="I29" s="25">
        <v>6</v>
      </c>
      <c r="J29" s="26">
        <f t="shared" si="3"/>
        <v>12</v>
      </c>
      <c r="K29" s="25">
        <v>173</v>
      </c>
      <c r="L29" s="24">
        <v>9.02</v>
      </c>
      <c r="M29" s="27">
        <v>0</v>
      </c>
      <c r="N29" s="25">
        <v>0</v>
      </c>
      <c r="O29" s="28">
        <v>0</v>
      </c>
      <c r="P29" s="25">
        <v>0</v>
      </c>
      <c r="Q29" s="24">
        <v>0</v>
      </c>
      <c r="R29" s="27">
        <v>5</v>
      </c>
      <c r="S29" s="25">
        <v>7</v>
      </c>
      <c r="T29" s="26">
        <f t="shared" si="5"/>
        <v>12</v>
      </c>
      <c r="U29" s="25">
        <v>167</v>
      </c>
      <c r="V29" s="24">
        <v>10.1</v>
      </c>
      <c r="W29" s="27">
        <v>7</v>
      </c>
      <c r="X29" s="25">
        <v>8</v>
      </c>
      <c r="Y29" s="28">
        <f t="shared" si="6"/>
        <v>15</v>
      </c>
      <c r="Z29" s="25">
        <v>276</v>
      </c>
      <c r="AA29" s="24">
        <v>10.35</v>
      </c>
      <c r="AB29" s="27">
        <v>5</v>
      </c>
      <c r="AC29" s="25">
        <v>6</v>
      </c>
      <c r="AD29" s="26">
        <f t="shared" si="7"/>
        <v>11</v>
      </c>
      <c r="AE29" s="25">
        <v>79</v>
      </c>
      <c r="AF29" s="24">
        <v>9.42</v>
      </c>
      <c r="AG29" s="27">
        <v>5</v>
      </c>
      <c r="AH29" s="25">
        <v>3</v>
      </c>
      <c r="AI29" s="28">
        <f t="shared" si="8"/>
        <v>8</v>
      </c>
      <c r="AJ29" s="25">
        <v>296</v>
      </c>
      <c r="AK29" s="24">
        <v>9.32</v>
      </c>
      <c r="AL29" s="27">
        <v>6</v>
      </c>
      <c r="AM29" s="25">
        <v>8</v>
      </c>
      <c r="AN29" s="26">
        <f t="shared" si="9"/>
        <v>14</v>
      </c>
      <c r="AO29" s="25">
        <v>293</v>
      </c>
      <c r="AP29" s="24">
        <v>9.42</v>
      </c>
      <c r="AQ29" s="27">
        <v>7</v>
      </c>
      <c r="AR29" s="25">
        <v>17</v>
      </c>
      <c r="AS29" s="28">
        <f t="shared" si="10"/>
        <v>24</v>
      </c>
      <c r="AT29" s="25">
        <v>194</v>
      </c>
      <c r="AU29" s="24">
        <v>9.58</v>
      </c>
      <c r="AV29" s="27">
        <v>0</v>
      </c>
      <c r="AW29" s="25">
        <v>0</v>
      </c>
      <c r="AX29" s="28">
        <f t="shared" si="15"/>
        <v>0</v>
      </c>
      <c r="AY29" s="25">
        <v>0</v>
      </c>
      <c r="AZ29" s="24">
        <v>0</v>
      </c>
      <c r="BA29" s="27">
        <v>0</v>
      </c>
      <c r="BB29" s="25">
        <v>0</v>
      </c>
      <c r="BC29" s="26">
        <f t="shared" si="14"/>
        <v>0</v>
      </c>
      <c r="BD29" s="25">
        <v>0</v>
      </c>
      <c r="BE29" s="24">
        <v>0</v>
      </c>
      <c r="BF29" s="23">
        <f t="shared" si="0"/>
        <v>8</v>
      </c>
      <c r="BG29" s="22">
        <f t="shared" si="1"/>
        <v>107</v>
      </c>
      <c r="BH29" s="21">
        <f t="shared" si="12"/>
        <v>13.375</v>
      </c>
    </row>
    <row r="30" spans="1:60" x14ac:dyDescent="0.2">
      <c r="A30" s="30">
        <v>25</v>
      </c>
      <c r="C30" s="27">
        <v>8</v>
      </c>
      <c r="D30" s="25">
        <v>5</v>
      </c>
      <c r="E30" s="26">
        <f t="shared" si="2"/>
        <v>13</v>
      </c>
      <c r="F30" s="25">
        <v>123</v>
      </c>
      <c r="G30" s="24">
        <v>8.17</v>
      </c>
      <c r="H30" s="27">
        <v>9</v>
      </c>
      <c r="I30" s="25">
        <v>3</v>
      </c>
      <c r="J30" s="26">
        <f t="shared" si="3"/>
        <v>12</v>
      </c>
      <c r="K30" s="25">
        <v>183</v>
      </c>
      <c r="L30" s="24">
        <v>8.6999999999999993</v>
      </c>
      <c r="M30" s="27">
        <v>0</v>
      </c>
      <c r="N30" s="25">
        <v>0</v>
      </c>
      <c r="O30" s="28">
        <v>0</v>
      </c>
      <c r="P30" s="25">
        <v>0</v>
      </c>
      <c r="Q30" s="24">
        <v>0</v>
      </c>
      <c r="R30" s="27">
        <v>6</v>
      </c>
      <c r="S30" s="25">
        <v>4</v>
      </c>
      <c r="T30" s="26">
        <f t="shared" si="5"/>
        <v>10</v>
      </c>
      <c r="U30" s="25">
        <v>171</v>
      </c>
      <c r="V30" s="24">
        <v>7.48</v>
      </c>
      <c r="W30" s="27">
        <v>7</v>
      </c>
      <c r="X30" s="25">
        <v>4</v>
      </c>
      <c r="Y30" s="28">
        <f t="shared" si="6"/>
        <v>11</v>
      </c>
      <c r="Z30" s="25">
        <v>253</v>
      </c>
      <c r="AA30" s="24">
        <v>9.67</v>
      </c>
      <c r="AB30" s="27">
        <v>3</v>
      </c>
      <c r="AC30" s="25">
        <v>4</v>
      </c>
      <c r="AD30" s="26">
        <f t="shared" si="7"/>
        <v>7</v>
      </c>
      <c r="AE30" s="25">
        <v>189</v>
      </c>
      <c r="AF30" s="24">
        <v>9.07</v>
      </c>
      <c r="AG30" s="27">
        <v>5</v>
      </c>
      <c r="AH30" s="25">
        <v>2</v>
      </c>
      <c r="AI30" s="28">
        <f t="shared" si="8"/>
        <v>7</v>
      </c>
      <c r="AJ30" s="25">
        <v>304</v>
      </c>
      <c r="AK30" s="24">
        <v>9.18</v>
      </c>
      <c r="AL30" s="27">
        <v>9</v>
      </c>
      <c r="AM30" s="25">
        <v>10</v>
      </c>
      <c r="AN30" s="26">
        <v>19</v>
      </c>
      <c r="AO30" s="25">
        <v>267</v>
      </c>
      <c r="AP30" s="24">
        <v>9.8699999999999992</v>
      </c>
      <c r="AQ30" s="27">
        <v>9</v>
      </c>
      <c r="AR30" s="25">
        <v>8</v>
      </c>
      <c r="AS30" s="28">
        <f t="shared" si="10"/>
        <v>17</v>
      </c>
      <c r="AT30" s="25">
        <v>164</v>
      </c>
      <c r="AU30" s="24">
        <v>8.1199999999999992</v>
      </c>
      <c r="AV30" s="27">
        <v>7</v>
      </c>
      <c r="AW30" s="25">
        <v>4</v>
      </c>
      <c r="AX30" s="28">
        <f t="shared" si="15"/>
        <v>11</v>
      </c>
      <c r="AY30" s="25">
        <v>163</v>
      </c>
      <c r="AZ30" s="24">
        <v>9.77</v>
      </c>
      <c r="BA30" s="27">
        <v>0</v>
      </c>
      <c r="BB30" s="25">
        <v>0</v>
      </c>
      <c r="BC30" s="26">
        <v>0</v>
      </c>
      <c r="BD30" s="25">
        <v>0</v>
      </c>
      <c r="BE30" s="24">
        <v>0</v>
      </c>
      <c r="BF30" s="23">
        <f t="shared" si="0"/>
        <v>9</v>
      </c>
      <c r="BG30" s="22">
        <f t="shared" si="1"/>
        <v>107</v>
      </c>
      <c r="BH30" s="21">
        <f t="shared" si="12"/>
        <v>11.888888888888889</v>
      </c>
    </row>
    <row r="31" spans="1:60" x14ac:dyDescent="0.2">
      <c r="A31" s="30">
        <v>26</v>
      </c>
      <c r="C31" s="76"/>
      <c r="D31" s="77"/>
      <c r="E31" s="78">
        <f t="shared" si="2"/>
        <v>0</v>
      </c>
      <c r="F31" s="77"/>
      <c r="G31" s="79"/>
      <c r="H31" s="76"/>
      <c r="I31" s="77"/>
      <c r="J31" s="78">
        <f t="shared" si="3"/>
        <v>0</v>
      </c>
      <c r="K31" s="77"/>
      <c r="L31" s="79"/>
      <c r="M31" s="76"/>
      <c r="N31" s="77"/>
      <c r="O31" s="78">
        <f t="shared" si="4"/>
        <v>0</v>
      </c>
      <c r="P31" s="77"/>
      <c r="Q31" s="79"/>
      <c r="R31" s="76"/>
      <c r="S31" s="77"/>
      <c r="T31" s="78">
        <f t="shared" si="5"/>
        <v>0</v>
      </c>
      <c r="U31" s="77"/>
      <c r="V31" s="79"/>
      <c r="W31" s="76"/>
      <c r="X31" s="77"/>
      <c r="Y31" s="78">
        <f t="shared" si="6"/>
        <v>0</v>
      </c>
      <c r="Z31" s="77"/>
      <c r="AA31" s="79"/>
      <c r="AB31" s="76"/>
      <c r="AC31" s="77"/>
      <c r="AD31" s="78">
        <f t="shared" si="7"/>
        <v>0</v>
      </c>
      <c r="AE31" s="77"/>
      <c r="AF31" s="79"/>
      <c r="AG31" s="76"/>
      <c r="AH31" s="77"/>
      <c r="AI31" s="78">
        <f t="shared" si="8"/>
        <v>0</v>
      </c>
      <c r="AJ31" s="77"/>
      <c r="AK31" s="79"/>
      <c r="AL31" s="76"/>
      <c r="AM31" s="77"/>
      <c r="AN31" s="78">
        <f t="shared" si="9"/>
        <v>0</v>
      </c>
      <c r="AO31" s="77"/>
      <c r="AP31" s="79"/>
      <c r="AQ31" s="76"/>
      <c r="AR31" s="77"/>
      <c r="AS31" s="78">
        <f t="shared" si="10"/>
        <v>0</v>
      </c>
      <c r="AT31" s="77"/>
      <c r="AU31" s="79"/>
      <c r="AV31" s="76"/>
      <c r="AW31" s="77"/>
      <c r="AX31" s="78">
        <f t="shared" si="15"/>
        <v>0</v>
      </c>
      <c r="AY31" s="77"/>
      <c r="AZ31" s="79"/>
      <c r="BA31" s="76"/>
      <c r="BB31" s="77"/>
      <c r="BC31" s="26">
        <f t="shared" si="14"/>
        <v>0</v>
      </c>
      <c r="BD31" s="77"/>
      <c r="BE31" s="79"/>
      <c r="BF31" s="23">
        <f t="shared" si="0"/>
        <v>0</v>
      </c>
      <c r="BG31" s="22">
        <f t="shared" si="1"/>
        <v>0</v>
      </c>
      <c r="BH31" s="81" t="e">
        <f t="shared" si="12"/>
        <v>#DIV/0!</v>
      </c>
    </row>
    <row r="32" spans="1:60" x14ac:dyDescent="0.2">
      <c r="A32" s="30">
        <v>27</v>
      </c>
      <c r="C32" s="76"/>
      <c r="D32" s="77"/>
      <c r="E32" s="78">
        <f t="shared" si="2"/>
        <v>0</v>
      </c>
      <c r="F32" s="77"/>
      <c r="G32" s="79"/>
      <c r="H32" s="76"/>
      <c r="I32" s="77"/>
      <c r="J32" s="78">
        <f t="shared" si="3"/>
        <v>0</v>
      </c>
      <c r="K32" s="77"/>
      <c r="L32" s="79"/>
      <c r="M32" s="76"/>
      <c r="N32" s="77"/>
      <c r="O32" s="78">
        <f t="shared" si="4"/>
        <v>0</v>
      </c>
      <c r="P32" s="77"/>
      <c r="Q32" s="79"/>
      <c r="R32" s="76"/>
      <c r="S32" s="77"/>
      <c r="T32" s="78">
        <f t="shared" si="5"/>
        <v>0</v>
      </c>
      <c r="U32" s="77"/>
      <c r="V32" s="79"/>
      <c r="W32" s="76"/>
      <c r="X32" s="77"/>
      <c r="Y32" s="78">
        <f t="shared" si="6"/>
        <v>0</v>
      </c>
      <c r="Z32" s="77"/>
      <c r="AA32" s="79"/>
      <c r="AB32" s="76"/>
      <c r="AC32" s="77"/>
      <c r="AD32" s="78">
        <f t="shared" si="7"/>
        <v>0</v>
      </c>
      <c r="AE32" s="77"/>
      <c r="AF32" s="79"/>
      <c r="AG32" s="76"/>
      <c r="AH32" s="77"/>
      <c r="AI32" s="78">
        <f t="shared" si="8"/>
        <v>0</v>
      </c>
      <c r="AJ32" s="77"/>
      <c r="AK32" s="79"/>
      <c r="AL32" s="76"/>
      <c r="AM32" s="77"/>
      <c r="AN32" s="78">
        <f t="shared" si="9"/>
        <v>0</v>
      </c>
      <c r="AO32" s="77"/>
      <c r="AP32" s="79"/>
      <c r="AQ32" s="76"/>
      <c r="AR32" s="77"/>
      <c r="AS32" s="78">
        <f t="shared" si="10"/>
        <v>0</v>
      </c>
      <c r="AT32" s="77"/>
      <c r="AU32" s="79"/>
      <c r="AV32" s="76"/>
      <c r="AW32" s="77"/>
      <c r="AX32" s="78">
        <f t="shared" si="15"/>
        <v>0</v>
      </c>
      <c r="AY32" s="77"/>
      <c r="AZ32" s="79"/>
      <c r="BA32" s="76"/>
      <c r="BB32" s="77"/>
      <c r="BC32" s="26">
        <f t="shared" si="14"/>
        <v>0</v>
      </c>
      <c r="BD32" s="77"/>
      <c r="BE32" s="79"/>
      <c r="BF32" s="23">
        <f t="shared" si="0"/>
        <v>0</v>
      </c>
      <c r="BG32" s="22">
        <f t="shared" si="1"/>
        <v>0</v>
      </c>
      <c r="BH32" s="81" t="e">
        <f t="shared" si="12"/>
        <v>#DIV/0!</v>
      </c>
    </row>
    <row r="33" spans="1:60" x14ac:dyDescent="0.2">
      <c r="A33" s="30">
        <v>28</v>
      </c>
      <c r="C33" s="27">
        <v>0</v>
      </c>
      <c r="D33" s="25">
        <v>0</v>
      </c>
      <c r="E33" s="26">
        <v>0</v>
      </c>
      <c r="F33" s="25">
        <v>0</v>
      </c>
      <c r="G33" s="24">
        <v>0</v>
      </c>
      <c r="H33" s="27">
        <v>7</v>
      </c>
      <c r="I33" s="25">
        <v>1</v>
      </c>
      <c r="J33" s="26">
        <f t="shared" si="3"/>
        <v>8</v>
      </c>
      <c r="K33" s="25">
        <v>193</v>
      </c>
      <c r="L33" s="24">
        <v>7.3</v>
      </c>
      <c r="M33" s="27">
        <v>0</v>
      </c>
      <c r="N33" s="25">
        <v>0</v>
      </c>
      <c r="O33" s="28">
        <v>0</v>
      </c>
      <c r="P33" s="25">
        <v>0</v>
      </c>
      <c r="Q33" s="24">
        <v>0</v>
      </c>
      <c r="R33" s="27">
        <v>6</v>
      </c>
      <c r="S33" s="25">
        <v>5</v>
      </c>
      <c r="T33" s="26">
        <f t="shared" si="5"/>
        <v>11</v>
      </c>
      <c r="U33" s="25">
        <v>177</v>
      </c>
      <c r="V33" s="24">
        <v>7.83</v>
      </c>
      <c r="W33" s="27">
        <v>6</v>
      </c>
      <c r="X33" s="25">
        <v>6</v>
      </c>
      <c r="Y33" s="28">
        <f t="shared" si="6"/>
        <v>12</v>
      </c>
      <c r="Z33" s="25">
        <v>249</v>
      </c>
      <c r="AA33" s="24">
        <v>9.27</v>
      </c>
      <c r="AB33" s="27">
        <v>6</v>
      </c>
      <c r="AC33" s="25">
        <v>2</v>
      </c>
      <c r="AD33" s="26">
        <f t="shared" si="7"/>
        <v>8</v>
      </c>
      <c r="AE33" s="25">
        <v>375</v>
      </c>
      <c r="AF33" s="24">
        <v>9.82</v>
      </c>
      <c r="AG33" s="27">
        <v>4</v>
      </c>
      <c r="AH33" s="25">
        <v>4</v>
      </c>
      <c r="AI33" s="28">
        <f t="shared" si="8"/>
        <v>8</v>
      </c>
      <c r="AJ33" s="25">
        <v>287</v>
      </c>
      <c r="AK33" s="24">
        <v>9.02</v>
      </c>
      <c r="AL33" s="27">
        <v>5</v>
      </c>
      <c r="AM33" s="25">
        <v>8</v>
      </c>
      <c r="AN33" s="26">
        <f t="shared" si="9"/>
        <v>13</v>
      </c>
      <c r="AO33" s="25">
        <v>137</v>
      </c>
      <c r="AP33" s="24">
        <v>8.2200000000000006</v>
      </c>
      <c r="AQ33" s="27">
        <v>4</v>
      </c>
      <c r="AR33" s="25">
        <v>9</v>
      </c>
      <c r="AS33" s="28">
        <f t="shared" si="10"/>
        <v>13</v>
      </c>
      <c r="AT33" s="25">
        <v>78</v>
      </c>
      <c r="AU33" s="24">
        <v>7.38</v>
      </c>
      <c r="AV33" s="27">
        <v>4</v>
      </c>
      <c r="AW33" s="25">
        <v>5</v>
      </c>
      <c r="AX33" s="28">
        <f t="shared" si="15"/>
        <v>9</v>
      </c>
      <c r="AY33" s="25">
        <v>277</v>
      </c>
      <c r="AZ33" s="24">
        <v>10.25</v>
      </c>
      <c r="BA33" s="27">
        <v>0</v>
      </c>
      <c r="BB33" s="25">
        <v>0</v>
      </c>
      <c r="BC33" s="26">
        <v>0</v>
      </c>
      <c r="BD33" s="25">
        <v>0</v>
      </c>
      <c r="BE33" s="24">
        <v>0</v>
      </c>
      <c r="BF33" s="23">
        <f t="shared" si="0"/>
        <v>8</v>
      </c>
      <c r="BG33" s="22">
        <f t="shared" si="1"/>
        <v>82</v>
      </c>
      <c r="BH33" s="21">
        <f t="shared" si="12"/>
        <v>10.25</v>
      </c>
    </row>
    <row r="34" spans="1:60" x14ac:dyDescent="0.2">
      <c r="A34" s="30">
        <v>29</v>
      </c>
      <c r="C34" s="27">
        <v>5</v>
      </c>
      <c r="D34" s="25">
        <v>11</v>
      </c>
      <c r="E34" s="26">
        <f t="shared" si="2"/>
        <v>16</v>
      </c>
      <c r="F34" s="25">
        <v>188</v>
      </c>
      <c r="G34" s="24">
        <v>9.2799999999999994</v>
      </c>
      <c r="H34" s="27">
        <v>4</v>
      </c>
      <c r="I34" s="25">
        <v>6</v>
      </c>
      <c r="J34" s="26">
        <f t="shared" si="3"/>
        <v>10</v>
      </c>
      <c r="K34" s="25">
        <v>212</v>
      </c>
      <c r="L34" s="24">
        <v>8.83</v>
      </c>
      <c r="M34" s="27">
        <v>0</v>
      </c>
      <c r="N34" s="25">
        <v>0</v>
      </c>
      <c r="O34" s="28">
        <v>0</v>
      </c>
      <c r="P34" s="25">
        <v>0</v>
      </c>
      <c r="Q34" s="24">
        <v>0</v>
      </c>
      <c r="R34" s="27">
        <v>4</v>
      </c>
      <c r="S34" s="25">
        <v>14</v>
      </c>
      <c r="T34" s="26">
        <f t="shared" si="5"/>
        <v>18</v>
      </c>
      <c r="U34" s="25">
        <v>152</v>
      </c>
      <c r="V34" s="24">
        <v>9.2200000000000006</v>
      </c>
      <c r="W34" s="27">
        <v>9</v>
      </c>
      <c r="X34" s="25">
        <v>8</v>
      </c>
      <c r="Y34" s="28">
        <f t="shared" si="6"/>
        <v>17</v>
      </c>
      <c r="Z34" s="25">
        <v>302</v>
      </c>
      <c r="AA34" s="24">
        <v>10.33</v>
      </c>
      <c r="AB34" s="27">
        <v>5</v>
      </c>
      <c r="AC34" s="25">
        <v>3</v>
      </c>
      <c r="AD34" s="26">
        <f t="shared" si="7"/>
        <v>8</v>
      </c>
      <c r="AE34" s="25">
        <v>266</v>
      </c>
      <c r="AF34" s="24">
        <v>10.33</v>
      </c>
      <c r="AG34" s="27">
        <v>3</v>
      </c>
      <c r="AH34" s="25">
        <v>7</v>
      </c>
      <c r="AI34" s="28">
        <f t="shared" si="8"/>
        <v>10</v>
      </c>
      <c r="AJ34" s="25">
        <v>175</v>
      </c>
      <c r="AK34" s="24">
        <v>9.5299999999999994</v>
      </c>
      <c r="AL34" s="27">
        <v>3</v>
      </c>
      <c r="AM34" s="25">
        <v>3</v>
      </c>
      <c r="AN34" s="26">
        <f t="shared" si="9"/>
        <v>6</v>
      </c>
      <c r="AO34" s="25">
        <v>357</v>
      </c>
      <c r="AP34" s="24">
        <v>10.28</v>
      </c>
      <c r="AQ34" s="27">
        <v>5</v>
      </c>
      <c r="AR34" s="25">
        <v>4</v>
      </c>
      <c r="AS34" s="28">
        <f t="shared" si="10"/>
        <v>9</v>
      </c>
      <c r="AT34" s="25">
        <v>270</v>
      </c>
      <c r="AU34" s="24">
        <v>9.73</v>
      </c>
      <c r="AV34" s="27">
        <v>3</v>
      </c>
      <c r="AW34" s="25">
        <v>6</v>
      </c>
      <c r="AX34" s="28">
        <f t="shared" si="15"/>
        <v>9</v>
      </c>
      <c r="AY34" s="25">
        <v>181</v>
      </c>
      <c r="AZ34" s="24">
        <v>10.97</v>
      </c>
      <c r="BA34" s="27">
        <v>0</v>
      </c>
      <c r="BB34" s="25">
        <v>0</v>
      </c>
      <c r="BC34" s="26">
        <v>0</v>
      </c>
      <c r="BD34" s="25">
        <v>0</v>
      </c>
      <c r="BE34" s="24">
        <v>0</v>
      </c>
      <c r="BF34" s="23">
        <f t="shared" si="0"/>
        <v>9</v>
      </c>
      <c r="BG34" s="22">
        <f t="shared" si="1"/>
        <v>103</v>
      </c>
      <c r="BH34" s="21">
        <f t="shared" si="12"/>
        <v>11.444444444444445</v>
      </c>
    </row>
    <row r="35" spans="1:60" x14ac:dyDescent="0.2">
      <c r="A35" s="30">
        <v>30</v>
      </c>
      <c r="C35" s="27">
        <v>5</v>
      </c>
      <c r="D35" s="25">
        <v>7</v>
      </c>
      <c r="E35" s="26">
        <f t="shared" si="2"/>
        <v>12</v>
      </c>
      <c r="F35" s="25">
        <v>243</v>
      </c>
      <c r="G35" s="24">
        <v>8.27</v>
      </c>
      <c r="H35" s="27">
        <v>8</v>
      </c>
      <c r="I35" s="25">
        <v>3</v>
      </c>
      <c r="J35" s="26">
        <f t="shared" si="3"/>
        <v>11</v>
      </c>
      <c r="K35" s="25">
        <v>207</v>
      </c>
      <c r="L35" s="24">
        <v>7.7</v>
      </c>
      <c r="M35" s="27">
        <v>0</v>
      </c>
      <c r="N35" s="25">
        <v>0</v>
      </c>
      <c r="O35" s="28">
        <v>0</v>
      </c>
      <c r="P35" s="25">
        <v>0</v>
      </c>
      <c r="Q35" s="24">
        <v>0</v>
      </c>
      <c r="R35" s="27">
        <v>6</v>
      </c>
      <c r="S35" s="25">
        <v>5</v>
      </c>
      <c r="T35" s="26">
        <f t="shared" si="5"/>
        <v>11</v>
      </c>
      <c r="U35" s="25">
        <v>246</v>
      </c>
      <c r="V35" s="24">
        <v>8.2200000000000006</v>
      </c>
      <c r="W35" s="27">
        <v>9</v>
      </c>
      <c r="X35" s="25">
        <v>3</v>
      </c>
      <c r="Y35" s="28">
        <f t="shared" si="6"/>
        <v>12</v>
      </c>
      <c r="Z35" s="25">
        <v>217</v>
      </c>
      <c r="AA35" s="24">
        <v>9.35</v>
      </c>
      <c r="AB35" s="27">
        <v>8</v>
      </c>
      <c r="AC35" s="25">
        <v>5</v>
      </c>
      <c r="AD35" s="26">
        <f t="shared" si="7"/>
        <v>13</v>
      </c>
      <c r="AE35" s="25">
        <v>397</v>
      </c>
      <c r="AF35" s="24">
        <v>11.42</v>
      </c>
      <c r="AG35" s="27">
        <v>4</v>
      </c>
      <c r="AH35" s="25">
        <v>6</v>
      </c>
      <c r="AI35" s="28">
        <f t="shared" si="8"/>
        <v>10</v>
      </c>
      <c r="AJ35" s="25">
        <v>162</v>
      </c>
      <c r="AK35" s="24">
        <v>8.9</v>
      </c>
      <c r="AL35" s="27">
        <v>4</v>
      </c>
      <c r="AM35" s="25">
        <v>10</v>
      </c>
      <c r="AN35" s="26">
        <f t="shared" si="9"/>
        <v>14</v>
      </c>
      <c r="AO35" s="25">
        <v>246</v>
      </c>
      <c r="AP35" s="24">
        <v>8.9600000000000009</v>
      </c>
      <c r="AQ35" s="27">
        <v>6</v>
      </c>
      <c r="AR35" s="25">
        <v>8</v>
      </c>
      <c r="AS35" s="28">
        <f t="shared" si="10"/>
        <v>14</v>
      </c>
      <c r="AT35" s="25">
        <v>149</v>
      </c>
      <c r="AU35" s="24">
        <v>8.92</v>
      </c>
      <c r="AV35" s="27">
        <v>4</v>
      </c>
      <c r="AW35" s="25">
        <v>3</v>
      </c>
      <c r="AX35" s="28">
        <f t="shared" si="15"/>
        <v>7</v>
      </c>
      <c r="AY35" s="25">
        <v>169</v>
      </c>
      <c r="AZ35" s="24">
        <v>9.07</v>
      </c>
      <c r="BA35" s="27">
        <v>0</v>
      </c>
      <c r="BB35" s="25">
        <v>0</v>
      </c>
      <c r="BC35" s="26">
        <v>0</v>
      </c>
      <c r="BD35" s="25">
        <v>0</v>
      </c>
      <c r="BE35" s="24">
        <v>0</v>
      </c>
      <c r="BF35" s="23">
        <f t="shared" si="0"/>
        <v>9</v>
      </c>
      <c r="BG35" s="22">
        <f t="shared" si="1"/>
        <v>104</v>
      </c>
      <c r="BH35" s="21">
        <f t="shared" si="12"/>
        <v>11.555555555555555</v>
      </c>
    </row>
    <row r="36" spans="1:60" ht="13.5" thickBot="1" x14ac:dyDescent="0.25">
      <c r="A36" s="29">
        <v>31</v>
      </c>
      <c r="C36" s="27">
        <v>6</v>
      </c>
      <c r="D36" s="25">
        <v>13</v>
      </c>
      <c r="E36" s="26">
        <v>19</v>
      </c>
      <c r="F36" s="25">
        <v>133</v>
      </c>
      <c r="G36" s="24">
        <v>8.3800000000000008</v>
      </c>
      <c r="H36" s="27">
        <v>5</v>
      </c>
      <c r="I36" s="25">
        <v>3</v>
      </c>
      <c r="J36" s="26">
        <f t="shared" si="3"/>
        <v>8</v>
      </c>
      <c r="K36" s="25">
        <v>240</v>
      </c>
      <c r="L36" s="24">
        <v>8.82</v>
      </c>
      <c r="M36" s="27">
        <v>0</v>
      </c>
      <c r="N36" s="25">
        <v>0</v>
      </c>
      <c r="O36" s="28">
        <v>0</v>
      </c>
      <c r="P36" s="25">
        <v>0</v>
      </c>
      <c r="Q36" s="24">
        <v>0</v>
      </c>
      <c r="R36" s="27">
        <v>4</v>
      </c>
      <c r="S36" s="25">
        <v>4</v>
      </c>
      <c r="T36" s="26">
        <f t="shared" si="5"/>
        <v>8</v>
      </c>
      <c r="U36" s="25">
        <v>248</v>
      </c>
      <c r="V36" s="24">
        <v>7.83</v>
      </c>
      <c r="W36" s="27">
        <v>6</v>
      </c>
      <c r="X36" s="25">
        <v>3</v>
      </c>
      <c r="Y36" s="28">
        <f t="shared" si="6"/>
        <v>9</v>
      </c>
      <c r="Z36" s="25">
        <v>212</v>
      </c>
      <c r="AA36" s="24">
        <v>9.23</v>
      </c>
      <c r="AB36" s="27">
        <v>4</v>
      </c>
      <c r="AC36" s="25">
        <v>4</v>
      </c>
      <c r="AD36" s="26">
        <f t="shared" si="7"/>
        <v>8</v>
      </c>
      <c r="AE36" s="25">
        <v>269</v>
      </c>
      <c r="AF36" s="24">
        <v>8.4700000000000006</v>
      </c>
      <c r="AG36" s="27">
        <v>3</v>
      </c>
      <c r="AH36" s="25">
        <v>6</v>
      </c>
      <c r="AI36" s="28">
        <f t="shared" si="8"/>
        <v>9</v>
      </c>
      <c r="AJ36" s="25">
        <v>199</v>
      </c>
      <c r="AK36" s="24">
        <v>8.1300000000000008</v>
      </c>
      <c r="AL36" s="27">
        <v>3</v>
      </c>
      <c r="AM36" s="25">
        <v>7</v>
      </c>
      <c r="AN36" s="26">
        <f t="shared" si="9"/>
        <v>10</v>
      </c>
      <c r="AO36" s="25">
        <v>120</v>
      </c>
      <c r="AP36" s="24">
        <v>7.82</v>
      </c>
      <c r="AQ36" s="27">
        <v>7</v>
      </c>
      <c r="AR36" s="25">
        <v>12</v>
      </c>
      <c r="AS36" s="28">
        <f t="shared" si="10"/>
        <v>19</v>
      </c>
      <c r="AT36" s="25">
        <v>165</v>
      </c>
      <c r="AU36" s="24">
        <v>8.8699999999999992</v>
      </c>
      <c r="AV36" s="27">
        <v>4</v>
      </c>
      <c r="AW36" s="25">
        <v>2</v>
      </c>
      <c r="AX36" s="28">
        <f t="shared" si="15"/>
        <v>6</v>
      </c>
      <c r="AY36" s="25">
        <v>177</v>
      </c>
      <c r="AZ36" s="24">
        <v>8.8699999999999992</v>
      </c>
      <c r="BA36" s="27">
        <v>0</v>
      </c>
      <c r="BB36" s="25">
        <v>0</v>
      </c>
      <c r="BC36" s="26">
        <v>0</v>
      </c>
      <c r="BD36" s="25">
        <v>0</v>
      </c>
      <c r="BE36" s="24">
        <v>0</v>
      </c>
      <c r="BF36" s="23">
        <f>IF(E36&gt;0,1,0)+IF(J36&gt;0,1,0)+IF(O36&gt;0,1,0)+IF(T36&gt;0,1,0)+IF(Y36&gt;0,1,0)+IF(AD36&gt;0,1,0)+IF(AI36&gt;0,1,0)+IF(AN36&gt;0,1,0)+IF(AS36&gt;0,1,0)+IF(BC36&gt;0,1,0)+IF(AX36&gt;0,1,0)+IF(BC36&gt;0,1,0)</f>
        <v>9</v>
      </c>
      <c r="BG36" s="22">
        <f>E36+J36+O36+T36+Y36+AD36+AI36+AN36+AS36+BC36+AX36</f>
        <v>96</v>
      </c>
      <c r="BH36" s="21">
        <f t="shared" si="12"/>
        <v>10.666666666666666</v>
      </c>
    </row>
    <row r="37" spans="1:60" s="2" customFormat="1" ht="13.5" thickBot="1" x14ac:dyDescent="0.25">
      <c r="C37" s="17">
        <f t="shared" ref="C37:BG37" si="16">SUM(C6:C36)</f>
        <v>90</v>
      </c>
      <c r="D37" s="16">
        <f t="shared" si="16"/>
        <v>125</v>
      </c>
      <c r="E37" s="16">
        <f t="shared" si="16"/>
        <v>215</v>
      </c>
      <c r="F37" s="16">
        <f t="shared" si="16"/>
        <v>2736</v>
      </c>
      <c r="G37" s="15">
        <f t="shared" si="16"/>
        <v>139.26</v>
      </c>
      <c r="H37" s="17">
        <f t="shared" si="16"/>
        <v>100</v>
      </c>
      <c r="I37" s="16">
        <f t="shared" si="16"/>
        <v>86</v>
      </c>
      <c r="J37" s="16">
        <f t="shared" si="16"/>
        <v>186</v>
      </c>
      <c r="K37" s="16">
        <f t="shared" si="16"/>
        <v>4137</v>
      </c>
      <c r="L37" s="15">
        <f t="shared" si="16"/>
        <v>162.46</v>
      </c>
      <c r="M37" s="20">
        <f t="shared" si="16"/>
        <v>46</v>
      </c>
      <c r="N37" s="19">
        <f t="shared" si="16"/>
        <v>93</v>
      </c>
      <c r="O37" s="19">
        <f t="shared" si="16"/>
        <v>139</v>
      </c>
      <c r="P37" s="19">
        <f t="shared" si="16"/>
        <v>1070</v>
      </c>
      <c r="Q37" s="18">
        <f t="shared" si="16"/>
        <v>78.44</v>
      </c>
      <c r="R37" s="17">
        <f t="shared" si="16"/>
        <v>84</v>
      </c>
      <c r="S37" s="16">
        <f t="shared" si="16"/>
        <v>111</v>
      </c>
      <c r="T37" s="16">
        <f t="shared" si="16"/>
        <v>195</v>
      </c>
      <c r="U37" s="16">
        <f t="shared" si="16"/>
        <v>3505</v>
      </c>
      <c r="V37" s="15">
        <f t="shared" si="16"/>
        <v>142.79000000000002</v>
      </c>
      <c r="W37" s="20">
        <f t="shared" si="16"/>
        <v>117</v>
      </c>
      <c r="X37" s="19">
        <f t="shared" si="16"/>
        <v>137</v>
      </c>
      <c r="Y37" s="19">
        <f t="shared" si="16"/>
        <v>254</v>
      </c>
      <c r="Z37" s="19">
        <f t="shared" si="16"/>
        <v>4586</v>
      </c>
      <c r="AA37" s="18">
        <f t="shared" si="16"/>
        <v>174.96</v>
      </c>
      <c r="AB37" s="17">
        <f t="shared" si="16"/>
        <v>93</v>
      </c>
      <c r="AC37" s="16">
        <f t="shared" si="16"/>
        <v>62</v>
      </c>
      <c r="AD37" s="16">
        <f t="shared" si="16"/>
        <v>155</v>
      </c>
      <c r="AE37" s="16">
        <f t="shared" si="16"/>
        <v>4308</v>
      </c>
      <c r="AF37" s="15">
        <f t="shared" si="16"/>
        <v>169.02</v>
      </c>
      <c r="AG37" s="20">
        <f t="shared" si="16"/>
        <v>74</v>
      </c>
      <c r="AH37" s="19">
        <f t="shared" si="16"/>
        <v>77</v>
      </c>
      <c r="AI37" s="19">
        <f t="shared" si="16"/>
        <v>151</v>
      </c>
      <c r="AJ37" s="19">
        <f t="shared" si="16"/>
        <v>3738</v>
      </c>
      <c r="AK37" s="18">
        <f t="shared" si="16"/>
        <v>156.28</v>
      </c>
      <c r="AL37" s="17">
        <f t="shared" si="16"/>
        <v>83</v>
      </c>
      <c r="AM37" s="16">
        <f t="shared" si="16"/>
        <v>123</v>
      </c>
      <c r="AN37" s="16">
        <f t="shared" si="16"/>
        <v>206</v>
      </c>
      <c r="AO37" s="16">
        <f t="shared" si="16"/>
        <v>5070</v>
      </c>
      <c r="AP37" s="15">
        <f t="shared" si="16"/>
        <v>170.72</v>
      </c>
      <c r="AQ37" s="20">
        <f t="shared" si="16"/>
        <v>100</v>
      </c>
      <c r="AR37" s="19">
        <f t="shared" si="16"/>
        <v>142</v>
      </c>
      <c r="AS37" s="19">
        <f t="shared" si="16"/>
        <v>242</v>
      </c>
      <c r="AT37" s="19">
        <f t="shared" si="16"/>
        <v>3289</v>
      </c>
      <c r="AU37" s="18">
        <f t="shared" si="16"/>
        <v>160.11999999999998</v>
      </c>
      <c r="AV37" s="20">
        <f t="shared" ref="AV37:AZ37" si="17">SUM(AV6:AV36)</f>
        <v>30</v>
      </c>
      <c r="AW37" s="19">
        <f t="shared" si="17"/>
        <v>31</v>
      </c>
      <c r="AX37" s="19">
        <f t="shared" si="17"/>
        <v>61</v>
      </c>
      <c r="AY37" s="19">
        <f t="shared" si="17"/>
        <v>1316</v>
      </c>
      <c r="AZ37" s="18">
        <f t="shared" si="17"/>
        <v>65.22</v>
      </c>
      <c r="BA37" s="17">
        <f t="shared" si="16"/>
        <v>20</v>
      </c>
      <c r="BB37" s="16">
        <f t="shared" si="16"/>
        <v>36</v>
      </c>
      <c r="BC37" s="16">
        <f t="shared" si="16"/>
        <v>56</v>
      </c>
      <c r="BD37" s="16">
        <f t="shared" si="16"/>
        <v>1146</v>
      </c>
      <c r="BE37" s="15">
        <f t="shared" si="16"/>
        <v>39.81</v>
      </c>
      <c r="BF37" s="14">
        <f t="shared" si="16"/>
        <v>161</v>
      </c>
      <c r="BG37" s="13">
        <f t="shared" si="16"/>
        <v>1860</v>
      </c>
      <c r="BH37" s="12">
        <f t="shared" si="12"/>
        <v>11.552795031055901</v>
      </c>
    </row>
    <row r="38" spans="1:60" x14ac:dyDescent="0.2">
      <c r="C38" s="140" t="s">
        <v>35</v>
      </c>
      <c r="D38" s="140"/>
      <c r="E38" s="87">
        <v>77.92</v>
      </c>
      <c r="H38" s="140" t="s">
        <v>35</v>
      </c>
      <c r="I38" s="140"/>
      <c r="J38" s="87">
        <v>81.819999999999993</v>
      </c>
      <c r="M38" s="140" t="s">
        <v>35</v>
      </c>
      <c r="N38" s="140"/>
      <c r="O38" s="87">
        <v>52.75</v>
      </c>
      <c r="R38" s="140" t="s">
        <v>35</v>
      </c>
      <c r="S38" s="140"/>
      <c r="T38" s="87">
        <v>74.87</v>
      </c>
      <c r="W38" s="140" t="s">
        <v>35</v>
      </c>
      <c r="X38" s="140"/>
      <c r="Y38" s="87">
        <v>85.38</v>
      </c>
      <c r="AB38" s="140" t="s">
        <v>35</v>
      </c>
      <c r="AC38" s="140"/>
      <c r="AD38" s="87">
        <v>84.57</v>
      </c>
      <c r="AG38" s="140" t="s">
        <v>35</v>
      </c>
      <c r="AH38" s="140"/>
      <c r="AI38" s="87">
        <v>78.48</v>
      </c>
      <c r="AL38" s="140" t="s">
        <v>35</v>
      </c>
      <c r="AM38" s="140"/>
      <c r="AN38" s="87">
        <v>75.95</v>
      </c>
      <c r="AQ38" s="140" t="s">
        <v>35</v>
      </c>
      <c r="AR38" s="140"/>
      <c r="AS38" s="87">
        <v>86.67</v>
      </c>
      <c r="AV38" s="140" t="s">
        <v>35</v>
      </c>
      <c r="AW38" s="140"/>
      <c r="AX38" s="87">
        <v>37.67</v>
      </c>
      <c r="BA38" s="140" t="s">
        <v>35</v>
      </c>
      <c r="BB38" s="140"/>
      <c r="BC38" s="87">
        <v>15.73</v>
      </c>
      <c r="BF38" s="59" t="s">
        <v>35</v>
      </c>
      <c r="BG38" s="87">
        <f>E38+J38+O38+Y38+AD38+AI38+AN38+AS38+BC38+T38</f>
        <v>714.14</v>
      </c>
    </row>
    <row r="39" spans="1:60" x14ac:dyDescent="0.2">
      <c r="C39" s="140" t="s">
        <v>36</v>
      </c>
      <c r="D39" s="140"/>
      <c r="E39" s="88">
        <f>E38/E37</f>
        <v>0.36241860465116282</v>
      </c>
      <c r="H39" s="140" t="s">
        <v>36</v>
      </c>
      <c r="I39" s="140"/>
      <c r="J39" s="88">
        <f>J38/J37</f>
        <v>0.43989247311827956</v>
      </c>
      <c r="M39" s="140" t="s">
        <v>36</v>
      </c>
      <c r="N39" s="140"/>
      <c r="O39" s="88">
        <f>O38/O37</f>
        <v>0.37949640287769787</v>
      </c>
      <c r="R39" s="140" t="s">
        <v>36</v>
      </c>
      <c r="S39" s="140"/>
      <c r="T39" s="88">
        <f>T38/T37</f>
        <v>0.38394871794871799</v>
      </c>
      <c r="W39" s="140" t="s">
        <v>36</v>
      </c>
      <c r="X39" s="140"/>
      <c r="Y39" s="88">
        <f>Y38/Y37</f>
        <v>0.33614173228346456</v>
      </c>
      <c r="AB39" s="140" t="s">
        <v>36</v>
      </c>
      <c r="AC39" s="140"/>
      <c r="AD39" s="88">
        <f>AD38/AD37</f>
        <v>0.54561290322580636</v>
      </c>
      <c r="AG39" s="140" t="s">
        <v>36</v>
      </c>
      <c r="AH39" s="140"/>
      <c r="AI39" s="88">
        <f>AI38/AI37</f>
        <v>0.51973509933774842</v>
      </c>
      <c r="AL39" s="140" t="s">
        <v>36</v>
      </c>
      <c r="AM39" s="140"/>
      <c r="AN39" s="88">
        <f>AN38/AN37</f>
        <v>0.36868932038834951</v>
      </c>
      <c r="AQ39" s="140" t="s">
        <v>36</v>
      </c>
      <c r="AR39" s="140"/>
      <c r="AS39" s="88">
        <f>AS38/AS37</f>
        <v>0.35814049586776858</v>
      </c>
      <c r="AV39" s="140" t="s">
        <v>36</v>
      </c>
      <c r="AW39" s="140"/>
      <c r="AX39" s="88">
        <f>AX38/AX37</f>
        <v>0.6175409836065574</v>
      </c>
      <c r="BA39" s="140" t="s">
        <v>36</v>
      </c>
      <c r="BB39" s="140"/>
      <c r="BC39" s="88">
        <f>BC38/BC37</f>
        <v>0.28089285714285717</v>
      </c>
      <c r="BF39" s="59" t="s">
        <v>36</v>
      </c>
      <c r="BG39" s="88">
        <f>BG38/BG37</f>
        <v>0.38394623655913979</v>
      </c>
    </row>
    <row r="40" spans="1:60" ht="13.5" thickBot="1" x14ac:dyDescent="0.25">
      <c r="J40" s="1"/>
      <c r="O40" s="1"/>
      <c r="T40" s="1"/>
      <c r="Y40" s="1"/>
      <c r="AD40" s="1"/>
      <c r="AI40" s="1"/>
      <c r="AL40" s="1"/>
      <c r="AM40" s="1"/>
      <c r="AN40" s="1"/>
    </row>
    <row r="41" spans="1:60" ht="13.5" thickBot="1" x14ac:dyDescent="0.25">
      <c r="C41" s="186" t="s">
        <v>14</v>
      </c>
      <c r="D41" s="187"/>
      <c r="E41" s="188"/>
      <c r="J41" s="1"/>
      <c r="O41" s="1"/>
      <c r="T41" s="1"/>
      <c r="Y41" s="1"/>
      <c r="AD41" s="1"/>
      <c r="AI41" s="1"/>
      <c r="AL41" s="1"/>
      <c r="AM41" s="1"/>
      <c r="AN41" s="1"/>
    </row>
    <row r="42" spans="1:60" x14ac:dyDescent="0.2">
      <c r="C42" s="11" t="s">
        <v>15</v>
      </c>
      <c r="D42" s="10"/>
      <c r="E42" s="9">
        <f>(E37+J37+O37+T37+Y37+AN37+AD37+AI37+AS37+BC37)/BF37</f>
        <v>11.173913043478262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60" x14ac:dyDescent="0.2">
      <c r="C43" s="8" t="s">
        <v>16</v>
      </c>
      <c r="D43" s="7"/>
      <c r="E43" s="6">
        <f>(F37+K37+P37+U37+Z37+AO37+AT37+BD37+AE37+AJ37)/BF37</f>
        <v>208.6024844720497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60" ht="15" x14ac:dyDescent="0.25">
      <c r="C44" s="8" t="s">
        <v>17</v>
      </c>
      <c r="D44" s="7"/>
      <c r="E44" s="6">
        <f>(G37+L37+Q37+V37+AA37+AP37+AU37+BE37+AF37+AK37)/BF37</f>
        <v>8.6575155279503093</v>
      </c>
      <c r="J44" s="1"/>
      <c r="O44" s="1"/>
      <c r="T44" s="1"/>
      <c r="Y44" s="1"/>
      <c r="AD44" s="1"/>
      <c r="AI44" s="1"/>
      <c r="AL44"/>
      <c r="AM44" s="51" t="s">
        <v>19</v>
      </c>
      <c r="AN44" s="51" t="s">
        <v>20</v>
      </c>
      <c r="AO44" s="51"/>
      <c r="AP44" s="52"/>
    </row>
    <row r="45" spans="1:60" ht="15.75" thickBot="1" x14ac:dyDescent="0.3">
      <c r="C45" s="5" t="s">
        <v>18</v>
      </c>
      <c r="D45" s="4"/>
      <c r="E45" s="3">
        <f>(C37+H37+M37+R37+W37+AL37+AQ37+BA37+AB37+AG37)/(D37+I37+N37+S37+X37+AM37+AR37+BB37+AC37+AH37)</f>
        <v>0.813508064516129</v>
      </c>
      <c r="J45" s="1"/>
      <c r="O45" s="1"/>
      <c r="T45" s="1"/>
      <c r="Y45" s="1"/>
      <c r="AD45" s="1"/>
      <c r="AI45" s="1"/>
      <c r="AK45" t="s">
        <v>21</v>
      </c>
      <c r="AM45" s="51">
        <v>2</v>
      </c>
      <c r="AN45" s="51">
        <v>15</v>
      </c>
      <c r="AO45" s="51">
        <f>AM45*60+AN45</f>
        <v>135</v>
      </c>
      <c r="AP45" s="52">
        <f>AO45/60</f>
        <v>2.25</v>
      </c>
    </row>
    <row r="46" spans="1:60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60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60" ht="15" x14ac:dyDescent="0.25">
      <c r="I48" t="s">
        <v>21</v>
      </c>
      <c r="K48" s="51">
        <v>75</v>
      </c>
      <c r="L48" s="51">
        <v>57</v>
      </c>
      <c r="M48" s="51">
        <f>K48*60+L48</f>
        <v>4557</v>
      </c>
      <c r="N48" s="52">
        <f>M48/60</f>
        <v>75.95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48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AG4:AK4"/>
    <mergeCell ref="AL4:AP4"/>
    <mergeCell ref="AQ4:AU4"/>
    <mergeCell ref="AV4:AZ4"/>
    <mergeCell ref="C38:D38"/>
    <mergeCell ref="H38:I38"/>
    <mergeCell ref="M38:N38"/>
    <mergeCell ref="R38:S38"/>
    <mergeCell ref="W38:X38"/>
    <mergeCell ref="AB38:AC38"/>
    <mergeCell ref="AG38:AH38"/>
    <mergeCell ref="AL38:AM38"/>
    <mergeCell ref="BA3:BE3"/>
    <mergeCell ref="BA4:BE4"/>
    <mergeCell ref="BF4:BF5"/>
    <mergeCell ref="BG4:BG5"/>
    <mergeCell ref="BH4:BH5"/>
    <mergeCell ref="C41:E41"/>
    <mergeCell ref="AQ38:AR38"/>
    <mergeCell ref="AV38:AW38"/>
    <mergeCell ref="BA38:BB38"/>
    <mergeCell ref="C39:D39"/>
    <mergeCell ref="H39:I39"/>
    <mergeCell ref="M39:N39"/>
    <mergeCell ref="R39:S39"/>
    <mergeCell ref="W39:X39"/>
    <mergeCell ref="AB39:AC39"/>
    <mergeCell ref="AG39:AH39"/>
    <mergeCell ref="AL39:AM39"/>
    <mergeCell ref="AQ39:AR39"/>
    <mergeCell ref="AV39:AW39"/>
    <mergeCell ref="BA39:BB39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tabColor rgb="FFFF0000"/>
  </sheetPr>
  <dimension ref="A1:BH60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 activeCell="BC38" sqref="BC38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60" ht="29.45" customHeight="1" x14ac:dyDescent="0.25">
      <c r="A1" s="50" t="s">
        <v>31</v>
      </c>
      <c r="B1" s="48"/>
      <c r="G1" s="48"/>
      <c r="L1" s="48"/>
      <c r="Q1" s="48"/>
      <c r="V1" s="48"/>
      <c r="AA1" s="48"/>
      <c r="AF1" s="48"/>
      <c r="AK1" s="48"/>
      <c r="BB1" s="112"/>
    </row>
    <row r="2" spans="1:60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60" ht="16.5" thickBot="1" x14ac:dyDescent="0.3">
      <c r="C3" s="145" t="s">
        <v>1</v>
      </c>
      <c r="D3" s="146"/>
      <c r="E3" s="146"/>
      <c r="F3" s="146"/>
      <c r="G3" s="147"/>
      <c r="H3" s="142" t="s">
        <v>22</v>
      </c>
      <c r="I3" s="143"/>
      <c r="J3" s="143"/>
      <c r="K3" s="143"/>
      <c r="L3" s="144"/>
      <c r="M3" s="145" t="s">
        <v>3</v>
      </c>
      <c r="N3" s="146"/>
      <c r="O3" s="146"/>
      <c r="P3" s="146"/>
      <c r="Q3" s="147"/>
      <c r="R3" s="142" t="s">
        <v>4</v>
      </c>
      <c r="S3" s="143"/>
      <c r="T3" s="143"/>
      <c r="U3" s="143"/>
      <c r="V3" s="144"/>
      <c r="W3" s="145" t="s">
        <v>0</v>
      </c>
      <c r="X3" s="146"/>
      <c r="Y3" s="146"/>
      <c r="Z3" s="146"/>
      <c r="AA3" s="147"/>
      <c r="AB3" s="142" t="s">
        <v>26</v>
      </c>
      <c r="AC3" s="143"/>
      <c r="AD3" s="143"/>
      <c r="AE3" s="143"/>
      <c r="AF3" s="144"/>
      <c r="AG3" s="145" t="s">
        <v>23</v>
      </c>
      <c r="AH3" s="146"/>
      <c r="AI3" s="146"/>
      <c r="AJ3" s="146"/>
      <c r="AK3" s="147"/>
      <c r="AL3" s="142" t="s">
        <v>25</v>
      </c>
      <c r="AM3" s="143"/>
      <c r="AN3" s="143"/>
      <c r="AO3" s="143"/>
      <c r="AP3" s="144"/>
      <c r="AQ3" s="145" t="s">
        <v>24</v>
      </c>
      <c r="AR3" s="146"/>
      <c r="AS3" s="146"/>
      <c r="AT3" s="146"/>
      <c r="AU3" s="147"/>
      <c r="AV3" s="142" t="s">
        <v>45</v>
      </c>
      <c r="AW3" s="143"/>
      <c r="AX3" s="143"/>
      <c r="AY3" s="143"/>
      <c r="AZ3" s="144"/>
      <c r="BA3" s="145" t="s">
        <v>46</v>
      </c>
      <c r="BB3" s="146"/>
      <c r="BC3" s="146"/>
      <c r="BD3" s="146"/>
      <c r="BE3" s="147"/>
      <c r="BF3" s="2"/>
      <c r="BG3" s="2"/>
      <c r="BH3" s="2"/>
    </row>
    <row r="4" spans="1:60" s="46" customFormat="1" ht="15.75" x14ac:dyDescent="0.25">
      <c r="A4" s="47" t="s">
        <v>5</v>
      </c>
      <c r="C4" s="145"/>
      <c r="D4" s="146"/>
      <c r="E4" s="146"/>
      <c r="F4" s="146"/>
      <c r="G4" s="147"/>
      <c r="H4" s="142"/>
      <c r="I4" s="143"/>
      <c r="J4" s="143"/>
      <c r="K4" s="143"/>
      <c r="L4" s="144"/>
      <c r="M4" s="145"/>
      <c r="N4" s="146"/>
      <c r="O4" s="146"/>
      <c r="P4" s="146"/>
      <c r="Q4" s="147"/>
      <c r="R4" s="148"/>
      <c r="S4" s="143"/>
      <c r="T4" s="143"/>
      <c r="U4" s="143"/>
      <c r="V4" s="144"/>
      <c r="W4" s="145"/>
      <c r="X4" s="146"/>
      <c r="Y4" s="146"/>
      <c r="Z4" s="146"/>
      <c r="AA4" s="147"/>
      <c r="AB4" s="142"/>
      <c r="AC4" s="143"/>
      <c r="AD4" s="143"/>
      <c r="AE4" s="143"/>
      <c r="AF4" s="144"/>
      <c r="AG4" s="145"/>
      <c r="AH4" s="146"/>
      <c r="AI4" s="146"/>
      <c r="AJ4" s="146"/>
      <c r="AK4" s="147"/>
      <c r="AL4" s="142"/>
      <c r="AM4" s="143"/>
      <c r="AN4" s="143"/>
      <c r="AO4" s="143"/>
      <c r="AP4" s="144"/>
      <c r="AQ4" s="145"/>
      <c r="AR4" s="146"/>
      <c r="AS4" s="146"/>
      <c r="AT4" s="146"/>
      <c r="AU4" s="147"/>
      <c r="AV4" s="148" t="s">
        <v>47</v>
      </c>
      <c r="AW4" s="143"/>
      <c r="AX4" s="143"/>
      <c r="AY4" s="143"/>
      <c r="AZ4" s="144"/>
      <c r="BA4" s="145"/>
      <c r="BB4" s="146"/>
      <c r="BC4" s="146"/>
      <c r="BD4" s="146"/>
      <c r="BE4" s="147"/>
      <c r="BF4" s="151" t="s">
        <v>6</v>
      </c>
      <c r="BG4" s="153" t="s">
        <v>7</v>
      </c>
      <c r="BH4" s="178" t="s">
        <v>8</v>
      </c>
    </row>
    <row r="5" spans="1:60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34" t="s">
        <v>9</v>
      </c>
      <c r="BB5" s="32" t="s">
        <v>10</v>
      </c>
      <c r="BC5" s="33" t="s">
        <v>11</v>
      </c>
      <c r="BD5" s="32" t="s">
        <v>12</v>
      </c>
      <c r="BE5" s="31" t="s">
        <v>13</v>
      </c>
      <c r="BF5" s="152"/>
      <c r="BG5" s="154"/>
      <c r="BH5" s="179"/>
    </row>
    <row r="6" spans="1:60" x14ac:dyDescent="0.2">
      <c r="A6" s="30">
        <v>1</v>
      </c>
      <c r="C6" s="27">
        <v>5</v>
      </c>
      <c r="D6" s="25">
        <v>12</v>
      </c>
      <c r="E6" s="26">
        <f t="shared" ref="E6:E35" si="0">+C6+D6</f>
        <v>17</v>
      </c>
      <c r="F6" s="25">
        <v>145</v>
      </c>
      <c r="G6" s="24">
        <v>8.1199999999999992</v>
      </c>
      <c r="H6" s="27">
        <v>7</v>
      </c>
      <c r="I6" s="25">
        <v>3</v>
      </c>
      <c r="J6" s="26">
        <f t="shared" ref="J6:J35" si="1">+H6+I6</f>
        <v>10</v>
      </c>
      <c r="K6" s="25">
        <v>274</v>
      </c>
      <c r="L6" s="24">
        <v>8.8800000000000008</v>
      </c>
      <c r="M6" s="27">
        <v>0</v>
      </c>
      <c r="N6" s="25">
        <v>0</v>
      </c>
      <c r="O6" s="28">
        <v>0</v>
      </c>
      <c r="P6" s="25">
        <v>0</v>
      </c>
      <c r="Q6" s="24">
        <v>0</v>
      </c>
      <c r="R6" s="27">
        <v>7</v>
      </c>
      <c r="S6" s="25">
        <v>6</v>
      </c>
      <c r="T6" s="26">
        <f t="shared" ref="T6:T35" si="2">+R6+S6</f>
        <v>13</v>
      </c>
      <c r="U6" s="25">
        <v>249</v>
      </c>
      <c r="V6" s="24">
        <v>7.53</v>
      </c>
      <c r="W6" s="27">
        <v>6</v>
      </c>
      <c r="X6" s="25">
        <v>6</v>
      </c>
      <c r="Y6" s="28">
        <v>12</v>
      </c>
      <c r="Z6" s="25">
        <v>232</v>
      </c>
      <c r="AA6" s="24">
        <v>9.58</v>
      </c>
      <c r="AB6" s="27">
        <v>1</v>
      </c>
      <c r="AC6" s="25">
        <v>3</v>
      </c>
      <c r="AD6" s="26">
        <f t="shared" ref="AD6:AD35" si="3">+AB6+AC6</f>
        <v>4</v>
      </c>
      <c r="AE6" s="25">
        <v>86</v>
      </c>
      <c r="AF6" s="24">
        <v>7.4</v>
      </c>
      <c r="AG6" s="27">
        <v>0</v>
      </c>
      <c r="AH6" s="25">
        <v>0</v>
      </c>
      <c r="AI6" s="28">
        <v>0</v>
      </c>
      <c r="AJ6" s="25">
        <v>0</v>
      </c>
      <c r="AK6" s="24">
        <v>0</v>
      </c>
      <c r="AL6" s="27">
        <v>3</v>
      </c>
      <c r="AM6" s="25">
        <v>7</v>
      </c>
      <c r="AN6" s="26">
        <f t="shared" ref="AN6:AN35" si="4">+AL6+AM6</f>
        <v>10</v>
      </c>
      <c r="AO6" s="25">
        <v>323</v>
      </c>
      <c r="AP6" s="24">
        <v>9.8000000000000007</v>
      </c>
      <c r="AQ6" s="27">
        <v>5</v>
      </c>
      <c r="AR6" s="25">
        <v>8</v>
      </c>
      <c r="AS6" s="28">
        <f t="shared" ref="AS6:AS35" si="5">+AQ6+AR6</f>
        <v>13</v>
      </c>
      <c r="AT6" s="25">
        <v>145</v>
      </c>
      <c r="AU6" s="24">
        <v>7.23</v>
      </c>
      <c r="AV6" s="27">
        <v>3</v>
      </c>
      <c r="AW6" s="25">
        <v>3</v>
      </c>
      <c r="AX6" s="26">
        <f t="shared" ref="AX6:AX35" si="6">+AV6+AW6</f>
        <v>6</v>
      </c>
      <c r="AY6" s="25">
        <v>218</v>
      </c>
      <c r="AZ6" s="24">
        <v>8.57</v>
      </c>
      <c r="BA6" s="27">
        <v>1</v>
      </c>
      <c r="BB6" s="25">
        <v>2</v>
      </c>
      <c r="BC6" s="26">
        <f t="shared" ref="BC6:BC35" si="7">+BA6+BB6</f>
        <v>3</v>
      </c>
      <c r="BD6" s="25">
        <v>371</v>
      </c>
      <c r="BE6" s="24">
        <v>6.5</v>
      </c>
      <c r="BF6" s="23">
        <f>IF(E6&gt;0,1,0)+IF(J6&gt;0,1,0)+IF(O6&gt;0,1,0)+IF(T6&gt;0,1,0)+IF(Y6&gt;0,1,0)+IF(AD6&gt;0,1,0)+IF(AI6&gt;0,1,0)+IF(AN6&gt;0,1,0)+IF(AS6&gt;0,1,0)+IF(BC6&gt;0,1,0)+IF(AX6&gt;0,1,0)</f>
        <v>9</v>
      </c>
      <c r="BG6" s="22">
        <f>E6+J6+O6+T6+Y6+AD6+AI6+AN6+AS6+BC6</f>
        <v>82</v>
      </c>
      <c r="BH6" s="21">
        <f t="shared" ref="BH6:BH36" si="8">BG6/BF6</f>
        <v>9.1111111111111107</v>
      </c>
    </row>
    <row r="7" spans="1:60" x14ac:dyDescent="0.2">
      <c r="A7" s="30">
        <v>2</v>
      </c>
      <c r="C7" s="113"/>
      <c r="D7" s="114"/>
      <c r="E7" s="115">
        <f t="shared" si="0"/>
        <v>0</v>
      </c>
      <c r="F7" s="114"/>
      <c r="G7" s="116"/>
      <c r="H7" s="113"/>
      <c r="I7" s="114"/>
      <c r="J7" s="115">
        <f t="shared" si="1"/>
        <v>0</v>
      </c>
      <c r="K7" s="114"/>
      <c r="L7" s="116"/>
      <c r="M7" s="113"/>
      <c r="N7" s="114"/>
      <c r="O7" s="115">
        <f t="shared" ref="O7:O35" si="9">+M7+N7</f>
        <v>0</v>
      </c>
      <c r="P7" s="114"/>
      <c r="Q7" s="116"/>
      <c r="R7" s="113"/>
      <c r="S7" s="114"/>
      <c r="T7" s="115">
        <f t="shared" si="2"/>
        <v>0</v>
      </c>
      <c r="U7" s="114"/>
      <c r="V7" s="116"/>
      <c r="W7" s="113"/>
      <c r="X7" s="114"/>
      <c r="Y7" s="115">
        <f t="shared" ref="Y7:Y35" si="10">+W7+X7</f>
        <v>0</v>
      </c>
      <c r="Z7" s="114"/>
      <c r="AA7" s="116"/>
      <c r="AB7" s="113"/>
      <c r="AC7" s="114"/>
      <c r="AD7" s="115">
        <f t="shared" si="3"/>
        <v>0</v>
      </c>
      <c r="AE7" s="114"/>
      <c r="AF7" s="116"/>
      <c r="AG7" s="113"/>
      <c r="AH7" s="114"/>
      <c r="AI7" s="115">
        <f t="shared" ref="AI7:AI35" si="11">+AG7+AH7</f>
        <v>0</v>
      </c>
      <c r="AJ7" s="114"/>
      <c r="AK7" s="116"/>
      <c r="AL7" s="113"/>
      <c r="AM7" s="114"/>
      <c r="AN7" s="115">
        <f t="shared" si="4"/>
        <v>0</v>
      </c>
      <c r="AO7" s="114"/>
      <c r="AP7" s="116"/>
      <c r="AQ7" s="113"/>
      <c r="AR7" s="114"/>
      <c r="AS7" s="115">
        <f t="shared" si="5"/>
        <v>0</v>
      </c>
      <c r="AT7" s="114"/>
      <c r="AU7" s="116"/>
      <c r="AV7" s="113"/>
      <c r="AW7" s="114"/>
      <c r="AX7" s="115">
        <f t="shared" si="6"/>
        <v>0</v>
      </c>
      <c r="AY7" s="114"/>
      <c r="AZ7" s="116"/>
      <c r="BA7" s="113"/>
      <c r="BB7" s="114"/>
      <c r="BC7" s="115">
        <f t="shared" si="7"/>
        <v>0</v>
      </c>
      <c r="BD7" s="114"/>
      <c r="BE7" s="116"/>
      <c r="BF7" s="23">
        <f t="shared" ref="BF7:BF35" si="12">IF(E7&gt;0,1,0)+IF(J7&gt;0,1,0)+IF(O7&gt;0,1,0)+IF(T7&gt;0,1,0)+IF(Y7&gt;0,1,0)+IF(AD7&gt;0,1,0)+IF(AI7&gt;0,1,0)+IF(AN7&gt;0,1,0)+IF(AS7&gt;0,1,0)+IF(BC7&gt;0,1,0)+IF(AX7&gt;0,1,0)</f>
        <v>0</v>
      </c>
      <c r="BG7" s="22">
        <f t="shared" ref="BG7:BG35" si="13">E7+J7+O7+T7+Y7+AD7+AI7+AN7+AS7+BC7</f>
        <v>0</v>
      </c>
      <c r="BH7" s="21" t="e">
        <f t="shared" si="8"/>
        <v>#DIV/0!</v>
      </c>
    </row>
    <row r="8" spans="1:60" x14ac:dyDescent="0.2">
      <c r="A8" s="30">
        <v>3</v>
      </c>
      <c r="C8" s="113"/>
      <c r="D8" s="114"/>
      <c r="E8" s="115">
        <f t="shared" si="0"/>
        <v>0</v>
      </c>
      <c r="F8" s="114"/>
      <c r="G8" s="116"/>
      <c r="H8" s="113"/>
      <c r="I8" s="114"/>
      <c r="J8" s="115">
        <f t="shared" si="1"/>
        <v>0</v>
      </c>
      <c r="K8" s="114"/>
      <c r="L8" s="116"/>
      <c r="M8" s="113"/>
      <c r="N8" s="114"/>
      <c r="O8" s="115">
        <f t="shared" si="9"/>
        <v>0</v>
      </c>
      <c r="P8" s="114"/>
      <c r="Q8" s="116"/>
      <c r="R8" s="113"/>
      <c r="S8" s="114"/>
      <c r="T8" s="115">
        <f t="shared" si="2"/>
        <v>0</v>
      </c>
      <c r="U8" s="114"/>
      <c r="V8" s="116"/>
      <c r="W8" s="113"/>
      <c r="X8" s="114"/>
      <c r="Y8" s="115">
        <f t="shared" si="10"/>
        <v>0</v>
      </c>
      <c r="Z8" s="114"/>
      <c r="AA8" s="116"/>
      <c r="AB8" s="113"/>
      <c r="AC8" s="114"/>
      <c r="AD8" s="115">
        <f t="shared" si="3"/>
        <v>0</v>
      </c>
      <c r="AE8" s="114"/>
      <c r="AF8" s="116"/>
      <c r="AG8" s="113"/>
      <c r="AH8" s="114"/>
      <c r="AI8" s="115">
        <f t="shared" si="11"/>
        <v>0</v>
      </c>
      <c r="AJ8" s="114"/>
      <c r="AK8" s="116"/>
      <c r="AL8" s="113"/>
      <c r="AM8" s="114"/>
      <c r="AN8" s="115">
        <f t="shared" si="4"/>
        <v>0</v>
      </c>
      <c r="AO8" s="114"/>
      <c r="AP8" s="116"/>
      <c r="AQ8" s="113"/>
      <c r="AR8" s="114"/>
      <c r="AS8" s="115">
        <f t="shared" si="5"/>
        <v>0</v>
      </c>
      <c r="AT8" s="114"/>
      <c r="AU8" s="116"/>
      <c r="AV8" s="113"/>
      <c r="AW8" s="114"/>
      <c r="AX8" s="115">
        <f t="shared" si="6"/>
        <v>0</v>
      </c>
      <c r="AY8" s="114"/>
      <c r="AZ8" s="116"/>
      <c r="BA8" s="113"/>
      <c r="BB8" s="114"/>
      <c r="BC8" s="115">
        <f t="shared" si="7"/>
        <v>0</v>
      </c>
      <c r="BD8" s="114"/>
      <c r="BE8" s="116"/>
      <c r="BF8" s="23">
        <f t="shared" si="12"/>
        <v>0</v>
      </c>
      <c r="BG8" s="22">
        <f t="shared" si="13"/>
        <v>0</v>
      </c>
      <c r="BH8" s="21" t="e">
        <f t="shared" si="8"/>
        <v>#DIV/0!</v>
      </c>
    </row>
    <row r="9" spans="1:60" x14ac:dyDescent="0.2">
      <c r="A9" s="30">
        <v>4</v>
      </c>
      <c r="C9" s="27">
        <v>5</v>
      </c>
      <c r="D9" s="25">
        <v>11</v>
      </c>
      <c r="E9" s="26">
        <f t="shared" si="0"/>
        <v>16</v>
      </c>
      <c r="F9" s="25">
        <v>144</v>
      </c>
      <c r="G9" s="24">
        <v>8.4700000000000006</v>
      </c>
      <c r="H9" s="27">
        <v>7</v>
      </c>
      <c r="I9" s="25">
        <v>4</v>
      </c>
      <c r="J9" s="26">
        <f t="shared" si="1"/>
        <v>11</v>
      </c>
      <c r="K9" s="25">
        <v>247</v>
      </c>
      <c r="L9" s="24">
        <v>9.83</v>
      </c>
      <c r="M9" s="27">
        <v>0</v>
      </c>
      <c r="N9" s="25">
        <v>0</v>
      </c>
      <c r="O9" s="28">
        <v>0</v>
      </c>
      <c r="P9" s="25">
        <v>0</v>
      </c>
      <c r="Q9" s="24">
        <v>0</v>
      </c>
      <c r="R9" s="27">
        <v>4</v>
      </c>
      <c r="S9" s="25">
        <v>7</v>
      </c>
      <c r="T9" s="26">
        <f t="shared" si="2"/>
        <v>11</v>
      </c>
      <c r="U9" s="25">
        <v>240</v>
      </c>
      <c r="V9" s="24">
        <v>7.37</v>
      </c>
      <c r="W9" s="27">
        <v>7</v>
      </c>
      <c r="X9" s="25">
        <v>9</v>
      </c>
      <c r="Y9" s="28">
        <f t="shared" si="10"/>
        <v>16</v>
      </c>
      <c r="Z9" s="25">
        <v>309</v>
      </c>
      <c r="AA9" s="24">
        <v>11.15</v>
      </c>
      <c r="AB9" s="27">
        <v>4</v>
      </c>
      <c r="AC9" s="25">
        <v>4</v>
      </c>
      <c r="AD9" s="26">
        <f t="shared" si="3"/>
        <v>8</v>
      </c>
      <c r="AE9" s="25">
        <v>224</v>
      </c>
      <c r="AF9" s="24">
        <v>9.42</v>
      </c>
      <c r="AG9" s="27">
        <v>3</v>
      </c>
      <c r="AH9" s="25">
        <v>2</v>
      </c>
      <c r="AI9" s="28">
        <f t="shared" si="11"/>
        <v>5</v>
      </c>
      <c r="AJ9" s="25">
        <v>125</v>
      </c>
      <c r="AK9" s="24">
        <v>7.07</v>
      </c>
      <c r="AL9" s="27">
        <v>4</v>
      </c>
      <c r="AM9" s="25">
        <v>5</v>
      </c>
      <c r="AN9" s="26">
        <f t="shared" si="4"/>
        <v>9</v>
      </c>
      <c r="AO9" s="25">
        <v>233</v>
      </c>
      <c r="AP9" s="24">
        <v>8.18</v>
      </c>
      <c r="AQ9" s="27">
        <v>5</v>
      </c>
      <c r="AR9" s="25">
        <v>12</v>
      </c>
      <c r="AS9" s="28">
        <f t="shared" si="5"/>
        <v>17</v>
      </c>
      <c r="AT9" s="25">
        <v>117</v>
      </c>
      <c r="AU9" s="24">
        <v>7.72</v>
      </c>
      <c r="AV9" s="27">
        <v>0</v>
      </c>
      <c r="AW9" s="25">
        <v>0</v>
      </c>
      <c r="AX9" s="26">
        <v>0</v>
      </c>
      <c r="AY9" s="25">
        <v>0</v>
      </c>
      <c r="AZ9" s="24">
        <v>0</v>
      </c>
      <c r="BA9" s="27">
        <v>0</v>
      </c>
      <c r="BB9" s="25">
        <v>0</v>
      </c>
      <c r="BC9" s="26">
        <v>0</v>
      </c>
      <c r="BD9" s="25">
        <v>0</v>
      </c>
      <c r="BE9" s="24">
        <v>0</v>
      </c>
      <c r="BF9" s="23">
        <f t="shared" si="12"/>
        <v>8</v>
      </c>
      <c r="BG9" s="22">
        <f t="shared" si="13"/>
        <v>93</v>
      </c>
      <c r="BH9" s="21">
        <f t="shared" si="8"/>
        <v>11.625</v>
      </c>
    </row>
    <row r="10" spans="1:60" x14ac:dyDescent="0.2">
      <c r="A10" s="30">
        <v>5</v>
      </c>
      <c r="C10" s="27">
        <v>7</v>
      </c>
      <c r="D10" s="25">
        <v>11</v>
      </c>
      <c r="E10" s="26">
        <f t="shared" si="0"/>
        <v>18</v>
      </c>
      <c r="F10" s="25">
        <v>183</v>
      </c>
      <c r="G10" s="24">
        <v>8.7200000000000006</v>
      </c>
      <c r="H10" s="27">
        <v>5</v>
      </c>
      <c r="I10" s="25">
        <v>5</v>
      </c>
      <c r="J10" s="26">
        <f t="shared" si="1"/>
        <v>10</v>
      </c>
      <c r="K10" s="25">
        <v>207</v>
      </c>
      <c r="L10" s="24">
        <v>8.77</v>
      </c>
      <c r="M10" s="27">
        <v>4</v>
      </c>
      <c r="N10" s="25">
        <v>10</v>
      </c>
      <c r="O10" s="28">
        <f t="shared" si="9"/>
        <v>14</v>
      </c>
      <c r="P10" s="25">
        <v>209</v>
      </c>
      <c r="Q10" s="24">
        <v>9.67</v>
      </c>
      <c r="R10" s="27">
        <v>5</v>
      </c>
      <c r="S10" s="25">
        <v>4</v>
      </c>
      <c r="T10" s="26">
        <f t="shared" si="2"/>
        <v>9</v>
      </c>
      <c r="U10" s="25">
        <v>347</v>
      </c>
      <c r="V10" s="24">
        <v>9.07</v>
      </c>
      <c r="W10" s="27">
        <v>8</v>
      </c>
      <c r="X10" s="25">
        <v>6</v>
      </c>
      <c r="Y10" s="28">
        <f t="shared" si="10"/>
        <v>14</v>
      </c>
      <c r="Z10" s="25">
        <v>191</v>
      </c>
      <c r="AA10" s="24">
        <v>9.75</v>
      </c>
      <c r="AB10" s="27">
        <v>2</v>
      </c>
      <c r="AC10" s="25">
        <v>4</v>
      </c>
      <c r="AD10" s="26">
        <f t="shared" si="3"/>
        <v>6</v>
      </c>
      <c r="AE10" s="25">
        <v>175</v>
      </c>
      <c r="AF10" s="24">
        <v>7.08</v>
      </c>
      <c r="AG10" s="27">
        <v>5</v>
      </c>
      <c r="AH10" s="25">
        <v>7</v>
      </c>
      <c r="AI10" s="28">
        <f t="shared" si="11"/>
        <v>12</v>
      </c>
      <c r="AJ10" s="25">
        <v>114</v>
      </c>
      <c r="AK10" s="24">
        <v>8.6300000000000008</v>
      </c>
      <c r="AL10" s="27">
        <v>4</v>
      </c>
      <c r="AM10" s="25">
        <v>3</v>
      </c>
      <c r="AN10" s="26">
        <f t="shared" si="4"/>
        <v>7</v>
      </c>
      <c r="AO10" s="25">
        <v>265</v>
      </c>
      <c r="AP10" s="24">
        <v>9.18</v>
      </c>
      <c r="AQ10" s="27">
        <v>4</v>
      </c>
      <c r="AR10" s="25">
        <v>8</v>
      </c>
      <c r="AS10" s="28">
        <f t="shared" si="5"/>
        <v>12</v>
      </c>
      <c r="AT10" s="25">
        <v>190</v>
      </c>
      <c r="AU10" s="24">
        <v>9.15</v>
      </c>
      <c r="AV10" s="27">
        <v>0</v>
      </c>
      <c r="AW10" s="25">
        <v>0</v>
      </c>
      <c r="AX10" s="26">
        <v>0</v>
      </c>
      <c r="AY10" s="25">
        <v>0</v>
      </c>
      <c r="AZ10" s="24">
        <v>0</v>
      </c>
      <c r="BA10" s="27">
        <v>0</v>
      </c>
      <c r="BB10" s="25">
        <v>0</v>
      </c>
      <c r="BC10" s="26">
        <v>0</v>
      </c>
      <c r="BD10" s="25">
        <v>0</v>
      </c>
      <c r="BE10" s="24">
        <v>0</v>
      </c>
      <c r="BF10" s="23">
        <f t="shared" si="12"/>
        <v>9</v>
      </c>
      <c r="BG10" s="22">
        <f t="shared" si="13"/>
        <v>102</v>
      </c>
      <c r="BH10" s="21">
        <f t="shared" si="8"/>
        <v>11.333333333333334</v>
      </c>
    </row>
    <row r="11" spans="1:60" x14ac:dyDescent="0.2">
      <c r="A11" s="30">
        <v>6</v>
      </c>
      <c r="C11" s="27">
        <v>3</v>
      </c>
      <c r="D11" s="25">
        <v>1</v>
      </c>
      <c r="E11" s="26">
        <f t="shared" si="0"/>
        <v>4</v>
      </c>
      <c r="F11" s="25">
        <v>176</v>
      </c>
      <c r="G11" s="24">
        <v>8.3800000000000008</v>
      </c>
      <c r="H11" s="27">
        <v>6</v>
      </c>
      <c r="I11" s="25">
        <v>4</v>
      </c>
      <c r="J11" s="26">
        <f t="shared" si="1"/>
        <v>10</v>
      </c>
      <c r="K11" s="25">
        <v>209</v>
      </c>
      <c r="L11" s="24">
        <v>8.7799999999999994</v>
      </c>
      <c r="M11" s="27">
        <v>4</v>
      </c>
      <c r="N11" s="25">
        <v>10</v>
      </c>
      <c r="O11" s="28">
        <f t="shared" si="9"/>
        <v>14</v>
      </c>
      <c r="P11" s="25">
        <v>149</v>
      </c>
      <c r="Q11" s="24">
        <v>7.5</v>
      </c>
      <c r="R11" s="27">
        <v>0</v>
      </c>
      <c r="S11" s="25">
        <v>0</v>
      </c>
      <c r="T11" s="26">
        <v>0</v>
      </c>
      <c r="U11" s="25">
        <v>0</v>
      </c>
      <c r="V11" s="24">
        <v>0</v>
      </c>
      <c r="W11" s="27">
        <v>6</v>
      </c>
      <c r="X11" s="25">
        <v>6</v>
      </c>
      <c r="Y11" s="28">
        <f t="shared" si="10"/>
        <v>12</v>
      </c>
      <c r="Z11" s="25">
        <v>324</v>
      </c>
      <c r="AA11" s="24">
        <v>10.220000000000001</v>
      </c>
      <c r="AB11" s="27">
        <v>6</v>
      </c>
      <c r="AC11" s="25">
        <v>3</v>
      </c>
      <c r="AD11" s="26">
        <f t="shared" si="3"/>
        <v>9</v>
      </c>
      <c r="AE11" s="25">
        <v>293</v>
      </c>
      <c r="AF11" s="24">
        <v>10.18</v>
      </c>
      <c r="AG11" s="27">
        <v>3</v>
      </c>
      <c r="AH11" s="25">
        <v>6</v>
      </c>
      <c r="AI11" s="28">
        <f t="shared" si="11"/>
        <v>9</v>
      </c>
      <c r="AJ11" s="25">
        <v>67</v>
      </c>
      <c r="AK11" s="24">
        <v>8.3000000000000007</v>
      </c>
      <c r="AL11" s="27">
        <v>4</v>
      </c>
      <c r="AM11" s="25">
        <v>5</v>
      </c>
      <c r="AN11" s="26">
        <f t="shared" si="4"/>
        <v>9</v>
      </c>
      <c r="AO11" s="25">
        <v>213</v>
      </c>
      <c r="AP11" s="24">
        <v>9.1999999999999993</v>
      </c>
      <c r="AQ11" s="27">
        <v>4</v>
      </c>
      <c r="AR11" s="25">
        <v>14</v>
      </c>
      <c r="AS11" s="28">
        <f t="shared" si="5"/>
        <v>18</v>
      </c>
      <c r="AT11" s="25">
        <v>216</v>
      </c>
      <c r="AU11" s="24">
        <v>8.5</v>
      </c>
      <c r="AV11" s="27">
        <v>4</v>
      </c>
      <c r="AW11" s="25">
        <v>7</v>
      </c>
      <c r="AX11" s="26">
        <f t="shared" si="6"/>
        <v>11</v>
      </c>
      <c r="AY11" s="25">
        <v>207</v>
      </c>
      <c r="AZ11" s="24">
        <v>10.48</v>
      </c>
      <c r="BA11" s="27">
        <v>0</v>
      </c>
      <c r="BB11" s="25">
        <v>0</v>
      </c>
      <c r="BC11" s="26">
        <v>0</v>
      </c>
      <c r="BD11" s="25">
        <v>0</v>
      </c>
      <c r="BE11" s="24">
        <v>0</v>
      </c>
      <c r="BF11" s="23">
        <f t="shared" si="12"/>
        <v>9</v>
      </c>
      <c r="BG11" s="22">
        <f t="shared" si="13"/>
        <v>85</v>
      </c>
      <c r="BH11" s="21">
        <f t="shared" si="8"/>
        <v>9.4444444444444446</v>
      </c>
    </row>
    <row r="12" spans="1:60" x14ac:dyDescent="0.2">
      <c r="A12" s="30">
        <v>7</v>
      </c>
      <c r="C12" s="27">
        <v>3</v>
      </c>
      <c r="D12" s="25">
        <v>3</v>
      </c>
      <c r="E12" s="26">
        <f t="shared" si="0"/>
        <v>6</v>
      </c>
      <c r="F12" s="25">
        <v>168</v>
      </c>
      <c r="G12" s="24">
        <v>6.68</v>
      </c>
      <c r="H12" s="27">
        <v>2</v>
      </c>
      <c r="I12" s="25">
        <v>3</v>
      </c>
      <c r="J12" s="26">
        <v>5</v>
      </c>
      <c r="K12" s="25">
        <v>204</v>
      </c>
      <c r="L12" s="24">
        <v>6.58</v>
      </c>
      <c r="M12" s="27">
        <v>5</v>
      </c>
      <c r="N12" s="25">
        <v>4</v>
      </c>
      <c r="O12" s="28">
        <f t="shared" si="9"/>
        <v>9</v>
      </c>
      <c r="P12" s="25">
        <v>62</v>
      </c>
      <c r="Q12" s="24">
        <v>6.65</v>
      </c>
      <c r="R12" s="27">
        <v>0</v>
      </c>
      <c r="S12" s="25">
        <v>0</v>
      </c>
      <c r="T12" s="26">
        <f t="shared" si="2"/>
        <v>0</v>
      </c>
      <c r="U12" s="25">
        <v>0</v>
      </c>
      <c r="V12" s="24">
        <v>0</v>
      </c>
      <c r="W12" s="27">
        <v>7</v>
      </c>
      <c r="X12" s="25">
        <v>8</v>
      </c>
      <c r="Y12" s="28">
        <f t="shared" si="10"/>
        <v>15</v>
      </c>
      <c r="Z12" s="25">
        <v>295</v>
      </c>
      <c r="AA12" s="24">
        <v>10.25</v>
      </c>
      <c r="AB12" s="27">
        <v>3</v>
      </c>
      <c r="AC12" s="25">
        <v>5</v>
      </c>
      <c r="AD12" s="26">
        <f t="shared" si="3"/>
        <v>8</v>
      </c>
      <c r="AE12" s="25">
        <v>391</v>
      </c>
      <c r="AF12" s="24">
        <v>10.35</v>
      </c>
      <c r="AG12" s="27">
        <v>5</v>
      </c>
      <c r="AH12" s="25">
        <v>3</v>
      </c>
      <c r="AI12" s="28">
        <f t="shared" si="11"/>
        <v>8</v>
      </c>
      <c r="AJ12" s="25">
        <v>186</v>
      </c>
      <c r="AK12" s="24">
        <v>8.6300000000000008</v>
      </c>
      <c r="AL12" s="27">
        <v>5</v>
      </c>
      <c r="AM12" s="25">
        <v>0</v>
      </c>
      <c r="AN12" s="26">
        <f t="shared" si="4"/>
        <v>5</v>
      </c>
      <c r="AO12" s="25">
        <v>191</v>
      </c>
      <c r="AP12" s="24">
        <v>6.47</v>
      </c>
      <c r="AQ12" s="27">
        <v>6</v>
      </c>
      <c r="AR12" s="25">
        <v>9</v>
      </c>
      <c r="AS12" s="28">
        <f t="shared" si="5"/>
        <v>15</v>
      </c>
      <c r="AT12" s="25">
        <v>166</v>
      </c>
      <c r="AU12" s="24">
        <v>8.35</v>
      </c>
      <c r="AV12" s="27">
        <v>4</v>
      </c>
      <c r="AW12" s="25">
        <v>3</v>
      </c>
      <c r="AX12" s="26">
        <f t="shared" si="6"/>
        <v>7</v>
      </c>
      <c r="AY12" s="25">
        <v>119</v>
      </c>
      <c r="AZ12" s="24">
        <v>8.3800000000000008</v>
      </c>
      <c r="BA12" s="27">
        <v>0</v>
      </c>
      <c r="BB12" s="25">
        <v>0</v>
      </c>
      <c r="BC12" s="26">
        <v>0</v>
      </c>
      <c r="BD12" s="25">
        <v>0</v>
      </c>
      <c r="BE12" s="24">
        <v>0</v>
      </c>
      <c r="BF12" s="23">
        <f t="shared" si="12"/>
        <v>9</v>
      </c>
      <c r="BG12" s="22">
        <f t="shared" si="13"/>
        <v>71</v>
      </c>
      <c r="BH12" s="21">
        <f t="shared" si="8"/>
        <v>7.8888888888888893</v>
      </c>
    </row>
    <row r="13" spans="1:60" x14ac:dyDescent="0.2">
      <c r="A13" s="30">
        <v>8</v>
      </c>
      <c r="C13" s="27">
        <v>5</v>
      </c>
      <c r="D13" s="25">
        <v>6</v>
      </c>
      <c r="E13" s="26">
        <f t="shared" si="0"/>
        <v>11</v>
      </c>
      <c r="F13" s="25">
        <v>198</v>
      </c>
      <c r="G13" s="24">
        <v>7.68</v>
      </c>
      <c r="H13" s="27">
        <v>7</v>
      </c>
      <c r="I13" s="25">
        <v>4</v>
      </c>
      <c r="J13" s="26">
        <f t="shared" si="1"/>
        <v>11</v>
      </c>
      <c r="K13" s="25">
        <v>216</v>
      </c>
      <c r="L13" s="24">
        <v>8.5299999999999994</v>
      </c>
      <c r="M13" s="27">
        <v>5</v>
      </c>
      <c r="N13" s="25">
        <v>9</v>
      </c>
      <c r="O13" s="28">
        <f t="shared" si="9"/>
        <v>14</v>
      </c>
      <c r="P13" s="25">
        <v>137</v>
      </c>
      <c r="Q13" s="24">
        <v>6.98</v>
      </c>
      <c r="R13" s="27">
        <v>4</v>
      </c>
      <c r="S13" s="25">
        <v>3</v>
      </c>
      <c r="T13" s="26">
        <f t="shared" si="2"/>
        <v>7</v>
      </c>
      <c r="U13" s="25">
        <v>295</v>
      </c>
      <c r="V13" s="24">
        <v>7.67</v>
      </c>
      <c r="W13" s="27">
        <v>8</v>
      </c>
      <c r="X13" s="25">
        <v>6</v>
      </c>
      <c r="Y13" s="28">
        <f t="shared" si="10"/>
        <v>14</v>
      </c>
      <c r="Z13" s="25">
        <v>253</v>
      </c>
      <c r="AA13" s="24">
        <v>8.4700000000000006</v>
      </c>
      <c r="AB13" s="27">
        <v>5</v>
      </c>
      <c r="AC13" s="25">
        <v>2</v>
      </c>
      <c r="AD13" s="26">
        <f t="shared" si="3"/>
        <v>7</v>
      </c>
      <c r="AE13" s="25">
        <v>194</v>
      </c>
      <c r="AF13" s="24">
        <v>8.98</v>
      </c>
      <c r="AG13" s="27">
        <v>3</v>
      </c>
      <c r="AH13" s="25">
        <v>6</v>
      </c>
      <c r="AI13" s="28">
        <f t="shared" si="11"/>
        <v>9</v>
      </c>
      <c r="AJ13" s="25">
        <v>73</v>
      </c>
      <c r="AK13" s="24">
        <v>6.4</v>
      </c>
      <c r="AL13" s="27">
        <v>6</v>
      </c>
      <c r="AM13" s="25">
        <v>3</v>
      </c>
      <c r="AN13" s="26">
        <f t="shared" si="4"/>
        <v>9</v>
      </c>
      <c r="AO13" s="25">
        <v>218</v>
      </c>
      <c r="AP13" s="24">
        <v>7.48</v>
      </c>
      <c r="AQ13" s="27">
        <v>0</v>
      </c>
      <c r="AR13" s="25">
        <v>0</v>
      </c>
      <c r="AS13" s="28">
        <v>0</v>
      </c>
      <c r="AT13" s="25">
        <v>0</v>
      </c>
      <c r="AU13" s="24">
        <v>0</v>
      </c>
      <c r="AV13" s="27">
        <v>0</v>
      </c>
      <c r="AW13" s="25">
        <v>0</v>
      </c>
      <c r="AX13" s="26">
        <v>0</v>
      </c>
      <c r="AY13" s="25">
        <v>0</v>
      </c>
      <c r="AZ13" s="24">
        <v>0</v>
      </c>
      <c r="BA13" s="27">
        <v>0</v>
      </c>
      <c r="BB13" s="25">
        <v>0</v>
      </c>
      <c r="BC13" s="26">
        <v>0</v>
      </c>
      <c r="BD13" s="25">
        <v>0</v>
      </c>
      <c r="BE13" s="24">
        <v>0</v>
      </c>
      <c r="BF13" s="23">
        <f t="shared" si="12"/>
        <v>8</v>
      </c>
      <c r="BG13" s="22">
        <f t="shared" si="13"/>
        <v>82</v>
      </c>
      <c r="BH13" s="21">
        <f t="shared" si="8"/>
        <v>10.25</v>
      </c>
    </row>
    <row r="14" spans="1:60" x14ac:dyDescent="0.2">
      <c r="A14" s="30">
        <v>9</v>
      </c>
      <c r="C14" s="113"/>
      <c r="D14" s="114"/>
      <c r="E14" s="115">
        <f>+C14+D14</f>
        <v>0</v>
      </c>
      <c r="F14" s="114"/>
      <c r="G14" s="116"/>
      <c r="H14" s="113"/>
      <c r="I14" s="114"/>
      <c r="J14" s="115">
        <f>+H14+I14</f>
        <v>0</v>
      </c>
      <c r="K14" s="114"/>
      <c r="L14" s="116"/>
      <c r="M14" s="113"/>
      <c r="N14" s="114"/>
      <c r="O14" s="115">
        <f>+M14+N14</f>
        <v>0</v>
      </c>
      <c r="P14" s="114"/>
      <c r="Q14" s="116"/>
      <c r="R14" s="113"/>
      <c r="S14" s="114"/>
      <c r="T14" s="115">
        <f>+R14+S14</f>
        <v>0</v>
      </c>
      <c r="U14" s="114"/>
      <c r="V14" s="116"/>
      <c r="W14" s="113"/>
      <c r="X14" s="114"/>
      <c r="Y14" s="115">
        <f>+W14+X14</f>
        <v>0</v>
      </c>
      <c r="Z14" s="114"/>
      <c r="AA14" s="116"/>
      <c r="AB14" s="113"/>
      <c r="AC14" s="114"/>
      <c r="AD14" s="115">
        <f>+AB14+AC14</f>
        <v>0</v>
      </c>
      <c r="AE14" s="114"/>
      <c r="AF14" s="116"/>
      <c r="AG14" s="113"/>
      <c r="AH14" s="114"/>
      <c r="AI14" s="115">
        <f t="shared" si="11"/>
        <v>0</v>
      </c>
      <c r="AJ14" s="114"/>
      <c r="AK14" s="116"/>
      <c r="AL14" s="113"/>
      <c r="AM14" s="114"/>
      <c r="AN14" s="115">
        <f t="shared" si="4"/>
        <v>0</v>
      </c>
      <c r="AO14" s="114"/>
      <c r="AP14" s="116"/>
      <c r="AQ14" s="113"/>
      <c r="AR14" s="114"/>
      <c r="AS14" s="115">
        <f t="shared" si="5"/>
        <v>0</v>
      </c>
      <c r="AT14" s="114"/>
      <c r="AU14" s="116"/>
      <c r="AV14" s="113"/>
      <c r="AW14" s="114"/>
      <c r="AX14" s="115">
        <f t="shared" si="6"/>
        <v>0</v>
      </c>
      <c r="AY14" s="114"/>
      <c r="AZ14" s="116"/>
      <c r="BA14" s="113"/>
      <c r="BB14" s="114"/>
      <c r="BC14" s="115">
        <f t="shared" si="7"/>
        <v>0</v>
      </c>
      <c r="BD14" s="114"/>
      <c r="BE14" s="116"/>
      <c r="BF14" s="23">
        <f t="shared" si="12"/>
        <v>0</v>
      </c>
      <c r="BG14" s="22">
        <f t="shared" si="13"/>
        <v>0</v>
      </c>
      <c r="BH14" s="21" t="e">
        <f t="shared" si="8"/>
        <v>#DIV/0!</v>
      </c>
    </row>
    <row r="15" spans="1:60" x14ac:dyDescent="0.2">
      <c r="A15" s="30">
        <v>10</v>
      </c>
      <c r="C15" s="113"/>
      <c r="D15" s="114"/>
      <c r="E15" s="115">
        <f>+C15+D15</f>
        <v>0</v>
      </c>
      <c r="F15" s="114"/>
      <c r="G15" s="116"/>
      <c r="H15" s="113"/>
      <c r="I15" s="114"/>
      <c r="J15" s="115">
        <f>+H15+I15</f>
        <v>0</v>
      </c>
      <c r="K15" s="114"/>
      <c r="L15" s="116"/>
      <c r="M15" s="113"/>
      <c r="N15" s="114"/>
      <c r="O15" s="115">
        <f>+M15+N15</f>
        <v>0</v>
      </c>
      <c r="P15" s="114"/>
      <c r="Q15" s="116"/>
      <c r="R15" s="113"/>
      <c r="S15" s="114"/>
      <c r="T15" s="115">
        <f>+R15+S15</f>
        <v>0</v>
      </c>
      <c r="U15" s="114"/>
      <c r="V15" s="116"/>
      <c r="W15" s="113"/>
      <c r="X15" s="114"/>
      <c r="Y15" s="115">
        <f>+W15+X15</f>
        <v>0</v>
      </c>
      <c r="Z15" s="114"/>
      <c r="AA15" s="116"/>
      <c r="AB15" s="113"/>
      <c r="AC15" s="114"/>
      <c r="AD15" s="115">
        <f>+AB15+AC15</f>
        <v>0</v>
      </c>
      <c r="AE15" s="114"/>
      <c r="AF15" s="116"/>
      <c r="AG15" s="113"/>
      <c r="AH15" s="114"/>
      <c r="AI15" s="115">
        <f t="shared" si="11"/>
        <v>0</v>
      </c>
      <c r="AJ15" s="114"/>
      <c r="AK15" s="116"/>
      <c r="AL15" s="113"/>
      <c r="AM15" s="114"/>
      <c r="AN15" s="115">
        <f t="shared" si="4"/>
        <v>0</v>
      </c>
      <c r="AO15" s="114"/>
      <c r="AP15" s="116"/>
      <c r="AQ15" s="113"/>
      <c r="AR15" s="114"/>
      <c r="AS15" s="115">
        <f t="shared" si="5"/>
        <v>0</v>
      </c>
      <c r="AT15" s="114"/>
      <c r="AU15" s="116"/>
      <c r="AV15" s="113"/>
      <c r="AW15" s="114"/>
      <c r="AX15" s="115">
        <f t="shared" si="6"/>
        <v>0</v>
      </c>
      <c r="AY15" s="114"/>
      <c r="AZ15" s="116"/>
      <c r="BA15" s="113"/>
      <c r="BB15" s="114"/>
      <c r="BC15" s="115">
        <f t="shared" si="7"/>
        <v>0</v>
      </c>
      <c r="BD15" s="114"/>
      <c r="BE15" s="116"/>
      <c r="BF15" s="23">
        <f t="shared" si="12"/>
        <v>0</v>
      </c>
      <c r="BG15" s="22">
        <f t="shared" si="13"/>
        <v>0</v>
      </c>
      <c r="BH15" s="21" t="e">
        <f t="shared" si="8"/>
        <v>#DIV/0!</v>
      </c>
    </row>
    <row r="16" spans="1:60" x14ac:dyDescent="0.2">
      <c r="A16" s="30">
        <v>11</v>
      </c>
      <c r="C16" s="27">
        <v>5</v>
      </c>
      <c r="D16" s="25">
        <v>2</v>
      </c>
      <c r="E16" s="26">
        <f t="shared" si="0"/>
        <v>7</v>
      </c>
      <c r="F16" s="25">
        <v>63</v>
      </c>
      <c r="G16" s="24">
        <v>6.43</v>
      </c>
      <c r="H16" s="27">
        <v>5</v>
      </c>
      <c r="I16" s="25">
        <v>2</v>
      </c>
      <c r="J16" s="26">
        <f t="shared" si="1"/>
        <v>7</v>
      </c>
      <c r="K16" s="25">
        <v>405</v>
      </c>
      <c r="L16" s="24">
        <v>10.5</v>
      </c>
      <c r="M16" s="27">
        <v>7</v>
      </c>
      <c r="N16" s="25">
        <v>3</v>
      </c>
      <c r="O16" s="28">
        <f t="shared" si="9"/>
        <v>10</v>
      </c>
      <c r="P16" s="25">
        <v>122</v>
      </c>
      <c r="Q16" s="24">
        <v>6.68</v>
      </c>
      <c r="R16" s="27">
        <v>0</v>
      </c>
      <c r="S16" s="25">
        <v>0</v>
      </c>
      <c r="T16" s="26">
        <v>0</v>
      </c>
      <c r="U16" s="25">
        <v>0</v>
      </c>
      <c r="V16" s="24">
        <v>0</v>
      </c>
      <c r="W16" s="27">
        <v>6</v>
      </c>
      <c r="X16" s="25">
        <v>12</v>
      </c>
      <c r="Y16" s="28">
        <f t="shared" si="10"/>
        <v>18</v>
      </c>
      <c r="Z16" s="25">
        <v>190</v>
      </c>
      <c r="AA16" s="24">
        <v>9.2799999999999994</v>
      </c>
      <c r="AB16" s="27">
        <v>3</v>
      </c>
      <c r="AC16" s="25">
        <v>4</v>
      </c>
      <c r="AD16" s="26">
        <f t="shared" si="3"/>
        <v>7</v>
      </c>
      <c r="AE16" s="25">
        <v>158</v>
      </c>
      <c r="AF16" s="24">
        <v>6.73</v>
      </c>
      <c r="AG16" s="27">
        <v>7</v>
      </c>
      <c r="AH16" s="25">
        <v>12</v>
      </c>
      <c r="AI16" s="28">
        <f t="shared" si="11"/>
        <v>19</v>
      </c>
      <c r="AJ16" s="25">
        <v>171</v>
      </c>
      <c r="AK16" s="24">
        <v>8.92</v>
      </c>
      <c r="AL16" s="27">
        <v>4</v>
      </c>
      <c r="AM16" s="25">
        <v>5</v>
      </c>
      <c r="AN16" s="26">
        <f t="shared" si="4"/>
        <v>9</v>
      </c>
      <c r="AO16" s="25">
        <v>219</v>
      </c>
      <c r="AP16" s="24">
        <v>9.0299999999999994</v>
      </c>
      <c r="AQ16" s="27">
        <v>4</v>
      </c>
      <c r="AR16" s="25">
        <v>4</v>
      </c>
      <c r="AS16" s="28">
        <v>8</v>
      </c>
      <c r="AT16" s="25">
        <v>224</v>
      </c>
      <c r="AU16" s="24">
        <v>8.5299999999999994</v>
      </c>
      <c r="AV16" s="27">
        <v>0</v>
      </c>
      <c r="AW16" s="25">
        <v>0</v>
      </c>
      <c r="AX16" s="26">
        <v>0</v>
      </c>
      <c r="AY16" s="25">
        <v>0</v>
      </c>
      <c r="AZ16" s="24">
        <v>0</v>
      </c>
      <c r="BA16" s="27">
        <v>0</v>
      </c>
      <c r="BB16" s="25">
        <v>0</v>
      </c>
      <c r="BC16" s="26">
        <f t="shared" si="7"/>
        <v>0</v>
      </c>
      <c r="BD16" s="25">
        <v>0</v>
      </c>
      <c r="BE16" s="24">
        <v>0</v>
      </c>
      <c r="BF16" s="23">
        <f t="shared" si="12"/>
        <v>8</v>
      </c>
      <c r="BG16" s="22">
        <f t="shared" si="13"/>
        <v>85</v>
      </c>
      <c r="BH16" s="21">
        <f t="shared" si="8"/>
        <v>10.625</v>
      </c>
    </row>
    <row r="17" spans="1:60" x14ac:dyDescent="0.2">
      <c r="A17" s="30">
        <v>12</v>
      </c>
      <c r="C17" s="27">
        <v>2</v>
      </c>
      <c r="D17" s="25">
        <v>9</v>
      </c>
      <c r="E17" s="26">
        <f t="shared" si="0"/>
        <v>11</v>
      </c>
      <c r="F17" s="25">
        <v>209</v>
      </c>
      <c r="G17" s="24">
        <v>7.48</v>
      </c>
      <c r="H17" s="27">
        <v>5</v>
      </c>
      <c r="I17" s="25">
        <v>4</v>
      </c>
      <c r="J17" s="26">
        <f t="shared" si="1"/>
        <v>9</v>
      </c>
      <c r="K17" s="25">
        <v>251</v>
      </c>
      <c r="L17" s="24">
        <v>8.1300000000000008</v>
      </c>
      <c r="M17" s="27">
        <v>2</v>
      </c>
      <c r="N17" s="25">
        <v>10</v>
      </c>
      <c r="O17" s="28">
        <f t="shared" si="9"/>
        <v>12</v>
      </c>
      <c r="P17" s="25">
        <v>119</v>
      </c>
      <c r="Q17" s="24">
        <v>7.8</v>
      </c>
      <c r="R17" s="27">
        <v>0</v>
      </c>
      <c r="S17" s="25">
        <v>0</v>
      </c>
      <c r="T17" s="26">
        <v>0</v>
      </c>
      <c r="U17" s="25">
        <v>0</v>
      </c>
      <c r="V17" s="24">
        <v>0</v>
      </c>
      <c r="W17" s="27">
        <v>7</v>
      </c>
      <c r="X17" s="25">
        <v>6</v>
      </c>
      <c r="Y17" s="28">
        <v>13</v>
      </c>
      <c r="Z17" s="25">
        <v>257</v>
      </c>
      <c r="AA17" s="24">
        <v>9.6999999999999993</v>
      </c>
      <c r="AB17" s="27">
        <v>5</v>
      </c>
      <c r="AC17" s="25">
        <v>1</v>
      </c>
      <c r="AD17" s="26">
        <f t="shared" si="3"/>
        <v>6</v>
      </c>
      <c r="AE17" s="25">
        <v>214</v>
      </c>
      <c r="AF17" s="24">
        <v>8.08</v>
      </c>
      <c r="AG17" s="27">
        <v>2</v>
      </c>
      <c r="AH17" s="25">
        <v>5</v>
      </c>
      <c r="AI17" s="28">
        <f t="shared" si="11"/>
        <v>7</v>
      </c>
      <c r="AJ17" s="25">
        <v>194</v>
      </c>
      <c r="AK17" s="24">
        <v>9.18</v>
      </c>
      <c r="AL17" s="27">
        <v>6</v>
      </c>
      <c r="AM17" s="25">
        <v>7</v>
      </c>
      <c r="AN17" s="26">
        <f t="shared" si="4"/>
        <v>13</v>
      </c>
      <c r="AO17" s="25">
        <v>338</v>
      </c>
      <c r="AP17" s="24">
        <v>9.15</v>
      </c>
      <c r="AQ17" s="27">
        <v>4</v>
      </c>
      <c r="AR17" s="25">
        <v>8</v>
      </c>
      <c r="AS17" s="28">
        <f t="shared" si="5"/>
        <v>12</v>
      </c>
      <c r="AT17" s="25">
        <v>143</v>
      </c>
      <c r="AU17" s="24">
        <v>7.12</v>
      </c>
      <c r="AV17" s="27">
        <v>0</v>
      </c>
      <c r="AW17" s="25">
        <v>0</v>
      </c>
      <c r="AX17" s="26">
        <v>0</v>
      </c>
      <c r="AY17" s="25">
        <v>0</v>
      </c>
      <c r="AZ17" s="24">
        <v>0</v>
      </c>
      <c r="BA17" s="27">
        <v>0</v>
      </c>
      <c r="BB17" s="25">
        <v>0</v>
      </c>
      <c r="BC17" s="26">
        <v>0</v>
      </c>
      <c r="BD17" s="25">
        <v>0</v>
      </c>
      <c r="BE17" s="24">
        <v>0</v>
      </c>
      <c r="BF17" s="23">
        <f t="shared" si="12"/>
        <v>8</v>
      </c>
      <c r="BG17" s="22">
        <f t="shared" si="13"/>
        <v>83</v>
      </c>
      <c r="BH17" s="21">
        <f t="shared" si="8"/>
        <v>10.375</v>
      </c>
    </row>
    <row r="18" spans="1:60" x14ac:dyDescent="0.2">
      <c r="A18" s="30">
        <v>13</v>
      </c>
      <c r="C18" s="27">
        <v>10</v>
      </c>
      <c r="D18" s="25">
        <v>10</v>
      </c>
      <c r="E18" s="26">
        <f t="shared" si="0"/>
        <v>20</v>
      </c>
      <c r="F18" s="25">
        <v>189</v>
      </c>
      <c r="G18" s="24">
        <v>9.3000000000000007</v>
      </c>
      <c r="H18" s="27">
        <v>6</v>
      </c>
      <c r="I18" s="25">
        <v>5</v>
      </c>
      <c r="J18" s="26">
        <f t="shared" si="1"/>
        <v>11</v>
      </c>
      <c r="K18" s="25">
        <v>306</v>
      </c>
      <c r="L18" s="24">
        <v>10.3</v>
      </c>
      <c r="M18" s="27">
        <v>10</v>
      </c>
      <c r="N18" s="25">
        <v>3</v>
      </c>
      <c r="O18" s="28">
        <f t="shared" si="9"/>
        <v>13</v>
      </c>
      <c r="P18" s="25">
        <v>150</v>
      </c>
      <c r="Q18" s="24">
        <v>10.4</v>
      </c>
      <c r="R18" s="27">
        <v>0</v>
      </c>
      <c r="S18" s="25">
        <v>0</v>
      </c>
      <c r="T18" s="26">
        <v>0</v>
      </c>
      <c r="U18" s="25">
        <v>0</v>
      </c>
      <c r="V18" s="24">
        <v>0</v>
      </c>
      <c r="W18" s="27">
        <v>8</v>
      </c>
      <c r="X18" s="25">
        <v>6</v>
      </c>
      <c r="Y18" s="28">
        <f t="shared" si="10"/>
        <v>14</v>
      </c>
      <c r="Z18" s="25">
        <v>383</v>
      </c>
      <c r="AA18" s="24">
        <v>10.82</v>
      </c>
      <c r="AB18" s="27">
        <v>0</v>
      </c>
      <c r="AC18" s="25">
        <v>0</v>
      </c>
      <c r="AD18" s="26">
        <f t="shared" si="3"/>
        <v>0</v>
      </c>
      <c r="AE18" s="25">
        <v>0</v>
      </c>
      <c r="AF18" s="24">
        <v>0</v>
      </c>
      <c r="AG18" s="27">
        <v>6</v>
      </c>
      <c r="AH18" s="25">
        <v>3</v>
      </c>
      <c r="AI18" s="28">
        <f t="shared" si="11"/>
        <v>9</v>
      </c>
      <c r="AJ18" s="25">
        <v>223</v>
      </c>
      <c r="AK18" s="24">
        <v>8.73</v>
      </c>
      <c r="AL18" s="27">
        <v>3</v>
      </c>
      <c r="AM18" s="25">
        <v>11</v>
      </c>
      <c r="AN18" s="26">
        <f t="shared" si="4"/>
        <v>14</v>
      </c>
      <c r="AO18" s="25">
        <v>220</v>
      </c>
      <c r="AP18" s="24">
        <v>9.9700000000000006</v>
      </c>
      <c r="AQ18" s="27">
        <v>11</v>
      </c>
      <c r="AR18" s="25">
        <v>9</v>
      </c>
      <c r="AS18" s="28">
        <f t="shared" si="5"/>
        <v>20</v>
      </c>
      <c r="AT18" s="25">
        <v>225</v>
      </c>
      <c r="AU18" s="24">
        <v>9.52</v>
      </c>
      <c r="AV18" s="27">
        <v>7</v>
      </c>
      <c r="AW18" s="25">
        <v>1</v>
      </c>
      <c r="AX18" s="26">
        <f t="shared" si="6"/>
        <v>8</v>
      </c>
      <c r="AY18" s="25">
        <v>317</v>
      </c>
      <c r="AZ18" s="24">
        <v>8.9499999999999993</v>
      </c>
      <c r="BA18" s="27">
        <v>0</v>
      </c>
      <c r="BB18" s="25">
        <v>0</v>
      </c>
      <c r="BC18" s="26">
        <v>0</v>
      </c>
      <c r="BD18" s="25">
        <v>0</v>
      </c>
      <c r="BE18" s="24">
        <v>0</v>
      </c>
      <c r="BF18" s="23">
        <f t="shared" si="12"/>
        <v>8</v>
      </c>
      <c r="BG18" s="22">
        <f t="shared" si="13"/>
        <v>101</v>
      </c>
      <c r="BH18" s="21">
        <f t="shared" si="8"/>
        <v>12.625</v>
      </c>
    </row>
    <row r="19" spans="1:60" x14ac:dyDescent="0.2">
      <c r="A19" s="30">
        <v>14</v>
      </c>
      <c r="C19" s="27">
        <v>6</v>
      </c>
      <c r="D19" s="25">
        <v>2</v>
      </c>
      <c r="E19" s="26">
        <f t="shared" si="0"/>
        <v>8</v>
      </c>
      <c r="F19" s="25">
        <v>69</v>
      </c>
      <c r="G19" s="24">
        <v>9.27</v>
      </c>
      <c r="H19" s="27">
        <v>4</v>
      </c>
      <c r="I19" s="25">
        <v>7</v>
      </c>
      <c r="J19" s="26">
        <v>11</v>
      </c>
      <c r="K19" s="25">
        <v>271</v>
      </c>
      <c r="L19" s="24">
        <v>9.6199999999999992</v>
      </c>
      <c r="M19" s="27">
        <v>6</v>
      </c>
      <c r="N19" s="25">
        <v>11</v>
      </c>
      <c r="O19" s="28">
        <f t="shared" si="9"/>
        <v>17</v>
      </c>
      <c r="P19" s="25">
        <v>128</v>
      </c>
      <c r="Q19" s="24">
        <v>8.9499999999999993</v>
      </c>
      <c r="R19" s="27">
        <v>0</v>
      </c>
      <c r="S19" s="25">
        <v>0</v>
      </c>
      <c r="T19" s="26">
        <v>0</v>
      </c>
      <c r="U19" s="25">
        <v>0</v>
      </c>
      <c r="V19" s="24">
        <v>0</v>
      </c>
      <c r="W19" s="27">
        <v>6</v>
      </c>
      <c r="X19" s="25">
        <v>10</v>
      </c>
      <c r="Y19" s="28">
        <f t="shared" si="10"/>
        <v>16</v>
      </c>
      <c r="Z19" s="25">
        <v>227</v>
      </c>
      <c r="AA19" s="24">
        <v>9.9700000000000006</v>
      </c>
      <c r="AB19" s="27">
        <v>4</v>
      </c>
      <c r="AC19" s="25">
        <v>4</v>
      </c>
      <c r="AD19" s="26">
        <f t="shared" si="3"/>
        <v>8</v>
      </c>
      <c r="AE19" s="25">
        <v>219</v>
      </c>
      <c r="AF19" s="24">
        <v>8.3699999999999992</v>
      </c>
      <c r="AG19" s="27">
        <v>4</v>
      </c>
      <c r="AH19" s="25">
        <v>6</v>
      </c>
      <c r="AI19" s="28">
        <f t="shared" si="11"/>
        <v>10</v>
      </c>
      <c r="AJ19" s="25">
        <v>167</v>
      </c>
      <c r="AK19" s="24">
        <v>7.58</v>
      </c>
      <c r="AL19" s="27">
        <v>6</v>
      </c>
      <c r="AM19" s="25">
        <v>5</v>
      </c>
      <c r="AN19" s="26">
        <f t="shared" si="4"/>
        <v>11</v>
      </c>
      <c r="AO19" s="25">
        <v>394</v>
      </c>
      <c r="AP19" s="24">
        <v>10.98</v>
      </c>
      <c r="AQ19" s="27">
        <v>5</v>
      </c>
      <c r="AR19" s="25">
        <v>6</v>
      </c>
      <c r="AS19" s="28">
        <f t="shared" si="5"/>
        <v>11</v>
      </c>
      <c r="AT19" s="25">
        <v>262</v>
      </c>
      <c r="AU19" s="24">
        <v>10.32</v>
      </c>
      <c r="AV19" s="27">
        <v>0</v>
      </c>
      <c r="AW19" s="25">
        <v>0</v>
      </c>
      <c r="AX19" s="26">
        <v>0</v>
      </c>
      <c r="AY19" s="25">
        <v>0</v>
      </c>
      <c r="AZ19" s="24">
        <v>0</v>
      </c>
      <c r="BA19" s="27">
        <v>0</v>
      </c>
      <c r="BB19" s="25">
        <v>0</v>
      </c>
      <c r="BC19" s="26">
        <v>0</v>
      </c>
      <c r="BD19" s="25">
        <v>0</v>
      </c>
      <c r="BE19" s="24">
        <v>0</v>
      </c>
      <c r="BF19" s="23">
        <f t="shared" si="12"/>
        <v>8</v>
      </c>
      <c r="BG19" s="22">
        <f t="shared" si="13"/>
        <v>92</v>
      </c>
      <c r="BH19" s="21">
        <f t="shared" si="8"/>
        <v>11.5</v>
      </c>
    </row>
    <row r="20" spans="1:60" x14ac:dyDescent="0.2">
      <c r="A20" s="30">
        <v>15</v>
      </c>
      <c r="C20" s="27">
        <v>7</v>
      </c>
      <c r="D20" s="25">
        <v>11</v>
      </c>
      <c r="E20" s="26">
        <f t="shared" si="0"/>
        <v>18</v>
      </c>
      <c r="F20" s="25">
        <v>135</v>
      </c>
      <c r="G20" s="24">
        <v>7.58</v>
      </c>
      <c r="H20" s="27">
        <v>6</v>
      </c>
      <c r="I20" s="25">
        <v>6</v>
      </c>
      <c r="J20" s="26">
        <f t="shared" si="1"/>
        <v>12</v>
      </c>
      <c r="K20" s="25">
        <v>233</v>
      </c>
      <c r="L20" s="24">
        <v>8.83</v>
      </c>
      <c r="M20" s="27">
        <v>7</v>
      </c>
      <c r="N20" s="25">
        <v>5</v>
      </c>
      <c r="O20" s="28">
        <f t="shared" si="9"/>
        <v>12</v>
      </c>
      <c r="P20" s="25">
        <v>217</v>
      </c>
      <c r="Q20" s="24">
        <v>9.77</v>
      </c>
      <c r="R20" s="27">
        <v>0</v>
      </c>
      <c r="S20" s="25">
        <v>0</v>
      </c>
      <c r="T20" s="26">
        <v>0</v>
      </c>
      <c r="U20" s="25">
        <v>0</v>
      </c>
      <c r="V20" s="24">
        <v>0</v>
      </c>
      <c r="W20" s="27">
        <v>5</v>
      </c>
      <c r="X20" s="25">
        <v>8</v>
      </c>
      <c r="Y20" s="28">
        <f t="shared" si="10"/>
        <v>13</v>
      </c>
      <c r="Z20" s="25">
        <v>284</v>
      </c>
      <c r="AA20" s="24">
        <v>8.75</v>
      </c>
      <c r="AB20" s="27">
        <v>3</v>
      </c>
      <c r="AC20" s="25">
        <v>5</v>
      </c>
      <c r="AD20" s="26">
        <f t="shared" si="3"/>
        <v>8</v>
      </c>
      <c r="AE20" s="25">
        <v>385</v>
      </c>
      <c r="AF20" s="24">
        <v>10.8</v>
      </c>
      <c r="AG20" s="27">
        <v>4</v>
      </c>
      <c r="AH20" s="25">
        <v>2</v>
      </c>
      <c r="AI20" s="28">
        <f t="shared" si="11"/>
        <v>6</v>
      </c>
      <c r="AJ20" s="25">
        <v>45</v>
      </c>
      <c r="AK20" s="24">
        <v>4.6500000000000004</v>
      </c>
      <c r="AL20" s="27">
        <v>3</v>
      </c>
      <c r="AM20" s="25">
        <v>6</v>
      </c>
      <c r="AN20" s="26">
        <f t="shared" si="4"/>
        <v>9</v>
      </c>
      <c r="AO20" s="25">
        <v>246</v>
      </c>
      <c r="AP20" s="24">
        <v>8.82</v>
      </c>
      <c r="AQ20" s="27">
        <v>3</v>
      </c>
      <c r="AR20" s="25">
        <v>6</v>
      </c>
      <c r="AS20" s="28">
        <f t="shared" si="5"/>
        <v>9</v>
      </c>
      <c r="AT20" s="25">
        <v>243</v>
      </c>
      <c r="AU20" s="24">
        <v>8.18</v>
      </c>
      <c r="AV20" s="98">
        <v>0</v>
      </c>
      <c r="AW20" s="99">
        <v>9</v>
      </c>
      <c r="AX20" s="104">
        <f t="shared" si="6"/>
        <v>9</v>
      </c>
      <c r="AY20" s="99">
        <v>19</v>
      </c>
      <c r="AZ20" s="101">
        <v>3.95</v>
      </c>
      <c r="BA20" s="27">
        <v>0</v>
      </c>
      <c r="BB20" s="25">
        <v>0</v>
      </c>
      <c r="BC20" s="26">
        <v>0</v>
      </c>
      <c r="BD20" s="25">
        <v>0</v>
      </c>
      <c r="BE20" s="24">
        <v>0</v>
      </c>
      <c r="BF20" s="23">
        <v>9</v>
      </c>
      <c r="BG20" s="22">
        <f t="shared" si="13"/>
        <v>87</v>
      </c>
      <c r="BH20" s="21">
        <f t="shared" si="8"/>
        <v>9.6666666666666661</v>
      </c>
    </row>
    <row r="21" spans="1:60" x14ac:dyDescent="0.2">
      <c r="A21" s="30">
        <v>16</v>
      </c>
      <c r="C21" s="113"/>
      <c r="D21" s="114"/>
      <c r="E21" s="115">
        <f t="shared" si="0"/>
        <v>0</v>
      </c>
      <c r="F21" s="114"/>
      <c r="G21" s="116"/>
      <c r="H21" s="113"/>
      <c r="I21" s="114"/>
      <c r="J21" s="115">
        <f t="shared" si="1"/>
        <v>0</v>
      </c>
      <c r="K21" s="114"/>
      <c r="L21" s="116"/>
      <c r="M21" s="113"/>
      <c r="N21" s="114"/>
      <c r="O21" s="115">
        <f t="shared" si="9"/>
        <v>0</v>
      </c>
      <c r="P21" s="114"/>
      <c r="Q21" s="116"/>
      <c r="R21" s="113"/>
      <c r="S21" s="114"/>
      <c r="T21" s="115">
        <f t="shared" si="2"/>
        <v>0</v>
      </c>
      <c r="U21" s="114"/>
      <c r="V21" s="116"/>
      <c r="W21" s="113"/>
      <c r="X21" s="114"/>
      <c r="Y21" s="115">
        <f t="shared" si="10"/>
        <v>0</v>
      </c>
      <c r="Z21" s="114"/>
      <c r="AA21" s="116"/>
      <c r="AB21" s="113"/>
      <c r="AC21" s="114"/>
      <c r="AD21" s="115">
        <f t="shared" si="3"/>
        <v>0</v>
      </c>
      <c r="AE21" s="114"/>
      <c r="AF21" s="116"/>
      <c r="AG21" s="113"/>
      <c r="AH21" s="114"/>
      <c r="AI21" s="115">
        <f t="shared" si="11"/>
        <v>0</v>
      </c>
      <c r="AJ21" s="114"/>
      <c r="AK21" s="116"/>
      <c r="AL21" s="113"/>
      <c r="AM21" s="114"/>
      <c r="AN21" s="115">
        <f t="shared" si="4"/>
        <v>0</v>
      </c>
      <c r="AO21" s="114"/>
      <c r="AP21" s="116"/>
      <c r="AQ21" s="113"/>
      <c r="AR21" s="114"/>
      <c r="AS21" s="115">
        <f t="shared" si="5"/>
        <v>0</v>
      </c>
      <c r="AT21" s="114"/>
      <c r="AU21" s="116"/>
      <c r="AV21" s="113"/>
      <c r="AW21" s="114"/>
      <c r="AX21" s="115">
        <f t="shared" si="6"/>
        <v>0</v>
      </c>
      <c r="AY21" s="114"/>
      <c r="AZ21" s="116"/>
      <c r="BA21" s="113"/>
      <c r="BB21" s="114"/>
      <c r="BC21" s="115">
        <f t="shared" si="7"/>
        <v>0</v>
      </c>
      <c r="BD21" s="114"/>
      <c r="BE21" s="116"/>
      <c r="BF21" s="23">
        <f t="shared" si="12"/>
        <v>0</v>
      </c>
      <c r="BG21" s="22">
        <f t="shared" si="13"/>
        <v>0</v>
      </c>
      <c r="BH21" s="21" t="e">
        <f t="shared" si="8"/>
        <v>#DIV/0!</v>
      </c>
    </row>
    <row r="22" spans="1:60" x14ac:dyDescent="0.2">
      <c r="A22" s="30">
        <v>17</v>
      </c>
      <c r="C22" s="113"/>
      <c r="D22" s="114"/>
      <c r="E22" s="115">
        <f t="shared" si="0"/>
        <v>0</v>
      </c>
      <c r="F22" s="114"/>
      <c r="G22" s="116"/>
      <c r="H22" s="113"/>
      <c r="I22" s="114"/>
      <c r="J22" s="115">
        <f t="shared" si="1"/>
        <v>0</v>
      </c>
      <c r="K22" s="114"/>
      <c r="L22" s="116"/>
      <c r="M22" s="113"/>
      <c r="N22" s="114"/>
      <c r="O22" s="115">
        <f t="shared" si="9"/>
        <v>0</v>
      </c>
      <c r="P22" s="114"/>
      <c r="Q22" s="116"/>
      <c r="R22" s="113"/>
      <c r="S22" s="114"/>
      <c r="T22" s="115">
        <f t="shared" si="2"/>
        <v>0</v>
      </c>
      <c r="U22" s="114"/>
      <c r="V22" s="116"/>
      <c r="W22" s="113"/>
      <c r="X22" s="114"/>
      <c r="Y22" s="115">
        <f t="shared" si="10"/>
        <v>0</v>
      </c>
      <c r="Z22" s="114"/>
      <c r="AA22" s="116"/>
      <c r="AB22" s="113"/>
      <c r="AC22" s="114"/>
      <c r="AD22" s="115">
        <f t="shared" si="3"/>
        <v>0</v>
      </c>
      <c r="AE22" s="114"/>
      <c r="AF22" s="116"/>
      <c r="AG22" s="113"/>
      <c r="AH22" s="114"/>
      <c r="AI22" s="115">
        <f t="shared" si="11"/>
        <v>0</v>
      </c>
      <c r="AJ22" s="114"/>
      <c r="AK22" s="116"/>
      <c r="AL22" s="113"/>
      <c r="AM22" s="114"/>
      <c r="AN22" s="115">
        <f t="shared" si="4"/>
        <v>0</v>
      </c>
      <c r="AO22" s="114"/>
      <c r="AP22" s="116"/>
      <c r="AQ22" s="113"/>
      <c r="AR22" s="114"/>
      <c r="AS22" s="115">
        <f t="shared" si="5"/>
        <v>0</v>
      </c>
      <c r="AT22" s="114"/>
      <c r="AU22" s="116"/>
      <c r="AV22" s="113"/>
      <c r="AW22" s="114"/>
      <c r="AX22" s="115">
        <f t="shared" si="6"/>
        <v>0</v>
      </c>
      <c r="AY22" s="114"/>
      <c r="AZ22" s="116"/>
      <c r="BA22" s="113"/>
      <c r="BB22" s="114"/>
      <c r="BC22" s="115">
        <f t="shared" si="7"/>
        <v>0</v>
      </c>
      <c r="BD22" s="114"/>
      <c r="BE22" s="116"/>
      <c r="BF22" s="23">
        <f t="shared" si="12"/>
        <v>0</v>
      </c>
      <c r="BG22" s="22">
        <f t="shared" si="13"/>
        <v>0</v>
      </c>
      <c r="BH22" s="21" t="e">
        <f t="shared" si="8"/>
        <v>#DIV/0!</v>
      </c>
    </row>
    <row r="23" spans="1:60" x14ac:dyDescent="0.2">
      <c r="A23" s="30">
        <v>18</v>
      </c>
      <c r="C23" s="27">
        <v>5</v>
      </c>
      <c r="D23" s="25">
        <v>12</v>
      </c>
      <c r="E23" s="26">
        <f t="shared" si="0"/>
        <v>17</v>
      </c>
      <c r="F23" s="25">
        <v>171</v>
      </c>
      <c r="G23" s="24">
        <v>8.02</v>
      </c>
      <c r="H23" s="27">
        <v>5</v>
      </c>
      <c r="I23" s="25">
        <v>3</v>
      </c>
      <c r="J23" s="26">
        <f t="shared" si="1"/>
        <v>8</v>
      </c>
      <c r="K23" s="25">
        <v>249</v>
      </c>
      <c r="L23" s="24">
        <v>8.9</v>
      </c>
      <c r="M23" s="27">
        <v>4</v>
      </c>
      <c r="N23" s="25">
        <v>7</v>
      </c>
      <c r="O23" s="28">
        <f t="shared" si="9"/>
        <v>11</v>
      </c>
      <c r="P23" s="25">
        <v>130</v>
      </c>
      <c r="Q23" s="24">
        <v>7.03</v>
      </c>
      <c r="R23" s="27">
        <v>0</v>
      </c>
      <c r="S23" s="25">
        <v>0</v>
      </c>
      <c r="T23" s="26">
        <v>0</v>
      </c>
      <c r="U23" s="25">
        <v>0</v>
      </c>
      <c r="V23" s="24">
        <v>0</v>
      </c>
      <c r="W23" s="27">
        <v>6</v>
      </c>
      <c r="X23" s="25">
        <v>6</v>
      </c>
      <c r="Y23" s="28">
        <f t="shared" si="10"/>
        <v>12</v>
      </c>
      <c r="Z23" s="25">
        <v>277</v>
      </c>
      <c r="AA23" s="24">
        <v>9.58</v>
      </c>
      <c r="AB23" s="27">
        <v>5</v>
      </c>
      <c r="AC23" s="25">
        <v>3</v>
      </c>
      <c r="AD23" s="26">
        <f t="shared" si="3"/>
        <v>8</v>
      </c>
      <c r="AE23" s="25">
        <v>211</v>
      </c>
      <c r="AF23" s="24">
        <v>8.67</v>
      </c>
      <c r="AG23" s="27">
        <v>5</v>
      </c>
      <c r="AH23" s="25">
        <v>10</v>
      </c>
      <c r="AI23" s="28">
        <f t="shared" si="11"/>
        <v>15</v>
      </c>
      <c r="AJ23" s="25">
        <v>205</v>
      </c>
      <c r="AK23" s="24">
        <v>8.2799999999999994</v>
      </c>
      <c r="AL23" s="27">
        <v>7</v>
      </c>
      <c r="AM23" s="25">
        <v>3</v>
      </c>
      <c r="AN23" s="26">
        <f t="shared" si="4"/>
        <v>10</v>
      </c>
      <c r="AO23" s="25">
        <v>247</v>
      </c>
      <c r="AP23" s="24">
        <v>7.87</v>
      </c>
      <c r="AQ23" s="27">
        <v>4</v>
      </c>
      <c r="AR23" s="25">
        <v>6</v>
      </c>
      <c r="AS23" s="28">
        <f t="shared" si="5"/>
        <v>10</v>
      </c>
      <c r="AT23" s="25">
        <v>166</v>
      </c>
      <c r="AU23" s="24">
        <v>8.27</v>
      </c>
      <c r="AV23" s="27">
        <v>4</v>
      </c>
      <c r="AW23" s="25">
        <v>6</v>
      </c>
      <c r="AX23" s="26">
        <f t="shared" si="6"/>
        <v>10</v>
      </c>
      <c r="AY23" s="25">
        <v>310</v>
      </c>
      <c r="AZ23" s="24">
        <v>9.4700000000000006</v>
      </c>
      <c r="BA23" s="27">
        <v>0</v>
      </c>
      <c r="BB23" s="25">
        <v>0</v>
      </c>
      <c r="BC23" s="26">
        <v>0</v>
      </c>
      <c r="BD23" s="25">
        <v>0</v>
      </c>
      <c r="BE23" s="24">
        <v>0</v>
      </c>
      <c r="BF23" s="23">
        <f t="shared" si="12"/>
        <v>9</v>
      </c>
      <c r="BG23" s="22">
        <f t="shared" si="13"/>
        <v>91</v>
      </c>
      <c r="BH23" s="21">
        <f t="shared" si="8"/>
        <v>10.111111111111111</v>
      </c>
    </row>
    <row r="24" spans="1:60" x14ac:dyDescent="0.2">
      <c r="A24" s="30">
        <v>19</v>
      </c>
      <c r="C24" s="27">
        <v>4</v>
      </c>
      <c r="D24" s="25">
        <v>4</v>
      </c>
      <c r="E24" s="26">
        <f t="shared" si="0"/>
        <v>8</v>
      </c>
      <c r="F24" s="25">
        <v>230</v>
      </c>
      <c r="G24" s="24">
        <v>8.8800000000000008</v>
      </c>
      <c r="H24" s="27">
        <v>4</v>
      </c>
      <c r="I24" s="25">
        <v>10</v>
      </c>
      <c r="J24" s="26">
        <f t="shared" si="1"/>
        <v>14</v>
      </c>
      <c r="K24" s="25">
        <v>199</v>
      </c>
      <c r="L24" s="24">
        <v>9.07</v>
      </c>
      <c r="M24" s="27">
        <v>4</v>
      </c>
      <c r="N24" s="25">
        <v>12</v>
      </c>
      <c r="O24" s="28">
        <f t="shared" si="9"/>
        <v>16</v>
      </c>
      <c r="P24" s="25">
        <v>254</v>
      </c>
      <c r="Q24" s="24">
        <v>9.02</v>
      </c>
      <c r="R24" s="27">
        <v>0</v>
      </c>
      <c r="S24" s="25">
        <v>0</v>
      </c>
      <c r="T24" s="26">
        <v>0</v>
      </c>
      <c r="U24" s="25">
        <v>0</v>
      </c>
      <c r="V24" s="24">
        <v>0</v>
      </c>
      <c r="W24" s="27">
        <v>5</v>
      </c>
      <c r="X24" s="25">
        <v>9</v>
      </c>
      <c r="Y24" s="28">
        <f t="shared" si="10"/>
        <v>14</v>
      </c>
      <c r="Z24" s="25">
        <v>194</v>
      </c>
      <c r="AA24" s="24">
        <v>10.02</v>
      </c>
      <c r="AB24" s="27">
        <v>3</v>
      </c>
      <c r="AC24" s="25">
        <v>1</v>
      </c>
      <c r="AD24" s="26">
        <f t="shared" si="3"/>
        <v>4</v>
      </c>
      <c r="AE24" s="25">
        <v>301</v>
      </c>
      <c r="AF24" s="24">
        <v>7.35</v>
      </c>
      <c r="AG24" s="27">
        <v>5</v>
      </c>
      <c r="AH24" s="25">
        <v>8</v>
      </c>
      <c r="AI24" s="28">
        <f t="shared" si="11"/>
        <v>13</v>
      </c>
      <c r="AJ24" s="25">
        <v>85</v>
      </c>
      <c r="AK24" s="24">
        <v>7.43</v>
      </c>
      <c r="AL24" s="27">
        <v>6</v>
      </c>
      <c r="AM24" s="25">
        <v>2</v>
      </c>
      <c r="AN24" s="26">
        <f t="shared" si="4"/>
        <v>8</v>
      </c>
      <c r="AO24" s="25">
        <v>400</v>
      </c>
      <c r="AP24" s="24">
        <v>10.130000000000001</v>
      </c>
      <c r="AQ24" s="27">
        <v>6</v>
      </c>
      <c r="AR24" s="25">
        <v>5</v>
      </c>
      <c r="AS24" s="28">
        <f t="shared" si="5"/>
        <v>11</v>
      </c>
      <c r="AT24" s="25">
        <v>173</v>
      </c>
      <c r="AU24" s="24">
        <v>8.65</v>
      </c>
      <c r="AV24" s="27">
        <v>3</v>
      </c>
      <c r="AW24" s="25">
        <v>5</v>
      </c>
      <c r="AX24" s="26">
        <f t="shared" si="6"/>
        <v>8</v>
      </c>
      <c r="AY24" s="25">
        <v>212</v>
      </c>
      <c r="AZ24" s="24">
        <v>7.12</v>
      </c>
      <c r="BA24" s="27">
        <v>0</v>
      </c>
      <c r="BB24" s="25">
        <v>0</v>
      </c>
      <c r="BC24" s="26">
        <v>0</v>
      </c>
      <c r="BD24" s="25">
        <v>0</v>
      </c>
      <c r="BE24" s="24">
        <v>0</v>
      </c>
      <c r="BF24" s="23">
        <f t="shared" si="12"/>
        <v>9</v>
      </c>
      <c r="BG24" s="22">
        <f t="shared" si="13"/>
        <v>88</v>
      </c>
      <c r="BH24" s="21">
        <f t="shared" si="8"/>
        <v>9.7777777777777786</v>
      </c>
    </row>
    <row r="25" spans="1:60" x14ac:dyDescent="0.2">
      <c r="A25" s="30">
        <v>20</v>
      </c>
      <c r="C25" s="27">
        <v>0</v>
      </c>
      <c r="D25" s="25">
        <v>0</v>
      </c>
      <c r="E25" s="26">
        <f t="shared" si="0"/>
        <v>0</v>
      </c>
      <c r="F25" s="25">
        <v>0</v>
      </c>
      <c r="G25" s="24">
        <v>0</v>
      </c>
      <c r="H25" s="27">
        <v>5</v>
      </c>
      <c r="I25" s="25">
        <v>5</v>
      </c>
      <c r="J25" s="26">
        <f t="shared" si="1"/>
        <v>10</v>
      </c>
      <c r="K25" s="25">
        <v>266</v>
      </c>
      <c r="L25" s="24">
        <v>9.15</v>
      </c>
      <c r="M25" s="27">
        <v>6</v>
      </c>
      <c r="N25" s="25">
        <v>8</v>
      </c>
      <c r="O25" s="28">
        <f t="shared" si="9"/>
        <v>14</v>
      </c>
      <c r="P25" s="25">
        <v>150</v>
      </c>
      <c r="Q25" s="24">
        <v>9.3699999999999992</v>
      </c>
      <c r="R25" s="27">
        <v>0</v>
      </c>
      <c r="S25" s="25">
        <v>0</v>
      </c>
      <c r="T25" s="26">
        <v>0</v>
      </c>
      <c r="U25" s="25">
        <v>0</v>
      </c>
      <c r="V25" s="24">
        <v>0</v>
      </c>
      <c r="W25" s="27">
        <v>4</v>
      </c>
      <c r="X25" s="25">
        <v>7</v>
      </c>
      <c r="Y25" s="28">
        <f t="shared" si="10"/>
        <v>11</v>
      </c>
      <c r="Z25" s="25">
        <v>325</v>
      </c>
      <c r="AA25" s="24">
        <v>11.1</v>
      </c>
      <c r="AB25" s="27">
        <v>4</v>
      </c>
      <c r="AC25" s="25">
        <v>3</v>
      </c>
      <c r="AD25" s="26">
        <f t="shared" si="3"/>
        <v>7</v>
      </c>
      <c r="AE25" s="25">
        <v>412</v>
      </c>
      <c r="AF25" s="24">
        <v>11.2</v>
      </c>
      <c r="AG25" s="27">
        <v>2</v>
      </c>
      <c r="AH25" s="25">
        <v>4</v>
      </c>
      <c r="AI25" s="28">
        <f t="shared" si="11"/>
        <v>6</v>
      </c>
      <c r="AJ25" s="25">
        <v>124</v>
      </c>
      <c r="AK25" s="24">
        <v>8.17</v>
      </c>
      <c r="AL25" s="27">
        <v>4</v>
      </c>
      <c r="AM25" s="25">
        <v>12</v>
      </c>
      <c r="AN25" s="26">
        <f t="shared" si="4"/>
        <v>16</v>
      </c>
      <c r="AO25" s="25">
        <v>153</v>
      </c>
      <c r="AP25" s="24">
        <v>8.1</v>
      </c>
      <c r="AQ25" s="27">
        <v>6</v>
      </c>
      <c r="AR25" s="25">
        <v>17</v>
      </c>
      <c r="AS25" s="28">
        <f t="shared" si="5"/>
        <v>23</v>
      </c>
      <c r="AT25" s="25">
        <v>235</v>
      </c>
      <c r="AU25" s="24">
        <v>10.23</v>
      </c>
      <c r="AV25" s="27">
        <v>0</v>
      </c>
      <c r="AW25" s="25">
        <v>0</v>
      </c>
      <c r="AX25" s="26">
        <v>0</v>
      </c>
      <c r="AY25" s="25">
        <v>0</v>
      </c>
      <c r="AZ25" s="24">
        <v>0</v>
      </c>
      <c r="BA25" s="27">
        <v>0</v>
      </c>
      <c r="BB25" s="25">
        <v>0</v>
      </c>
      <c r="BC25" s="26">
        <v>0</v>
      </c>
      <c r="BD25" s="25">
        <v>0</v>
      </c>
      <c r="BE25" s="24">
        <v>0</v>
      </c>
      <c r="BF25" s="23">
        <f t="shared" si="12"/>
        <v>7</v>
      </c>
      <c r="BG25" s="22">
        <f t="shared" si="13"/>
        <v>87</v>
      </c>
      <c r="BH25" s="21">
        <f t="shared" si="8"/>
        <v>12.428571428571429</v>
      </c>
    </row>
    <row r="26" spans="1:60" x14ac:dyDescent="0.2">
      <c r="A26" s="30">
        <v>21</v>
      </c>
      <c r="C26" s="27">
        <v>0</v>
      </c>
      <c r="D26" s="25">
        <v>0</v>
      </c>
      <c r="E26" s="26">
        <v>0</v>
      </c>
      <c r="F26" s="25">
        <v>0</v>
      </c>
      <c r="G26" s="24">
        <v>0</v>
      </c>
      <c r="H26" s="27">
        <v>7</v>
      </c>
      <c r="I26" s="25">
        <v>5</v>
      </c>
      <c r="J26" s="26">
        <f t="shared" si="1"/>
        <v>12</v>
      </c>
      <c r="K26" s="25">
        <v>254</v>
      </c>
      <c r="L26" s="24">
        <v>9.6300000000000008</v>
      </c>
      <c r="M26" s="27">
        <v>5</v>
      </c>
      <c r="N26" s="25">
        <v>6</v>
      </c>
      <c r="O26" s="28">
        <f t="shared" si="9"/>
        <v>11</v>
      </c>
      <c r="P26" s="25">
        <v>204</v>
      </c>
      <c r="Q26" s="24">
        <v>8.7200000000000006</v>
      </c>
      <c r="R26" s="27">
        <v>0</v>
      </c>
      <c r="S26" s="25">
        <v>0</v>
      </c>
      <c r="T26" s="26">
        <v>0</v>
      </c>
      <c r="U26" s="25">
        <v>0</v>
      </c>
      <c r="V26" s="24">
        <v>0</v>
      </c>
      <c r="W26" s="27">
        <v>4</v>
      </c>
      <c r="X26" s="25">
        <v>8</v>
      </c>
      <c r="Y26" s="28">
        <f t="shared" si="10"/>
        <v>12</v>
      </c>
      <c r="Z26" s="25">
        <v>210</v>
      </c>
      <c r="AA26" s="24">
        <v>9.17</v>
      </c>
      <c r="AB26" s="27">
        <v>4</v>
      </c>
      <c r="AC26" s="25">
        <v>4</v>
      </c>
      <c r="AD26" s="26">
        <f t="shared" si="3"/>
        <v>8</v>
      </c>
      <c r="AE26" s="25">
        <v>382</v>
      </c>
      <c r="AF26" s="24">
        <v>10.35</v>
      </c>
      <c r="AG26" s="27">
        <v>6</v>
      </c>
      <c r="AH26" s="25">
        <v>9</v>
      </c>
      <c r="AI26" s="28">
        <f t="shared" si="11"/>
        <v>15</v>
      </c>
      <c r="AJ26" s="25">
        <v>207</v>
      </c>
      <c r="AK26" s="24">
        <v>9.7200000000000006</v>
      </c>
      <c r="AL26" s="27">
        <v>5</v>
      </c>
      <c r="AM26" s="25">
        <v>7</v>
      </c>
      <c r="AN26" s="26">
        <f t="shared" si="4"/>
        <v>12</v>
      </c>
      <c r="AO26" s="25">
        <v>203</v>
      </c>
      <c r="AP26" s="24">
        <v>9.3000000000000007</v>
      </c>
      <c r="AQ26" s="27">
        <v>6</v>
      </c>
      <c r="AR26" s="25">
        <v>10</v>
      </c>
      <c r="AS26" s="28">
        <f t="shared" si="5"/>
        <v>16</v>
      </c>
      <c r="AT26" s="25">
        <v>196</v>
      </c>
      <c r="AU26" s="24">
        <v>8.82</v>
      </c>
      <c r="AV26" s="27">
        <v>3</v>
      </c>
      <c r="AW26" s="25">
        <v>4</v>
      </c>
      <c r="AX26" s="26">
        <f t="shared" si="6"/>
        <v>7</v>
      </c>
      <c r="AY26" s="25">
        <v>173</v>
      </c>
      <c r="AZ26" s="24">
        <v>9.0299999999999994</v>
      </c>
      <c r="BA26" s="27">
        <v>4</v>
      </c>
      <c r="BB26" s="25">
        <v>18</v>
      </c>
      <c r="BC26" s="26">
        <f t="shared" si="7"/>
        <v>22</v>
      </c>
      <c r="BD26" s="25">
        <v>268</v>
      </c>
      <c r="BE26" s="24">
        <v>6.75</v>
      </c>
      <c r="BF26" s="23">
        <f t="shared" si="12"/>
        <v>9</v>
      </c>
      <c r="BG26" s="22">
        <f t="shared" si="13"/>
        <v>108</v>
      </c>
      <c r="BH26" s="21">
        <f t="shared" si="8"/>
        <v>12</v>
      </c>
    </row>
    <row r="27" spans="1:60" x14ac:dyDescent="0.2">
      <c r="A27" s="30">
        <v>22</v>
      </c>
      <c r="C27" s="27">
        <v>0</v>
      </c>
      <c r="D27" s="25">
        <v>0</v>
      </c>
      <c r="E27" s="26">
        <v>0</v>
      </c>
      <c r="F27" s="25">
        <v>0</v>
      </c>
      <c r="G27" s="24">
        <v>0</v>
      </c>
      <c r="H27" s="27">
        <v>7</v>
      </c>
      <c r="I27" s="25">
        <v>8</v>
      </c>
      <c r="J27" s="26">
        <f t="shared" si="1"/>
        <v>15</v>
      </c>
      <c r="K27" s="25">
        <v>235</v>
      </c>
      <c r="L27" s="24">
        <v>8.48</v>
      </c>
      <c r="M27" s="27">
        <v>6</v>
      </c>
      <c r="N27" s="25">
        <v>2</v>
      </c>
      <c r="O27" s="28">
        <f t="shared" si="9"/>
        <v>8</v>
      </c>
      <c r="P27" s="25">
        <v>163</v>
      </c>
      <c r="Q27" s="24">
        <v>7.3</v>
      </c>
      <c r="R27" s="27">
        <v>0</v>
      </c>
      <c r="S27" s="25">
        <v>0</v>
      </c>
      <c r="T27" s="26">
        <v>0</v>
      </c>
      <c r="U27" s="25">
        <v>0</v>
      </c>
      <c r="V27" s="24">
        <v>0</v>
      </c>
      <c r="W27" s="27">
        <v>3</v>
      </c>
      <c r="X27" s="25">
        <v>6</v>
      </c>
      <c r="Y27" s="28">
        <f t="shared" si="10"/>
        <v>9</v>
      </c>
      <c r="Z27" s="25">
        <v>307</v>
      </c>
      <c r="AA27" s="24">
        <v>9.73</v>
      </c>
      <c r="AB27" s="27">
        <v>3</v>
      </c>
      <c r="AC27" s="25">
        <v>2</v>
      </c>
      <c r="AD27" s="26">
        <f t="shared" si="3"/>
        <v>5</v>
      </c>
      <c r="AE27" s="25">
        <v>343</v>
      </c>
      <c r="AF27" s="24">
        <v>9.5299999999999994</v>
      </c>
      <c r="AG27" s="27">
        <v>5</v>
      </c>
      <c r="AH27" s="25">
        <v>9</v>
      </c>
      <c r="AI27" s="28">
        <f t="shared" si="11"/>
        <v>14</v>
      </c>
      <c r="AJ27" s="25">
        <v>62</v>
      </c>
      <c r="AK27" s="24">
        <v>4.8</v>
      </c>
      <c r="AL27" s="27">
        <v>4</v>
      </c>
      <c r="AM27" s="25">
        <v>6</v>
      </c>
      <c r="AN27" s="26">
        <f t="shared" si="4"/>
        <v>10</v>
      </c>
      <c r="AO27" s="25">
        <v>191</v>
      </c>
      <c r="AP27" s="24">
        <v>8.58</v>
      </c>
      <c r="AQ27" s="27">
        <v>4</v>
      </c>
      <c r="AR27" s="25">
        <v>8</v>
      </c>
      <c r="AS27" s="28">
        <f t="shared" si="5"/>
        <v>12</v>
      </c>
      <c r="AT27" s="25">
        <v>219</v>
      </c>
      <c r="AU27" s="24">
        <v>7.7</v>
      </c>
      <c r="AV27" s="27">
        <v>5</v>
      </c>
      <c r="AW27" s="25">
        <v>4</v>
      </c>
      <c r="AX27" s="26">
        <f t="shared" si="6"/>
        <v>9</v>
      </c>
      <c r="AY27" s="25">
        <v>222</v>
      </c>
      <c r="AZ27" s="24">
        <v>8.08</v>
      </c>
      <c r="BA27" s="27">
        <v>0</v>
      </c>
      <c r="BB27" s="25">
        <v>0</v>
      </c>
      <c r="BC27" s="26">
        <v>0</v>
      </c>
      <c r="BD27" s="25">
        <v>0</v>
      </c>
      <c r="BE27" s="24">
        <v>0</v>
      </c>
      <c r="BF27" s="23">
        <f t="shared" si="12"/>
        <v>8</v>
      </c>
      <c r="BG27" s="22">
        <f t="shared" si="13"/>
        <v>73</v>
      </c>
      <c r="BH27" s="21">
        <f t="shared" si="8"/>
        <v>9.125</v>
      </c>
    </row>
    <row r="28" spans="1:60" x14ac:dyDescent="0.2">
      <c r="A28" s="30">
        <v>23</v>
      </c>
      <c r="C28" s="113"/>
      <c r="D28" s="114"/>
      <c r="E28" s="115">
        <f t="shared" si="0"/>
        <v>0</v>
      </c>
      <c r="F28" s="114"/>
      <c r="G28" s="116"/>
      <c r="H28" s="113"/>
      <c r="I28" s="114"/>
      <c r="J28" s="115">
        <f t="shared" si="1"/>
        <v>0</v>
      </c>
      <c r="K28" s="114"/>
      <c r="L28" s="116"/>
      <c r="M28" s="113"/>
      <c r="N28" s="114"/>
      <c r="O28" s="115">
        <f t="shared" si="9"/>
        <v>0</v>
      </c>
      <c r="P28" s="114"/>
      <c r="Q28" s="116"/>
      <c r="R28" s="113"/>
      <c r="S28" s="114"/>
      <c r="T28" s="115">
        <f t="shared" si="2"/>
        <v>0</v>
      </c>
      <c r="U28" s="114"/>
      <c r="V28" s="116"/>
      <c r="W28" s="113"/>
      <c r="X28" s="114"/>
      <c r="Y28" s="115">
        <f t="shared" si="10"/>
        <v>0</v>
      </c>
      <c r="Z28" s="114"/>
      <c r="AA28" s="116"/>
      <c r="AB28" s="113"/>
      <c r="AC28" s="114"/>
      <c r="AD28" s="115">
        <f>+AB28+AC28</f>
        <v>0</v>
      </c>
      <c r="AE28" s="114"/>
      <c r="AF28" s="116"/>
      <c r="AG28" s="113"/>
      <c r="AH28" s="114"/>
      <c r="AI28" s="115">
        <f>+AG28+AH28</f>
        <v>0</v>
      </c>
      <c r="AJ28" s="114"/>
      <c r="AK28" s="116"/>
      <c r="AL28" s="113"/>
      <c r="AM28" s="114"/>
      <c r="AN28" s="115">
        <f t="shared" si="4"/>
        <v>0</v>
      </c>
      <c r="AO28" s="114"/>
      <c r="AP28" s="116"/>
      <c r="AQ28" s="113"/>
      <c r="AR28" s="114"/>
      <c r="AS28" s="115">
        <f t="shared" si="5"/>
        <v>0</v>
      </c>
      <c r="AT28" s="114"/>
      <c r="AU28" s="116"/>
      <c r="AV28" s="113"/>
      <c r="AW28" s="114"/>
      <c r="AX28" s="115">
        <f t="shared" si="6"/>
        <v>0</v>
      </c>
      <c r="AY28" s="114"/>
      <c r="AZ28" s="116"/>
      <c r="BA28" s="113"/>
      <c r="BB28" s="114"/>
      <c r="BC28" s="115">
        <f t="shared" si="7"/>
        <v>0</v>
      </c>
      <c r="BD28" s="114"/>
      <c r="BE28" s="116"/>
      <c r="BF28" s="23">
        <f t="shared" si="12"/>
        <v>0</v>
      </c>
      <c r="BG28" s="22">
        <f t="shared" si="13"/>
        <v>0</v>
      </c>
      <c r="BH28" s="21" t="e">
        <f t="shared" si="8"/>
        <v>#DIV/0!</v>
      </c>
    </row>
    <row r="29" spans="1:60" x14ac:dyDescent="0.2">
      <c r="A29" s="30">
        <v>24</v>
      </c>
      <c r="C29" s="113"/>
      <c r="D29" s="114"/>
      <c r="E29" s="115">
        <f t="shared" si="0"/>
        <v>0</v>
      </c>
      <c r="F29" s="114"/>
      <c r="G29" s="116"/>
      <c r="H29" s="113"/>
      <c r="I29" s="114"/>
      <c r="J29" s="115">
        <f t="shared" si="1"/>
        <v>0</v>
      </c>
      <c r="K29" s="114"/>
      <c r="L29" s="116"/>
      <c r="M29" s="113"/>
      <c r="N29" s="114"/>
      <c r="O29" s="115">
        <f t="shared" si="9"/>
        <v>0</v>
      </c>
      <c r="P29" s="114"/>
      <c r="Q29" s="116"/>
      <c r="R29" s="113"/>
      <c r="S29" s="114"/>
      <c r="T29" s="115">
        <f t="shared" si="2"/>
        <v>0</v>
      </c>
      <c r="U29" s="114"/>
      <c r="V29" s="116"/>
      <c r="W29" s="113"/>
      <c r="X29" s="114"/>
      <c r="Y29" s="115">
        <f t="shared" si="10"/>
        <v>0</v>
      </c>
      <c r="Z29" s="114"/>
      <c r="AA29" s="116"/>
      <c r="AB29" s="113"/>
      <c r="AC29" s="114"/>
      <c r="AD29" s="115">
        <f t="shared" si="3"/>
        <v>0</v>
      </c>
      <c r="AE29" s="114"/>
      <c r="AF29" s="116"/>
      <c r="AG29" s="113"/>
      <c r="AH29" s="114"/>
      <c r="AI29" s="115">
        <f t="shared" si="11"/>
        <v>0</v>
      </c>
      <c r="AJ29" s="114"/>
      <c r="AK29" s="116"/>
      <c r="AL29" s="113"/>
      <c r="AM29" s="114"/>
      <c r="AN29" s="115">
        <f t="shared" si="4"/>
        <v>0</v>
      </c>
      <c r="AO29" s="114"/>
      <c r="AP29" s="116"/>
      <c r="AQ29" s="113"/>
      <c r="AR29" s="114"/>
      <c r="AS29" s="115">
        <f t="shared" si="5"/>
        <v>0</v>
      </c>
      <c r="AT29" s="114"/>
      <c r="AU29" s="116"/>
      <c r="AV29" s="113"/>
      <c r="AW29" s="114"/>
      <c r="AX29" s="115">
        <f t="shared" si="6"/>
        <v>0</v>
      </c>
      <c r="AY29" s="114"/>
      <c r="AZ29" s="116"/>
      <c r="BA29" s="113"/>
      <c r="BB29" s="114"/>
      <c r="BC29" s="115">
        <f t="shared" si="7"/>
        <v>0</v>
      </c>
      <c r="BD29" s="114"/>
      <c r="BE29" s="116"/>
      <c r="BF29" s="23">
        <f t="shared" si="12"/>
        <v>0</v>
      </c>
      <c r="BG29" s="22">
        <f t="shared" si="13"/>
        <v>0</v>
      </c>
      <c r="BH29" s="21" t="e">
        <f t="shared" si="8"/>
        <v>#DIV/0!</v>
      </c>
    </row>
    <row r="30" spans="1:60" x14ac:dyDescent="0.2">
      <c r="A30" s="30">
        <v>25</v>
      </c>
      <c r="C30" s="27">
        <v>5</v>
      </c>
      <c r="D30" s="25">
        <v>2</v>
      </c>
      <c r="E30" s="26">
        <f t="shared" si="0"/>
        <v>7</v>
      </c>
      <c r="F30" s="25">
        <v>298</v>
      </c>
      <c r="G30" s="24">
        <v>8.1999999999999993</v>
      </c>
      <c r="H30" s="27">
        <v>2</v>
      </c>
      <c r="I30" s="25">
        <v>9</v>
      </c>
      <c r="J30" s="26">
        <f t="shared" si="1"/>
        <v>11</v>
      </c>
      <c r="K30" s="25">
        <v>113</v>
      </c>
      <c r="L30" s="24">
        <v>7.25</v>
      </c>
      <c r="M30" s="27">
        <v>7</v>
      </c>
      <c r="N30" s="25">
        <v>13</v>
      </c>
      <c r="O30" s="28">
        <f t="shared" si="9"/>
        <v>20</v>
      </c>
      <c r="P30" s="25">
        <v>146</v>
      </c>
      <c r="Q30" s="24">
        <v>7.75</v>
      </c>
      <c r="R30" s="27">
        <v>0</v>
      </c>
      <c r="S30" s="25">
        <v>0</v>
      </c>
      <c r="T30" s="26">
        <v>0</v>
      </c>
      <c r="U30" s="25">
        <v>0</v>
      </c>
      <c r="V30" s="24">
        <v>0</v>
      </c>
      <c r="W30" s="27">
        <v>7</v>
      </c>
      <c r="X30" s="25">
        <v>3</v>
      </c>
      <c r="Y30" s="28">
        <f t="shared" si="10"/>
        <v>10</v>
      </c>
      <c r="Z30" s="25">
        <v>270</v>
      </c>
      <c r="AA30" s="24">
        <v>9.17</v>
      </c>
      <c r="AB30" s="27">
        <v>3</v>
      </c>
      <c r="AC30" s="25">
        <v>2</v>
      </c>
      <c r="AD30" s="26">
        <f t="shared" si="3"/>
        <v>5</v>
      </c>
      <c r="AE30" s="25">
        <v>261</v>
      </c>
      <c r="AF30" s="24">
        <v>8.77</v>
      </c>
      <c r="AG30" s="27">
        <v>5</v>
      </c>
      <c r="AH30" s="25">
        <v>2</v>
      </c>
      <c r="AI30" s="28">
        <f t="shared" si="11"/>
        <v>7</v>
      </c>
      <c r="AJ30" s="25">
        <v>278</v>
      </c>
      <c r="AK30" s="24">
        <v>8.85</v>
      </c>
      <c r="AL30" s="27">
        <v>2</v>
      </c>
      <c r="AM30" s="25">
        <v>15</v>
      </c>
      <c r="AN30" s="26">
        <f t="shared" si="4"/>
        <v>17</v>
      </c>
      <c r="AO30" s="25">
        <v>138</v>
      </c>
      <c r="AP30" s="24">
        <v>7.1</v>
      </c>
      <c r="AQ30" s="27">
        <v>2</v>
      </c>
      <c r="AR30" s="25">
        <v>8</v>
      </c>
      <c r="AS30" s="28">
        <f t="shared" si="5"/>
        <v>10</v>
      </c>
      <c r="AT30" s="25">
        <v>160</v>
      </c>
      <c r="AU30" s="24">
        <v>6.87</v>
      </c>
      <c r="AV30" s="27">
        <v>4</v>
      </c>
      <c r="AW30" s="25">
        <v>3</v>
      </c>
      <c r="AX30" s="26">
        <f t="shared" si="6"/>
        <v>7</v>
      </c>
      <c r="AY30" s="25">
        <v>151</v>
      </c>
      <c r="AZ30" s="24">
        <v>5.77</v>
      </c>
      <c r="BA30" s="27">
        <v>0</v>
      </c>
      <c r="BB30" s="25">
        <v>0</v>
      </c>
      <c r="BC30" s="26">
        <v>0</v>
      </c>
      <c r="BD30" s="25">
        <v>0</v>
      </c>
      <c r="BE30" s="24">
        <v>0</v>
      </c>
      <c r="BF30" s="23">
        <f t="shared" si="12"/>
        <v>9</v>
      </c>
      <c r="BG30" s="22">
        <f t="shared" si="13"/>
        <v>87</v>
      </c>
      <c r="BH30" s="21">
        <f t="shared" si="8"/>
        <v>9.6666666666666661</v>
      </c>
    </row>
    <row r="31" spans="1:60" x14ac:dyDescent="0.2">
      <c r="A31" s="30">
        <v>26</v>
      </c>
      <c r="C31" s="27">
        <v>5</v>
      </c>
      <c r="D31" s="25">
        <v>16</v>
      </c>
      <c r="E31" s="26">
        <f t="shared" si="0"/>
        <v>21</v>
      </c>
      <c r="F31" s="25">
        <v>295</v>
      </c>
      <c r="G31" s="24">
        <v>10.43</v>
      </c>
      <c r="H31" s="27">
        <v>4</v>
      </c>
      <c r="I31" s="25">
        <v>7</v>
      </c>
      <c r="J31" s="26">
        <f t="shared" si="1"/>
        <v>11</v>
      </c>
      <c r="K31" s="25">
        <v>254</v>
      </c>
      <c r="L31" s="24">
        <v>9.7799999999999994</v>
      </c>
      <c r="M31" s="27">
        <v>7</v>
      </c>
      <c r="N31" s="25">
        <v>11</v>
      </c>
      <c r="O31" s="28">
        <f t="shared" si="9"/>
        <v>18</v>
      </c>
      <c r="P31" s="25">
        <v>154</v>
      </c>
      <c r="Q31" s="24">
        <v>9.5299999999999994</v>
      </c>
      <c r="R31" s="27">
        <v>0</v>
      </c>
      <c r="S31" s="25">
        <v>0</v>
      </c>
      <c r="T31" s="26">
        <v>0</v>
      </c>
      <c r="U31" s="25">
        <v>0</v>
      </c>
      <c r="V31" s="24">
        <v>0</v>
      </c>
      <c r="W31" s="27">
        <v>7</v>
      </c>
      <c r="X31" s="25">
        <v>14</v>
      </c>
      <c r="Y31" s="28">
        <f t="shared" si="10"/>
        <v>21</v>
      </c>
      <c r="Z31" s="25">
        <v>214</v>
      </c>
      <c r="AA31" s="24">
        <v>8.9499999999999993</v>
      </c>
      <c r="AB31" s="27">
        <v>5</v>
      </c>
      <c r="AC31" s="25">
        <v>4</v>
      </c>
      <c r="AD31" s="26">
        <f t="shared" si="3"/>
        <v>9</v>
      </c>
      <c r="AE31" s="25">
        <v>364</v>
      </c>
      <c r="AF31" s="24">
        <v>10.63</v>
      </c>
      <c r="AG31" s="27">
        <v>2</v>
      </c>
      <c r="AH31" s="25">
        <v>5</v>
      </c>
      <c r="AI31" s="28">
        <f t="shared" si="11"/>
        <v>7</v>
      </c>
      <c r="AJ31" s="25">
        <v>202</v>
      </c>
      <c r="AK31" s="24">
        <v>8.8000000000000007</v>
      </c>
      <c r="AL31" s="27">
        <v>7</v>
      </c>
      <c r="AM31" s="25">
        <v>3</v>
      </c>
      <c r="AN31" s="26">
        <f t="shared" si="4"/>
        <v>10</v>
      </c>
      <c r="AO31" s="25">
        <v>377</v>
      </c>
      <c r="AP31" s="24">
        <v>10.52</v>
      </c>
      <c r="AQ31" s="27">
        <v>6</v>
      </c>
      <c r="AR31" s="25">
        <v>7</v>
      </c>
      <c r="AS31" s="28">
        <f t="shared" si="5"/>
        <v>13</v>
      </c>
      <c r="AT31" s="25">
        <v>258</v>
      </c>
      <c r="AU31" s="24">
        <v>9.8800000000000008</v>
      </c>
      <c r="AV31" s="27">
        <v>4</v>
      </c>
      <c r="AW31" s="25">
        <v>8</v>
      </c>
      <c r="AX31" s="26">
        <f t="shared" si="6"/>
        <v>12</v>
      </c>
      <c r="AY31" s="25">
        <v>249</v>
      </c>
      <c r="AZ31" s="24">
        <v>9.85</v>
      </c>
      <c r="BA31" s="27">
        <v>0</v>
      </c>
      <c r="BB31" s="25">
        <v>0</v>
      </c>
      <c r="BC31" s="26">
        <v>0</v>
      </c>
      <c r="BD31" s="25">
        <v>0</v>
      </c>
      <c r="BE31" s="24">
        <v>0</v>
      </c>
      <c r="BF31" s="23">
        <f t="shared" si="12"/>
        <v>9</v>
      </c>
      <c r="BG31" s="22">
        <f t="shared" si="13"/>
        <v>110</v>
      </c>
      <c r="BH31" s="21">
        <f t="shared" si="8"/>
        <v>12.222222222222221</v>
      </c>
    </row>
    <row r="32" spans="1:60" x14ac:dyDescent="0.2">
      <c r="A32" s="30">
        <v>27</v>
      </c>
      <c r="C32" s="27">
        <v>6</v>
      </c>
      <c r="D32" s="25">
        <v>2</v>
      </c>
      <c r="E32" s="26">
        <f t="shared" si="0"/>
        <v>8</v>
      </c>
      <c r="F32" s="25">
        <v>194</v>
      </c>
      <c r="G32" s="24">
        <v>9.08</v>
      </c>
      <c r="H32" s="27">
        <v>6</v>
      </c>
      <c r="I32" s="25">
        <v>6</v>
      </c>
      <c r="J32" s="26">
        <f t="shared" si="1"/>
        <v>12</v>
      </c>
      <c r="K32" s="25">
        <v>239</v>
      </c>
      <c r="L32" s="24">
        <v>9.15</v>
      </c>
      <c r="M32" s="27">
        <v>5</v>
      </c>
      <c r="N32" s="25">
        <v>27</v>
      </c>
      <c r="O32" s="28">
        <f t="shared" si="9"/>
        <v>32</v>
      </c>
      <c r="P32" s="25">
        <v>160</v>
      </c>
      <c r="Q32" s="24">
        <v>9.85</v>
      </c>
      <c r="R32" s="27">
        <v>0</v>
      </c>
      <c r="S32" s="25">
        <v>0</v>
      </c>
      <c r="T32" s="26">
        <f t="shared" si="2"/>
        <v>0</v>
      </c>
      <c r="U32" s="25">
        <v>0</v>
      </c>
      <c r="V32" s="24">
        <v>0</v>
      </c>
      <c r="W32" s="27">
        <v>8</v>
      </c>
      <c r="X32" s="25">
        <v>5</v>
      </c>
      <c r="Y32" s="28">
        <f t="shared" si="10"/>
        <v>13</v>
      </c>
      <c r="Z32" s="25">
        <v>225</v>
      </c>
      <c r="AA32" s="24">
        <v>9.9</v>
      </c>
      <c r="AB32" s="27">
        <v>4</v>
      </c>
      <c r="AC32" s="25">
        <v>2</v>
      </c>
      <c r="AD32" s="26">
        <f t="shared" si="3"/>
        <v>6</v>
      </c>
      <c r="AE32" s="25">
        <v>425</v>
      </c>
      <c r="AF32" s="24">
        <v>10.38</v>
      </c>
      <c r="AG32" s="27">
        <v>4</v>
      </c>
      <c r="AH32" s="25">
        <v>7</v>
      </c>
      <c r="AI32" s="28">
        <f t="shared" si="11"/>
        <v>11</v>
      </c>
      <c r="AJ32" s="25">
        <v>264</v>
      </c>
      <c r="AK32" s="24">
        <v>9.0500000000000007</v>
      </c>
      <c r="AL32" s="27">
        <v>0</v>
      </c>
      <c r="AM32" s="25">
        <v>13</v>
      </c>
      <c r="AN32" s="26">
        <f t="shared" si="4"/>
        <v>13</v>
      </c>
      <c r="AO32" s="25">
        <v>159</v>
      </c>
      <c r="AP32" s="24">
        <v>8.4499999999999993</v>
      </c>
      <c r="AQ32" s="27">
        <v>3</v>
      </c>
      <c r="AR32" s="25">
        <v>8</v>
      </c>
      <c r="AS32" s="28">
        <f t="shared" si="5"/>
        <v>11</v>
      </c>
      <c r="AT32" s="25">
        <v>194</v>
      </c>
      <c r="AU32" s="24">
        <v>8.58</v>
      </c>
      <c r="AV32" s="27">
        <v>6</v>
      </c>
      <c r="AW32" s="25">
        <v>5</v>
      </c>
      <c r="AX32" s="26">
        <f t="shared" si="6"/>
        <v>11</v>
      </c>
      <c r="AY32" s="25">
        <v>301</v>
      </c>
      <c r="AZ32" s="24">
        <v>8.52</v>
      </c>
      <c r="BA32" s="27">
        <v>0</v>
      </c>
      <c r="BB32" s="25">
        <v>0</v>
      </c>
      <c r="BC32" s="26">
        <f t="shared" si="7"/>
        <v>0</v>
      </c>
      <c r="BD32" s="25">
        <v>0</v>
      </c>
      <c r="BE32" s="24">
        <v>0</v>
      </c>
      <c r="BF32" s="23">
        <f t="shared" si="12"/>
        <v>9</v>
      </c>
      <c r="BG32" s="22">
        <f t="shared" si="13"/>
        <v>106</v>
      </c>
      <c r="BH32" s="21">
        <f t="shared" si="8"/>
        <v>11.777777777777779</v>
      </c>
    </row>
    <row r="33" spans="1:60" x14ac:dyDescent="0.2">
      <c r="A33" s="30">
        <v>28</v>
      </c>
      <c r="C33" s="27">
        <v>8</v>
      </c>
      <c r="D33" s="25">
        <v>3</v>
      </c>
      <c r="E33" s="26">
        <f t="shared" si="0"/>
        <v>11</v>
      </c>
      <c r="F33" s="25">
        <v>221</v>
      </c>
      <c r="G33" s="24">
        <v>7.78</v>
      </c>
      <c r="H33" s="27">
        <v>5</v>
      </c>
      <c r="I33" s="25">
        <v>5</v>
      </c>
      <c r="J33" s="26">
        <f t="shared" si="1"/>
        <v>10</v>
      </c>
      <c r="K33" s="25">
        <v>219</v>
      </c>
      <c r="L33" s="24">
        <v>9.8000000000000007</v>
      </c>
      <c r="M33" s="27">
        <v>6</v>
      </c>
      <c r="N33" s="25">
        <v>5</v>
      </c>
      <c r="O33" s="28">
        <f t="shared" si="9"/>
        <v>11</v>
      </c>
      <c r="P33" s="25">
        <v>183</v>
      </c>
      <c r="Q33" s="24">
        <v>10.220000000000001</v>
      </c>
      <c r="R33" s="27">
        <v>0</v>
      </c>
      <c r="S33" s="25">
        <v>0</v>
      </c>
      <c r="T33" s="26">
        <v>0</v>
      </c>
      <c r="U33" s="25">
        <v>0</v>
      </c>
      <c r="V33" s="24">
        <v>0</v>
      </c>
      <c r="W33" s="27">
        <v>6</v>
      </c>
      <c r="X33" s="25">
        <v>9</v>
      </c>
      <c r="Y33" s="28">
        <f t="shared" si="10"/>
        <v>15</v>
      </c>
      <c r="Z33" s="25">
        <v>204</v>
      </c>
      <c r="AA33" s="24">
        <v>10.08</v>
      </c>
      <c r="AB33" s="27">
        <v>4</v>
      </c>
      <c r="AC33" s="25">
        <v>2</v>
      </c>
      <c r="AD33" s="26">
        <f t="shared" si="3"/>
        <v>6</v>
      </c>
      <c r="AE33" s="25">
        <v>158</v>
      </c>
      <c r="AF33" s="24">
        <v>7.17</v>
      </c>
      <c r="AG33" s="27">
        <v>7</v>
      </c>
      <c r="AH33" s="25">
        <v>3</v>
      </c>
      <c r="AI33" s="28">
        <f t="shared" si="11"/>
        <v>10</v>
      </c>
      <c r="AJ33" s="25">
        <v>273</v>
      </c>
      <c r="AK33" s="24">
        <v>9.3800000000000008</v>
      </c>
      <c r="AL33" s="27">
        <v>4</v>
      </c>
      <c r="AM33" s="25">
        <v>6</v>
      </c>
      <c r="AN33" s="26">
        <f t="shared" si="4"/>
        <v>10</v>
      </c>
      <c r="AO33" s="25">
        <v>348</v>
      </c>
      <c r="AP33" s="24">
        <v>10.43</v>
      </c>
      <c r="AQ33" s="27">
        <v>5</v>
      </c>
      <c r="AR33" s="25">
        <v>13</v>
      </c>
      <c r="AS33" s="28">
        <f t="shared" si="5"/>
        <v>18</v>
      </c>
      <c r="AT33" s="25">
        <v>181</v>
      </c>
      <c r="AU33" s="24">
        <v>7.98</v>
      </c>
      <c r="AV33" s="27">
        <v>6</v>
      </c>
      <c r="AW33" s="25">
        <v>4</v>
      </c>
      <c r="AX33" s="26">
        <f t="shared" si="6"/>
        <v>10</v>
      </c>
      <c r="AY33" s="25">
        <v>274</v>
      </c>
      <c r="AZ33" s="24">
        <v>9.32</v>
      </c>
      <c r="BA33" s="27">
        <v>0</v>
      </c>
      <c r="BB33" s="25">
        <v>0</v>
      </c>
      <c r="BC33" s="26">
        <v>0</v>
      </c>
      <c r="BD33" s="25">
        <v>0</v>
      </c>
      <c r="BE33" s="24">
        <v>0</v>
      </c>
      <c r="BF33" s="23">
        <f t="shared" si="12"/>
        <v>9</v>
      </c>
      <c r="BG33" s="22">
        <f t="shared" si="13"/>
        <v>91</v>
      </c>
      <c r="BH33" s="21">
        <f t="shared" si="8"/>
        <v>10.111111111111111</v>
      </c>
    </row>
    <row r="34" spans="1:60" x14ac:dyDescent="0.2">
      <c r="A34" s="30">
        <v>29</v>
      </c>
      <c r="C34" s="27">
        <v>6</v>
      </c>
      <c r="D34" s="25">
        <v>5</v>
      </c>
      <c r="E34" s="26">
        <f t="shared" si="0"/>
        <v>11</v>
      </c>
      <c r="F34" s="25">
        <v>148</v>
      </c>
      <c r="G34" s="24">
        <v>7.58</v>
      </c>
      <c r="H34" s="27">
        <v>6</v>
      </c>
      <c r="I34" s="25">
        <v>2</v>
      </c>
      <c r="J34" s="26">
        <f t="shared" si="1"/>
        <v>8</v>
      </c>
      <c r="K34" s="25">
        <v>265</v>
      </c>
      <c r="L34" s="24">
        <v>8.5</v>
      </c>
      <c r="M34" s="27">
        <v>4</v>
      </c>
      <c r="N34" s="25">
        <v>9</v>
      </c>
      <c r="O34" s="28">
        <f t="shared" si="9"/>
        <v>13</v>
      </c>
      <c r="P34" s="25">
        <v>126</v>
      </c>
      <c r="Q34" s="24">
        <v>8.2200000000000006</v>
      </c>
      <c r="R34" s="27">
        <v>0</v>
      </c>
      <c r="S34" s="25">
        <v>0</v>
      </c>
      <c r="T34" s="26">
        <v>0</v>
      </c>
      <c r="U34" s="25">
        <v>0</v>
      </c>
      <c r="V34" s="24">
        <v>0</v>
      </c>
      <c r="W34" s="27">
        <v>10</v>
      </c>
      <c r="X34" s="25">
        <v>6</v>
      </c>
      <c r="Y34" s="28">
        <f t="shared" si="10"/>
        <v>16</v>
      </c>
      <c r="Z34" s="25">
        <v>215</v>
      </c>
      <c r="AA34" s="24">
        <v>9.75</v>
      </c>
      <c r="AB34" s="27">
        <v>7</v>
      </c>
      <c r="AC34" s="25">
        <v>1</v>
      </c>
      <c r="AD34" s="26">
        <f t="shared" si="3"/>
        <v>8</v>
      </c>
      <c r="AE34" s="25">
        <v>414</v>
      </c>
      <c r="AF34" s="24">
        <v>10.07</v>
      </c>
      <c r="AG34" s="27">
        <v>4</v>
      </c>
      <c r="AH34" s="25">
        <v>3</v>
      </c>
      <c r="AI34" s="28">
        <f t="shared" si="11"/>
        <v>7</v>
      </c>
      <c r="AJ34" s="25">
        <v>207</v>
      </c>
      <c r="AK34" s="24">
        <v>7.98</v>
      </c>
      <c r="AL34" s="27">
        <v>5</v>
      </c>
      <c r="AM34" s="25">
        <v>4</v>
      </c>
      <c r="AN34" s="26">
        <f t="shared" si="4"/>
        <v>9</v>
      </c>
      <c r="AO34" s="25">
        <v>217</v>
      </c>
      <c r="AP34" s="24">
        <v>7.75</v>
      </c>
      <c r="AQ34" s="27">
        <v>7</v>
      </c>
      <c r="AR34" s="25">
        <v>5</v>
      </c>
      <c r="AS34" s="28">
        <f t="shared" si="5"/>
        <v>12</v>
      </c>
      <c r="AT34" s="25">
        <v>164</v>
      </c>
      <c r="AU34" s="24">
        <v>7.48</v>
      </c>
      <c r="AV34" s="27">
        <v>5</v>
      </c>
      <c r="AW34" s="25">
        <v>3</v>
      </c>
      <c r="AX34" s="26">
        <f t="shared" si="6"/>
        <v>8</v>
      </c>
      <c r="AY34" s="25">
        <v>245</v>
      </c>
      <c r="AZ34" s="24">
        <v>7.08</v>
      </c>
      <c r="BA34" s="27">
        <v>0</v>
      </c>
      <c r="BB34" s="25">
        <v>0</v>
      </c>
      <c r="BC34" s="26">
        <v>0</v>
      </c>
      <c r="BD34" s="25">
        <v>0</v>
      </c>
      <c r="BE34" s="24">
        <v>0</v>
      </c>
      <c r="BF34" s="23">
        <f t="shared" si="12"/>
        <v>9</v>
      </c>
      <c r="BG34" s="22">
        <f t="shared" si="13"/>
        <v>84</v>
      </c>
      <c r="BH34" s="21">
        <f t="shared" si="8"/>
        <v>9.3333333333333339</v>
      </c>
    </row>
    <row r="35" spans="1:60" ht="13.5" thickBot="1" x14ac:dyDescent="0.25">
      <c r="A35" s="30">
        <v>30</v>
      </c>
      <c r="C35" s="113"/>
      <c r="D35" s="114"/>
      <c r="E35" s="115">
        <f t="shared" si="0"/>
        <v>0</v>
      </c>
      <c r="F35" s="114"/>
      <c r="G35" s="116"/>
      <c r="H35" s="113"/>
      <c r="I35" s="114"/>
      <c r="J35" s="115">
        <f t="shared" si="1"/>
        <v>0</v>
      </c>
      <c r="K35" s="114"/>
      <c r="L35" s="116"/>
      <c r="M35" s="113"/>
      <c r="N35" s="114"/>
      <c r="O35" s="115">
        <f t="shared" si="9"/>
        <v>0</v>
      </c>
      <c r="P35" s="114"/>
      <c r="Q35" s="116"/>
      <c r="R35" s="113"/>
      <c r="S35" s="114"/>
      <c r="T35" s="115">
        <f t="shared" si="2"/>
        <v>0</v>
      </c>
      <c r="U35" s="114"/>
      <c r="V35" s="116"/>
      <c r="W35" s="113"/>
      <c r="X35" s="114"/>
      <c r="Y35" s="115">
        <f t="shared" si="10"/>
        <v>0</v>
      </c>
      <c r="Z35" s="114"/>
      <c r="AA35" s="116"/>
      <c r="AB35" s="113"/>
      <c r="AC35" s="114"/>
      <c r="AD35" s="115">
        <f t="shared" si="3"/>
        <v>0</v>
      </c>
      <c r="AE35" s="114"/>
      <c r="AF35" s="116"/>
      <c r="AG35" s="113"/>
      <c r="AH35" s="114"/>
      <c r="AI35" s="115">
        <f t="shared" si="11"/>
        <v>0</v>
      </c>
      <c r="AJ35" s="114"/>
      <c r="AK35" s="116"/>
      <c r="AL35" s="113"/>
      <c r="AM35" s="114"/>
      <c r="AN35" s="115">
        <f t="shared" si="4"/>
        <v>0</v>
      </c>
      <c r="AO35" s="114"/>
      <c r="AP35" s="116"/>
      <c r="AQ35" s="113"/>
      <c r="AR35" s="114"/>
      <c r="AS35" s="115">
        <f t="shared" si="5"/>
        <v>0</v>
      </c>
      <c r="AT35" s="114"/>
      <c r="AU35" s="116"/>
      <c r="AV35" s="113"/>
      <c r="AW35" s="114"/>
      <c r="AX35" s="115">
        <f t="shared" si="6"/>
        <v>0</v>
      </c>
      <c r="AY35" s="114"/>
      <c r="AZ35" s="116"/>
      <c r="BA35" s="113"/>
      <c r="BB35" s="114"/>
      <c r="BC35" s="115">
        <f t="shared" si="7"/>
        <v>0</v>
      </c>
      <c r="BD35" s="114"/>
      <c r="BE35" s="116"/>
      <c r="BF35" s="23">
        <f t="shared" si="12"/>
        <v>0</v>
      </c>
      <c r="BG35" s="22">
        <f t="shared" si="13"/>
        <v>0</v>
      </c>
      <c r="BH35" s="21" t="e">
        <f t="shared" si="8"/>
        <v>#DIV/0!</v>
      </c>
    </row>
    <row r="36" spans="1:60" s="2" customFormat="1" ht="13.5" thickBot="1" x14ac:dyDescent="0.25">
      <c r="C36" s="17">
        <f t="shared" ref="C36:BG36" si="14">SUM(C6:C35)</f>
        <v>97</v>
      </c>
      <c r="D36" s="16">
        <f t="shared" si="14"/>
        <v>122</v>
      </c>
      <c r="E36" s="16">
        <f t="shared" si="14"/>
        <v>219</v>
      </c>
      <c r="F36" s="16">
        <f t="shared" si="14"/>
        <v>3236</v>
      </c>
      <c r="G36" s="15">
        <f t="shared" si="14"/>
        <v>148.08000000000001</v>
      </c>
      <c r="H36" s="17">
        <f t="shared" si="14"/>
        <v>111</v>
      </c>
      <c r="I36" s="16">
        <f t="shared" si="14"/>
        <v>107</v>
      </c>
      <c r="J36" s="16">
        <f t="shared" si="14"/>
        <v>218</v>
      </c>
      <c r="K36" s="16">
        <f t="shared" si="14"/>
        <v>5116</v>
      </c>
      <c r="L36" s="15">
        <f t="shared" si="14"/>
        <v>188.46</v>
      </c>
      <c r="M36" s="20">
        <f t="shared" si="14"/>
        <v>104</v>
      </c>
      <c r="N36" s="19">
        <f t="shared" si="14"/>
        <v>165</v>
      </c>
      <c r="O36" s="19">
        <f t="shared" si="14"/>
        <v>269</v>
      </c>
      <c r="P36" s="19">
        <f t="shared" si="14"/>
        <v>2963</v>
      </c>
      <c r="Q36" s="18">
        <f t="shared" si="14"/>
        <v>161.40999999999997</v>
      </c>
      <c r="R36" s="17">
        <f t="shared" si="14"/>
        <v>20</v>
      </c>
      <c r="S36" s="16">
        <f t="shared" si="14"/>
        <v>20</v>
      </c>
      <c r="T36" s="16">
        <f t="shared" si="14"/>
        <v>40</v>
      </c>
      <c r="U36" s="16">
        <f t="shared" si="14"/>
        <v>1131</v>
      </c>
      <c r="V36" s="15">
        <f t="shared" si="14"/>
        <v>31.64</v>
      </c>
      <c r="W36" s="20">
        <f t="shared" si="14"/>
        <v>134</v>
      </c>
      <c r="X36" s="19">
        <f t="shared" si="14"/>
        <v>156</v>
      </c>
      <c r="Y36" s="19">
        <f t="shared" si="14"/>
        <v>290</v>
      </c>
      <c r="Z36" s="19">
        <f t="shared" si="14"/>
        <v>5386</v>
      </c>
      <c r="AA36" s="18">
        <f t="shared" si="14"/>
        <v>205.38999999999996</v>
      </c>
      <c r="AB36" s="17">
        <f t="shared" si="14"/>
        <v>78</v>
      </c>
      <c r="AC36" s="16">
        <f t="shared" si="14"/>
        <v>59</v>
      </c>
      <c r="AD36" s="16">
        <f t="shared" si="14"/>
        <v>137</v>
      </c>
      <c r="AE36" s="16">
        <f t="shared" si="14"/>
        <v>5610</v>
      </c>
      <c r="AF36" s="15">
        <f t="shared" si="14"/>
        <v>181.50999999999996</v>
      </c>
      <c r="AG36" s="20">
        <f t="shared" si="14"/>
        <v>87</v>
      </c>
      <c r="AH36" s="19">
        <f t="shared" si="14"/>
        <v>112</v>
      </c>
      <c r="AI36" s="19">
        <f t="shared" si="14"/>
        <v>199</v>
      </c>
      <c r="AJ36" s="19">
        <f t="shared" si="14"/>
        <v>3272</v>
      </c>
      <c r="AK36" s="18">
        <f t="shared" si="14"/>
        <v>160.55000000000001</v>
      </c>
      <c r="AL36" s="17">
        <f t="shared" si="14"/>
        <v>92</v>
      </c>
      <c r="AM36" s="16">
        <f t="shared" si="14"/>
        <v>128</v>
      </c>
      <c r="AN36" s="16">
        <f t="shared" si="14"/>
        <v>220</v>
      </c>
      <c r="AO36" s="16">
        <f t="shared" si="14"/>
        <v>5293</v>
      </c>
      <c r="AP36" s="15">
        <f t="shared" si="14"/>
        <v>186.49000000000004</v>
      </c>
      <c r="AQ36" s="20">
        <f t="shared" si="14"/>
        <v>100</v>
      </c>
      <c r="AR36" s="19">
        <f t="shared" si="14"/>
        <v>171</v>
      </c>
      <c r="AS36" s="19">
        <f t="shared" si="14"/>
        <v>271</v>
      </c>
      <c r="AT36" s="19">
        <f t="shared" si="14"/>
        <v>3877</v>
      </c>
      <c r="AU36" s="18">
        <f t="shared" si="14"/>
        <v>169.07999999999998</v>
      </c>
      <c r="AV36" s="17">
        <f t="shared" si="14"/>
        <v>58</v>
      </c>
      <c r="AW36" s="16">
        <f t="shared" si="14"/>
        <v>65</v>
      </c>
      <c r="AX36" s="16">
        <f t="shared" si="14"/>
        <v>123</v>
      </c>
      <c r="AY36" s="16">
        <f t="shared" si="14"/>
        <v>3017</v>
      </c>
      <c r="AZ36" s="15">
        <f t="shared" si="14"/>
        <v>114.56999999999998</v>
      </c>
      <c r="BA36" s="20">
        <f t="shared" si="14"/>
        <v>5</v>
      </c>
      <c r="BB36" s="19">
        <f t="shared" si="14"/>
        <v>20</v>
      </c>
      <c r="BC36" s="19">
        <f t="shared" si="14"/>
        <v>25</v>
      </c>
      <c r="BD36" s="19">
        <f t="shared" si="14"/>
        <v>639</v>
      </c>
      <c r="BE36" s="18">
        <f t="shared" si="14"/>
        <v>13.25</v>
      </c>
      <c r="BF36" s="14">
        <f t="shared" si="14"/>
        <v>180</v>
      </c>
      <c r="BG36" s="13">
        <f t="shared" si="14"/>
        <v>1888</v>
      </c>
      <c r="BH36" s="12">
        <f t="shared" si="8"/>
        <v>10.488888888888889</v>
      </c>
    </row>
    <row r="37" spans="1:60" x14ac:dyDescent="0.2">
      <c r="C37" s="140" t="s">
        <v>35</v>
      </c>
      <c r="D37" s="140"/>
      <c r="E37" s="24">
        <v>85.2</v>
      </c>
      <c r="H37" s="140" t="s">
        <v>35</v>
      </c>
      <c r="I37" s="140"/>
      <c r="J37" s="24">
        <v>90.4</v>
      </c>
      <c r="M37" s="140" t="s">
        <v>35</v>
      </c>
      <c r="N37" s="140"/>
      <c r="O37" s="87">
        <v>98.63</v>
      </c>
      <c r="R37" s="140" t="s">
        <v>35</v>
      </c>
      <c r="S37" s="140"/>
      <c r="T37" s="87">
        <v>15.4</v>
      </c>
      <c r="W37" s="140" t="s">
        <v>35</v>
      </c>
      <c r="X37" s="140"/>
      <c r="Y37" s="87">
        <v>97.42</v>
      </c>
      <c r="AB37" s="140" t="s">
        <v>35</v>
      </c>
      <c r="AC37" s="140"/>
      <c r="AD37" s="87">
        <v>79.569999999999993</v>
      </c>
      <c r="AG37" s="140" t="s">
        <v>35</v>
      </c>
      <c r="AH37" s="140"/>
      <c r="AI37" s="87">
        <v>89.22</v>
      </c>
      <c r="AL37" s="140" t="s">
        <v>35</v>
      </c>
      <c r="AM37" s="140"/>
      <c r="AN37" s="87">
        <v>86.63</v>
      </c>
      <c r="AQ37" s="140" t="s">
        <v>35</v>
      </c>
      <c r="AR37" s="140"/>
      <c r="AS37" s="87">
        <v>87.87</v>
      </c>
      <c r="AV37" s="140" t="s">
        <v>35</v>
      </c>
      <c r="AW37" s="140"/>
      <c r="AX37" s="87">
        <f>32.22+3.13</f>
        <v>35.35</v>
      </c>
      <c r="BA37" s="140" t="s">
        <v>35</v>
      </c>
      <c r="BB37" s="140"/>
      <c r="BC37" s="87">
        <v>8.18</v>
      </c>
      <c r="BF37" s="59" t="s">
        <v>35</v>
      </c>
      <c r="BG37" s="87">
        <f>E37+J37+O37+Y37+AD37+AI37+AN37+AS37+BC37+T37</f>
        <v>738.52</v>
      </c>
    </row>
    <row r="38" spans="1:60" x14ac:dyDescent="0.2">
      <c r="C38" s="140" t="s">
        <v>36</v>
      </c>
      <c r="D38" s="140"/>
      <c r="E38" s="88">
        <f>E37/E36</f>
        <v>0.38904109589041097</v>
      </c>
      <c r="H38" s="140" t="s">
        <v>36</v>
      </c>
      <c r="I38" s="140"/>
      <c r="J38" s="88">
        <f>J37/J36</f>
        <v>0.41467889908256883</v>
      </c>
      <c r="M38" s="140" t="s">
        <v>36</v>
      </c>
      <c r="N38" s="140"/>
      <c r="O38" s="88">
        <f>O37/O36</f>
        <v>0.3666542750929368</v>
      </c>
      <c r="R38" s="140" t="s">
        <v>36</v>
      </c>
      <c r="S38" s="140"/>
      <c r="T38" s="88">
        <f>T37/T36</f>
        <v>0.38500000000000001</v>
      </c>
      <c r="W38" s="140" t="s">
        <v>36</v>
      </c>
      <c r="X38" s="140"/>
      <c r="Y38" s="88">
        <f>Y37/Y36</f>
        <v>0.33593103448275863</v>
      </c>
      <c r="AB38" s="140" t="s">
        <v>36</v>
      </c>
      <c r="AC38" s="140"/>
      <c r="AD38" s="88">
        <f>AD37/AD36</f>
        <v>0.58080291970802911</v>
      </c>
      <c r="AG38" s="140" t="s">
        <v>36</v>
      </c>
      <c r="AH38" s="140"/>
      <c r="AI38" s="88">
        <f>AI37/AI36</f>
        <v>0.44834170854271355</v>
      </c>
      <c r="AL38" s="140" t="s">
        <v>36</v>
      </c>
      <c r="AM38" s="140"/>
      <c r="AN38" s="88">
        <f>AN37/AN36</f>
        <v>0.39377272727272727</v>
      </c>
      <c r="AQ38" s="140" t="s">
        <v>36</v>
      </c>
      <c r="AR38" s="140"/>
      <c r="AS38" s="88">
        <f>AS37/AS36</f>
        <v>0.32424354243542436</v>
      </c>
      <c r="AV38" s="140" t="s">
        <v>36</v>
      </c>
      <c r="AW38" s="140"/>
      <c r="AX38" s="88">
        <f>AX37/AX36</f>
        <v>0.28739837398373985</v>
      </c>
      <c r="BA38" s="140" t="s">
        <v>36</v>
      </c>
      <c r="BB38" s="140"/>
      <c r="BC38" s="88">
        <f>BC37/BC36</f>
        <v>0.32719999999999999</v>
      </c>
      <c r="BF38" s="59" t="s">
        <v>36</v>
      </c>
      <c r="BG38" s="88">
        <f>BG37/BG36</f>
        <v>0.39116525423728815</v>
      </c>
    </row>
    <row r="39" spans="1:60" x14ac:dyDescent="0.2">
      <c r="J39" s="1"/>
      <c r="O39" s="1"/>
      <c r="T39" s="1"/>
      <c r="Y39" s="1"/>
      <c r="AD39" s="1"/>
      <c r="AI39" s="1"/>
      <c r="AL39" s="1"/>
      <c r="AM39" s="1"/>
      <c r="AN39" s="1"/>
    </row>
    <row r="40" spans="1:60" ht="13.5" thickBot="1" x14ac:dyDescent="0.25">
      <c r="J40" s="1"/>
      <c r="O40" s="1"/>
      <c r="T40" s="1"/>
      <c r="Y40" s="1"/>
      <c r="AD40" s="1"/>
      <c r="AI40" s="1"/>
      <c r="AL40" s="1"/>
      <c r="AM40" s="1"/>
      <c r="AN40" s="1"/>
    </row>
    <row r="41" spans="1:60" ht="13.5" thickBot="1" x14ac:dyDescent="0.25">
      <c r="C41" s="186" t="s">
        <v>14</v>
      </c>
      <c r="D41" s="187"/>
      <c r="E41" s="188"/>
      <c r="J41" s="1"/>
      <c r="O41" s="1"/>
      <c r="T41" s="1"/>
      <c r="Y41" s="1"/>
      <c r="AD41" s="1"/>
      <c r="AI41" s="1"/>
      <c r="AL41" s="1"/>
      <c r="AM41" s="1"/>
      <c r="AN41" s="1"/>
    </row>
    <row r="42" spans="1:60" x14ac:dyDescent="0.2">
      <c r="C42" s="11" t="s">
        <v>15</v>
      </c>
      <c r="D42" s="10"/>
      <c r="E42" s="9">
        <f>(E36+J36+O36+T36+Y36+AS36+AN36+AX36+BC36+AD36+AI36)/BF36</f>
        <v>11.172222222222222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60" x14ac:dyDescent="0.2">
      <c r="C43" s="8" t="s">
        <v>16</v>
      </c>
      <c r="D43" s="7"/>
      <c r="E43" s="6">
        <f>(AY36+BD36+AT36+F36+K36+P36+U36+Z36++AE36+AJ36+AO36)/BF36</f>
        <v>219.66666666666666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60" x14ac:dyDescent="0.2">
      <c r="C44" s="8" t="s">
        <v>17</v>
      </c>
      <c r="D44" s="7"/>
      <c r="E44" s="6">
        <f>(AP36+AU36+AZ36+BE36+G36+L36+Q36+V36+AA36+AF36+AK36)/BF36</f>
        <v>8.6690555555555555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60" ht="13.5" thickBot="1" x14ac:dyDescent="0.25">
      <c r="C45" s="5" t="s">
        <v>18</v>
      </c>
      <c r="D45" s="4"/>
      <c r="E45" s="3">
        <f>(AL36+AQ36+AV36+BA36+C36+H36+M36+R36+W36+AB36+AG36)/(BB36+AW36+AR36+AM36+D36+I36+N36+S36+X36+AC36+AH36)</f>
        <v>0.78755555555555556</v>
      </c>
      <c r="J45" s="1"/>
      <c r="O45" s="1"/>
      <c r="T45" s="1"/>
      <c r="Y45" s="1"/>
      <c r="AD45" s="1"/>
      <c r="AI45" s="1"/>
      <c r="AL45" s="1"/>
      <c r="AM45" s="1"/>
      <c r="AN45" s="1"/>
    </row>
    <row r="46" spans="1:60" ht="15" x14ac:dyDescent="0.25">
      <c r="E46" s="1"/>
      <c r="J46"/>
      <c r="K46" s="51" t="s">
        <v>19</v>
      </c>
      <c r="L46" s="51" t="s">
        <v>20</v>
      </c>
      <c r="M46" s="51"/>
      <c r="N46" s="52"/>
      <c r="O46" s="1"/>
      <c r="T46" s="1"/>
      <c r="Y46" s="1"/>
      <c r="AD46" s="1"/>
      <c r="AI46" s="1"/>
      <c r="AL46" s="1"/>
      <c r="AM46" s="1"/>
      <c r="AN46" s="1"/>
    </row>
    <row r="47" spans="1:60" ht="15" x14ac:dyDescent="0.25">
      <c r="I47" t="s">
        <v>21</v>
      </c>
      <c r="K47" s="51">
        <v>15</v>
      </c>
      <c r="L47" s="51">
        <v>24</v>
      </c>
      <c r="M47" s="51">
        <f>K47*60+L47</f>
        <v>924</v>
      </c>
      <c r="N47" s="52">
        <f>M47/60</f>
        <v>15.4</v>
      </c>
    </row>
    <row r="48" spans="1:60" ht="15" x14ac:dyDescent="0.25">
      <c r="I48" s="53"/>
      <c r="J48" s="54"/>
      <c r="K48" s="55"/>
      <c r="L48" s="55"/>
      <c r="M48" s="55"/>
      <c r="N48" s="56"/>
    </row>
    <row r="49" spans="9:31" ht="15" x14ac:dyDescent="0.25">
      <c r="I49" s="53"/>
      <c r="J49" s="54"/>
      <c r="K49" s="55"/>
      <c r="L49" s="55"/>
      <c r="M49" s="55"/>
      <c r="N49" s="56"/>
    </row>
    <row r="50" spans="9:31" ht="15" x14ac:dyDescent="0.25">
      <c r="I50" s="53"/>
      <c r="J50" s="54"/>
      <c r="K50" s="55"/>
      <c r="L50" s="55"/>
      <c r="M50" s="55"/>
      <c r="N50" s="56"/>
    </row>
    <row r="51" spans="9:31" ht="15" x14ac:dyDescent="0.25">
      <c r="I51" s="53"/>
      <c r="J51" s="54"/>
      <c r="K51" s="55"/>
      <c r="L51" s="55"/>
      <c r="M51" s="55"/>
      <c r="N51" s="56"/>
      <c r="AB51" s="51" t="s">
        <v>19</v>
      </c>
      <c r="AC51" s="51" t="s">
        <v>20</v>
      </c>
      <c r="AD51" s="51"/>
      <c r="AE51" s="52"/>
    </row>
    <row r="52" spans="9:31" ht="15" x14ac:dyDescent="0.25">
      <c r="I52" s="53"/>
      <c r="J52" s="54"/>
      <c r="K52" s="55"/>
      <c r="L52" s="55"/>
      <c r="M52" s="55"/>
      <c r="N52" s="56"/>
      <c r="AB52" s="51">
        <v>8</v>
      </c>
      <c r="AC52" s="51">
        <v>11</v>
      </c>
      <c r="AD52" s="51">
        <f>AB52*60+AC52</f>
        <v>491</v>
      </c>
      <c r="AE52" s="52">
        <f>AD52/60</f>
        <v>8.1833333333333336</v>
      </c>
    </row>
    <row r="53" spans="9:31" ht="15" x14ac:dyDescent="0.25">
      <c r="I53" s="53"/>
      <c r="J53" s="54"/>
      <c r="K53" s="55"/>
      <c r="L53" s="55"/>
      <c r="M53" s="55"/>
      <c r="N53" s="56"/>
    </row>
    <row r="54" spans="9:31" ht="15" x14ac:dyDescent="0.25">
      <c r="I54" s="53"/>
      <c r="J54" s="54"/>
      <c r="K54" s="55"/>
      <c r="L54" s="55"/>
      <c r="M54" s="55"/>
      <c r="N54" s="56"/>
    </row>
    <row r="55" spans="9:31" ht="15" x14ac:dyDescent="0.25">
      <c r="I55" s="53"/>
      <c r="J55" s="54"/>
      <c r="K55" s="55"/>
      <c r="L55" s="55"/>
      <c r="M55" s="55"/>
      <c r="N55" s="56"/>
    </row>
    <row r="56" spans="9:31" ht="15" x14ac:dyDescent="0.25">
      <c r="I56" s="53"/>
      <c r="J56" s="54"/>
      <c r="K56" s="55"/>
      <c r="L56" s="55"/>
      <c r="M56" s="55"/>
      <c r="N56" s="56"/>
    </row>
    <row r="57" spans="9:31" ht="15" x14ac:dyDescent="0.25">
      <c r="I57" s="53"/>
      <c r="J57" s="54"/>
      <c r="K57" s="55"/>
      <c r="L57" s="55"/>
      <c r="M57" s="55"/>
      <c r="N57" s="56"/>
    </row>
    <row r="58" spans="9:31" ht="15" x14ac:dyDescent="0.25">
      <c r="I58" s="53"/>
      <c r="J58" s="54"/>
      <c r="K58" s="55"/>
      <c r="L58" s="55"/>
      <c r="M58" s="55"/>
      <c r="N58" s="56"/>
    </row>
    <row r="59" spans="9:31" ht="15" x14ac:dyDescent="0.25">
      <c r="I59" s="53"/>
      <c r="J59" s="54"/>
      <c r="K59" s="55"/>
      <c r="L59" s="55"/>
      <c r="M59" s="55"/>
      <c r="N59" s="56"/>
    </row>
    <row r="60" spans="9:31" ht="15" x14ac:dyDescent="0.25">
      <c r="I60" s="53"/>
      <c r="J60" s="54"/>
      <c r="K60" s="55"/>
      <c r="L60" s="55"/>
      <c r="M60" s="55"/>
      <c r="N60" s="56"/>
    </row>
  </sheetData>
  <mergeCells count="48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AG4:AK4"/>
    <mergeCell ref="AL4:AP4"/>
    <mergeCell ref="AQ4:AU4"/>
    <mergeCell ref="AV4:AZ4"/>
    <mergeCell ref="C37:D37"/>
    <mergeCell ref="H37:I37"/>
    <mergeCell ref="M37:N37"/>
    <mergeCell ref="R37:S37"/>
    <mergeCell ref="W37:X37"/>
    <mergeCell ref="AB37:AC37"/>
    <mergeCell ref="AG37:AH37"/>
    <mergeCell ref="AL37:AM37"/>
    <mergeCell ref="BA3:BE3"/>
    <mergeCell ref="BA4:BE4"/>
    <mergeCell ref="BF4:BF5"/>
    <mergeCell ref="BG4:BG5"/>
    <mergeCell ref="BH4:BH5"/>
    <mergeCell ref="C41:E41"/>
    <mergeCell ref="AQ37:AR37"/>
    <mergeCell ref="AV37:AW37"/>
    <mergeCell ref="BA37:BB37"/>
    <mergeCell ref="C38:D38"/>
    <mergeCell ref="H38:I38"/>
    <mergeCell ref="M38:N38"/>
    <mergeCell ref="R38:S38"/>
    <mergeCell ref="W38:X38"/>
    <mergeCell ref="AB38:AC38"/>
    <mergeCell ref="AG38:AH38"/>
    <mergeCell ref="AL38:AM38"/>
    <mergeCell ref="AQ38:AR38"/>
    <mergeCell ref="AV38:AW38"/>
    <mergeCell ref="BA38:BB38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tabColor rgb="FFFF0000"/>
  </sheetPr>
  <dimension ref="A1:BH61"/>
  <sheetViews>
    <sheetView showGridLines="0" zoomScale="81" zoomScaleNormal="81" workbookViewId="0">
      <pane xSplit="1" ySplit="5" topLeftCell="X6" activePane="bottomRight" state="frozen"/>
      <selection activeCell="AK9" sqref="AK9"/>
      <selection pane="topRight" activeCell="AK9" sqref="AK9"/>
      <selection pane="bottomLeft" activeCell="AK9" sqref="AK9"/>
      <selection pane="bottomRight" activeCell="AY38" sqref="AY38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7" style="1" customWidth="1"/>
    <col min="5" max="5" width="7" style="2" customWidth="1"/>
    <col min="6" max="7" width="7" style="1" customWidth="1"/>
    <col min="8" max="9" width="7.28515625" style="1" customWidth="1"/>
    <col min="10" max="10" width="7.28515625" style="2" customWidth="1"/>
    <col min="11" max="12" width="7.28515625" style="1" customWidth="1"/>
    <col min="13" max="14" width="7.42578125" style="1" customWidth="1"/>
    <col min="15" max="15" width="7.42578125" style="2" customWidth="1"/>
    <col min="16" max="19" width="7.42578125" style="1" customWidth="1"/>
    <col min="20" max="20" width="7.42578125" style="2" customWidth="1"/>
    <col min="21" max="22" width="7.42578125" style="1" customWidth="1"/>
    <col min="23" max="24" width="8" style="1" customWidth="1"/>
    <col min="25" max="25" width="8" style="2" customWidth="1"/>
    <col min="26" max="27" width="8" style="1" customWidth="1"/>
    <col min="28" max="29" width="8.28515625" style="1" customWidth="1"/>
    <col min="30" max="30" width="8.28515625" style="2" customWidth="1"/>
    <col min="31" max="32" width="8.28515625" style="1" customWidth="1"/>
    <col min="33" max="34" width="7.28515625" style="1" customWidth="1"/>
    <col min="35" max="35" width="7.28515625" style="2" customWidth="1"/>
    <col min="36" max="37" width="7.28515625" style="1" customWidth="1"/>
    <col min="38" max="40" width="7.7109375" style="2" customWidth="1"/>
    <col min="41" max="42" width="7.7109375" style="1" customWidth="1"/>
    <col min="43" max="47" width="8.28515625" style="1" customWidth="1"/>
    <col min="48" max="52" width="7.42578125" style="1" customWidth="1"/>
    <col min="53" max="57" width="8.7109375" style="1" customWidth="1"/>
    <col min="58" max="16384" width="11.42578125" style="1"/>
  </cols>
  <sheetData>
    <row r="1" spans="1:60" ht="29.45" customHeight="1" x14ac:dyDescent="0.25">
      <c r="A1" s="50" t="s">
        <v>31</v>
      </c>
      <c r="B1" s="48"/>
      <c r="G1" s="48"/>
      <c r="L1" s="48"/>
      <c r="Q1" s="48"/>
      <c r="V1" s="48"/>
      <c r="AA1" s="48"/>
      <c r="AF1" s="48"/>
      <c r="AK1" s="48"/>
    </row>
    <row r="2" spans="1:60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60" ht="16.5" thickBot="1" x14ac:dyDescent="0.3">
      <c r="C3" s="145" t="s">
        <v>1</v>
      </c>
      <c r="D3" s="146"/>
      <c r="E3" s="146"/>
      <c r="F3" s="146"/>
      <c r="G3" s="147"/>
      <c r="H3" s="142" t="s">
        <v>22</v>
      </c>
      <c r="I3" s="143"/>
      <c r="J3" s="143"/>
      <c r="K3" s="143"/>
      <c r="L3" s="144"/>
      <c r="M3" s="145" t="s">
        <v>3</v>
      </c>
      <c r="N3" s="146"/>
      <c r="O3" s="146"/>
      <c r="P3" s="146"/>
      <c r="Q3" s="147"/>
      <c r="R3" s="142" t="s">
        <v>4</v>
      </c>
      <c r="S3" s="143"/>
      <c r="T3" s="143"/>
      <c r="U3" s="143"/>
      <c r="V3" s="144"/>
      <c r="W3" s="145" t="s">
        <v>0</v>
      </c>
      <c r="X3" s="146"/>
      <c r="Y3" s="146"/>
      <c r="Z3" s="146"/>
      <c r="AA3" s="147"/>
      <c r="AB3" s="142" t="s">
        <v>26</v>
      </c>
      <c r="AC3" s="143"/>
      <c r="AD3" s="143"/>
      <c r="AE3" s="143"/>
      <c r="AF3" s="144"/>
      <c r="AG3" s="145" t="s">
        <v>23</v>
      </c>
      <c r="AH3" s="146"/>
      <c r="AI3" s="146"/>
      <c r="AJ3" s="146"/>
      <c r="AK3" s="147"/>
      <c r="AL3" s="142" t="s">
        <v>25</v>
      </c>
      <c r="AM3" s="143"/>
      <c r="AN3" s="143"/>
      <c r="AO3" s="143"/>
      <c r="AP3" s="144"/>
      <c r="AQ3" s="145" t="s">
        <v>24</v>
      </c>
      <c r="AR3" s="146"/>
      <c r="AS3" s="146"/>
      <c r="AT3" s="146"/>
      <c r="AU3" s="147"/>
      <c r="AV3" s="67"/>
      <c r="AW3" s="67"/>
      <c r="AX3" s="67" t="s">
        <v>32</v>
      </c>
      <c r="AY3" s="67"/>
      <c r="AZ3" s="67"/>
      <c r="BA3" s="142" t="s">
        <v>32</v>
      </c>
      <c r="BB3" s="143"/>
      <c r="BC3" s="143"/>
      <c r="BD3" s="143"/>
      <c r="BE3" s="144"/>
      <c r="BF3" s="2"/>
      <c r="BG3" s="2"/>
      <c r="BH3" s="2"/>
    </row>
    <row r="4" spans="1:60" s="46" customFormat="1" ht="15.75" x14ac:dyDescent="0.25">
      <c r="A4" s="47" t="s">
        <v>5</v>
      </c>
      <c r="C4" s="145"/>
      <c r="D4" s="146"/>
      <c r="E4" s="146"/>
      <c r="F4" s="146"/>
      <c r="G4" s="147"/>
      <c r="H4" s="142"/>
      <c r="I4" s="143"/>
      <c r="J4" s="143"/>
      <c r="K4" s="143"/>
      <c r="L4" s="144"/>
      <c r="M4" s="145"/>
      <c r="N4" s="146"/>
      <c r="O4" s="146"/>
      <c r="P4" s="146"/>
      <c r="Q4" s="147"/>
      <c r="R4" s="148"/>
      <c r="S4" s="143"/>
      <c r="T4" s="143"/>
      <c r="U4" s="143"/>
      <c r="V4" s="144"/>
      <c r="W4" s="145"/>
      <c r="X4" s="146"/>
      <c r="Y4" s="146"/>
      <c r="Z4" s="146"/>
      <c r="AA4" s="147"/>
      <c r="AB4" s="142"/>
      <c r="AC4" s="143"/>
      <c r="AD4" s="143"/>
      <c r="AE4" s="143"/>
      <c r="AF4" s="144"/>
      <c r="AG4" s="145"/>
      <c r="AH4" s="146"/>
      <c r="AI4" s="146"/>
      <c r="AJ4" s="146"/>
      <c r="AK4" s="147"/>
      <c r="AL4" s="142"/>
      <c r="AM4" s="143"/>
      <c r="AN4" s="143"/>
      <c r="AO4" s="143"/>
      <c r="AP4" s="144"/>
      <c r="AQ4" s="145"/>
      <c r="AR4" s="146"/>
      <c r="AS4" s="146"/>
      <c r="AT4" s="146"/>
      <c r="AU4" s="147"/>
      <c r="AV4" s="67"/>
      <c r="AW4" s="67"/>
      <c r="AX4" s="67"/>
      <c r="AY4" s="67"/>
      <c r="AZ4" s="67"/>
      <c r="BA4" s="148"/>
      <c r="BB4" s="143"/>
      <c r="BC4" s="143"/>
      <c r="BD4" s="143"/>
      <c r="BE4" s="144"/>
      <c r="BF4" s="151" t="s">
        <v>6</v>
      </c>
      <c r="BG4" s="153" t="s">
        <v>7</v>
      </c>
      <c r="BH4" s="178" t="s">
        <v>8</v>
      </c>
    </row>
    <row r="5" spans="1:60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34" t="s">
        <v>9</v>
      </c>
      <c r="BB5" s="32" t="s">
        <v>10</v>
      </c>
      <c r="BC5" s="33" t="s">
        <v>11</v>
      </c>
      <c r="BD5" s="32" t="s">
        <v>12</v>
      </c>
      <c r="BE5" s="31" t="s">
        <v>13</v>
      </c>
      <c r="BF5" s="152"/>
      <c r="BG5" s="154"/>
      <c r="BH5" s="179"/>
    </row>
    <row r="6" spans="1:60" x14ac:dyDescent="0.2">
      <c r="A6" s="45">
        <v>1</v>
      </c>
      <c r="C6" s="41"/>
      <c r="D6" s="40"/>
      <c r="E6" s="26"/>
      <c r="F6" s="40"/>
      <c r="G6" s="39"/>
      <c r="H6" s="41"/>
      <c r="I6" s="40"/>
      <c r="J6" s="26"/>
      <c r="K6" s="40"/>
      <c r="L6" s="39"/>
      <c r="M6" s="44"/>
      <c r="N6" s="43"/>
      <c r="O6" s="28"/>
      <c r="P6" s="43"/>
      <c r="Q6" s="42"/>
      <c r="R6" s="41"/>
      <c r="S6" s="40"/>
      <c r="T6" s="26"/>
      <c r="U6" s="40"/>
      <c r="V6" s="39"/>
      <c r="W6" s="38"/>
      <c r="X6" s="36"/>
      <c r="Y6" s="37"/>
      <c r="Z6" s="36"/>
      <c r="AA6" s="35"/>
      <c r="AB6" s="34"/>
      <c r="AC6" s="32"/>
      <c r="AD6" s="33"/>
      <c r="AE6" s="32"/>
      <c r="AF6" s="31"/>
      <c r="AG6" s="38"/>
      <c r="AH6" s="36"/>
      <c r="AI6" s="37"/>
      <c r="AJ6" s="36"/>
      <c r="AK6" s="35"/>
      <c r="AL6" s="34"/>
      <c r="AM6" s="32"/>
      <c r="AN6" s="33"/>
      <c r="AO6" s="32"/>
      <c r="AP6" s="31"/>
      <c r="AQ6" s="38"/>
      <c r="AR6" s="36"/>
      <c r="AS6" s="37"/>
      <c r="AT6" s="36"/>
      <c r="AU6" s="35"/>
      <c r="AV6" s="34"/>
      <c r="AW6" s="32"/>
      <c r="AX6" s="33"/>
      <c r="AY6" s="32"/>
      <c r="AZ6" s="31"/>
      <c r="BA6" s="34"/>
      <c r="BB6" s="32"/>
      <c r="BC6" s="33"/>
      <c r="BD6" s="32"/>
      <c r="BE6" s="31"/>
      <c r="BF6" s="71"/>
      <c r="BG6" s="72"/>
      <c r="BH6" s="73"/>
    </row>
    <row r="7" spans="1:60" x14ac:dyDescent="0.2">
      <c r="A7" s="30">
        <v>2</v>
      </c>
      <c r="C7" s="27">
        <v>0</v>
      </c>
      <c r="D7" s="25">
        <v>12</v>
      </c>
      <c r="E7" s="26">
        <f t="shared" ref="E7:E31" si="0">+C7+D7</f>
        <v>12</v>
      </c>
      <c r="F7" s="25">
        <v>117</v>
      </c>
      <c r="G7" s="24">
        <v>6.72</v>
      </c>
      <c r="H7" s="27">
        <v>4</v>
      </c>
      <c r="I7" s="25">
        <v>3</v>
      </c>
      <c r="J7" s="26">
        <f t="shared" ref="J7:J36" si="1">+H7+I7</f>
        <v>7</v>
      </c>
      <c r="K7" s="25">
        <v>190</v>
      </c>
      <c r="L7" s="24">
        <v>8.58</v>
      </c>
      <c r="M7" s="27">
        <v>5</v>
      </c>
      <c r="N7" s="25">
        <v>15</v>
      </c>
      <c r="O7" s="28">
        <f t="shared" ref="O7:O32" si="2">+M7+N7</f>
        <v>20</v>
      </c>
      <c r="P7" s="25">
        <v>186</v>
      </c>
      <c r="Q7" s="24">
        <v>8.6199999999999992</v>
      </c>
      <c r="R7" s="27">
        <v>5</v>
      </c>
      <c r="S7" s="25">
        <v>5</v>
      </c>
      <c r="T7" s="26">
        <f t="shared" ref="T7:T34" si="3">+R7+S7</f>
        <v>10</v>
      </c>
      <c r="U7" s="25">
        <v>360</v>
      </c>
      <c r="V7" s="24">
        <v>9.5299999999999994</v>
      </c>
      <c r="W7" s="27">
        <v>9</v>
      </c>
      <c r="X7" s="25">
        <v>10</v>
      </c>
      <c r="Y7" s="28">
        <f t="shared" ref="Y7:Y36" si="4">+W7+X7</f>
        <v>19</v>
      </c>
      <c r="Z7" s="25">
        <v>252</v>
      </c>
      <c r="AA7" s="24">
        <v>10.47</v>
      </c>
      <c r="AB7" s="27">
        <v>0</v>
      </c>
      <c r="AC7" s="25">
        <v>0</v>
      </c>
      <c r="AD7" s="26">
        <v>0</v>
      </c>
      <c r="AE7" s="25">
        <v>0</v>
      </c>
      <c r="AF7" s="24">
        <v>0</v>
      </c>
      <c r="AG7" s="27">
        <v>0</v>
      </c>
      <c r="AH7" s="25">
        <v>0</v>
      </c>
      <c r="AI7" s="28">
        <v>0</v>
      </c>
      <c r="AJ7" s="25">
        <v>0</v>
      </c>
      <c r="AK7" s="24">
        <v>0</v>
      </c>
      <c r="AL7" s="27">
        <v>6</v>
      </c>
      <c r="AM7" s="25">
        <v>1</v>
      </c>
      <c r="AN7" s="26">
        <f t="shared" ref="AN7:AN36" si="5">+AL7+AM7</f>
        <v>7</v>
      </c>
      <c r="AO7" s="25">
        <v>395</v>
      </c>
      <c r="AP7" s="24">
        <v>10.35</v>
      </c>
      <c r="AQ7" s="27">
        <v>9</v>
      </c>
      <c r="AR7" s="25">
        <v>13</v>
      </c>
      <c r="AS7" s="28">
        <f t="shared" ref="AS7:AS34" si="6">+AQ7+AR7</f>
        <v>22</v>
      </c>
      <c r="AT7" s="25">
        <v>235</v>
      </c>
      <c r="AU7" s="24">
        <v>9.3800000000000008</v>
      </c>
      <c r="AV7" s="27">
        <v>6</v>
      </c>
      <c r="AW7" s="25">
        <v>3</v>
      </c>
      <c r="AX7" s="26">
        <f t="shared" ref="AX7:AX36" si="7">+AV7+AW7</f>
        <v>9</v>
      </c>
      <c r="AY7" s="25">
        <v>255</v>
      </c>
      <c r="AZ7" s="24">
        <v>8.7799999999999994</v>
      </c>
      <c r="BA7" s="27">
        <v>0</v>
      </c>
      <c r="BB7" s="25">
        <v>0</v>
      </c>
      <c r="BC7" s="26">
        <v>0</v>
      </c>
      <c r="BD7" s="25">
        <v>0</v>
      </c>
      <c r="BE7" s="24">
        <v>0</v>
      </c>
      <c r="BF7" s="23">
        <f>IF(E7&gt;0,1,0)+IF(J7&gt;0,1,0)+IF(O7&gt;0,1,0)+IF(T7&gt;0,1,0)+IF(Y7&gt;0,1,0)+IF(AD7&gt;0,1,0)+IF(AI7&gt;0,1,0)+IF(AN7&gt;0,1,0)+IF(AS7&gt;0,1,0)+IF(BC7&gt;0,1,0)+IF(AX7&gt;0,1,0)</f>
        <v>8</v>
      </c>
      <c r="BG7" s="22">
        <f>E7+J7+O7+T7+Y7+AX7+AD7+AI7+AN7+AS7+BC7</f>
        <v>106</v>
      </c>
      <c r="BH7" s="21">
        <f>BG7/BF7</f>
        <v>13.25</v>
      </c>
    </row>
    <row r="8" spans="1:60" x14ac:dyDescent="0.2">
      <c r="A8" s="30">
        <v>3</v>
      </c>
      <c r="C8" s="27">
        <v>3</v>
      </c>
      <c r="D8" s="25">
        <v>14</v>
      </c>
      <c r="E8" s="26">
        <f t="shared" si="0"/>
        <v>17</v>
      </c>
      <c r="F8" s="25">
        <v>224</v>
      </c>
      <c r="G8" s="24">
        <v>8.5</v>
      </c>
      <c r="H8" s="27">
        <v>5</v>
      </c>
      <c r="I8" s="25">
        <v>6</v>
      </c>
      <c r="J8" s="26">
        <f t="shared" si="1"/>
        <v>11</v>
      </c>
      <c r="K8" s="25">
        <v>111</v>
      </c>
      <c r="L8" s="24">
        <v>8.25</v>
      </c>
      <c r="M8" s="27">
        <v>7</v>
      </c>
      <c r="N8" s="25">
        <v>23</v>
      </c>
      <c r="O8" s="28">
        <f t="shared" si="2"/>
        <v>30</v>
      </c>
      <c r="P8" s="25">
        <v>159</v>
      </c>
      <c r="Q8" s="24">
        <v>10.199999999999999</v>
      </c>
      <c r="R8" s="27">
        <v>5</v>
      </c>
      <c r="S8" s="25">
        <v>2</v>
      </c>
      <c r="T8" s="26">
        <f t="shared" si="3"/>
        <v>7</v>
      </c>
      <c r="U8" s="25">
        <v>456</v>
      </c>
      <c r="V8" s="24">
        <v>10.17</v>
      </c>
      <c r="W8" s="27">
        <v>6</v>
      </c>
      <c r="X8" s="25">
        <v>8</v>
      </c>
      <c r="Y8" s="28">
        <f t="shared" si="4"/>
        <v>14</v>
      </c>
      <c r="Z8" s="25">
        <v>201</v>
      </c>
      <c r="AA8" s="24">
        <v>10.35</v>
      </c>
      <c r="AB8" s="27">
        <v>0</v>
      </c>
      <c r="AC8" s="25">
        <v>0</v>
      </c>
      <c r="AD8" s="26">
        <v>0</v>
      </c>
      <c r="AE8" s="25">
        <v>0</v>
      </c>
      <c r="AF8" s="24">
        <v>0</v>
      </c>
      <c r="AG8" s="27">
        <v>2</v>
      </c>
      <c r="AH8" s="25">
        <v>5</v>
      </c>
      <c r="AI8" s="28">
        <f t="shared" ref="AI8:AI36" si="8">+AG8+AH8</f>
        <v>7</v>
      </c>
      <c r="AJ8" s="25">
        <v>86</v>
      </c>
      <c r="AK8" s="24">
        <v>6.43</v>
      </c>
      <c r="AL8" s="27">
        <v>1</v>
      </c>
      <c r="AM8" s="25">
        <v>13</v>
      </c>
      <c r="AN8" s="26">
        <f t="shared" si="5"/>
        <v>14</v>
      </c>
      <c r="AO8" s="25">
        <v>452</v>
      </c>
      <c r="AP8" s="24">
        <v>9.8000000000000007</v>
      </c>
      <c r="AQ8" s="27">
        <v>4</v>
      </c>
      <c r="AR8" s="25">
        <v>7</v>
      </c>
      <c r="AS8" s="28">
        <f t="shared" si="6"/>
        <v>11</v>
      </c>
      <c r="AT8" s="25">
        <v>143</v>
      </c>
      <c r="AU8" s="24">
        <v>8.0500000000000007</v>
      </c>
      <c r="AV8" s="27">
        <v>4</v>
      </c>
      <c r="AW8" s="25">
        <v>3</v>
      </c>
      <c r="AX8" s="26">
        <f t="shared" si="7"/>
        <v>7</v>
      </c>
      <c r="AY8" s="25">
        <v>200</v>
      </c>
      <c r="AZ8" s="24">
        <v>6.83</v>
      </c>
      <c r="BA8" s="27">
        <v>0</v>
      </c>
      <c r="BB8" s="25">
        <v>0</v>
      </c>
      <c r="BC8" s="26">
        <v>0</v>
      </c>
      <c r="BD8" s="25">
        <v>0</v>
      </c>
      <c r="BE8" s="24">
        <v>0</v>
      </c>
      <c r="BF8" s="23">
        <f t="shared" ref="BF8:BF11" si="9">IF(E8&gt;0,1,0)+IF(J8&gt;0,1,0)+IF(O8&gt;0,1,0)+IF(T8&gt;0,1,0)+IF(Y8&gt;0,1,0)+IF(AD8&gt;0,1,0)+IF(AI8&gt;0,1,0)+IF(AN8&gt;0,1,0)+IF(AS8&gt;0,1,0)+IF(BC8&gt;0,1,0)+IF(AX8&gt;0,1,0)</f>
        <v>9</v>
      </c>
      <c r="BG8" s="22">
        <f t="shared" ref="BG8:BG11" si="10">E8+J8+O8+T8+Y8+AX8+AD8+AI8+AN8+AS8+BC8</f>
        <v>118</v>
      </c>
      <c r="BH8" s="21">
        <f t="shared" ref="BH8:BH37" si="11">BG8/BF8</f>
        <v>13.111111111111111</v>
      </c>
    </row>
    <row r="9" spans="1:60" x14ac:dyDescent="0.2">
      <c r="A9" s="45">
        <v>4</v>
      </c>
      <c r="C9" s="27">
        <v>4</v>
      </c>
      <c r="D9" s="25">
        <v>13</v>
      </c>
      <c r="E9" s="26">
        <f t="shared" si="0"/>
        <v>17</v>
      </c>
      <c r="F9" s="25">
        <v>213</v>
      </c>
      <c r="G9" s="24">
        <v>7.83</v>
      </c>
      <c r="H9" s="27">
        <v>7</v>
      </c>
      <c r="I9" s="25">
        <v>2</v>
      </c>
      <c r="J9" s="26">
        <f t="shared" si="1"/>
        <v>9</v>
      </c>
      <c r="K9" s="25">
        <v>189</v>
      </c>
      <c r="L9" s="24">
        <v>7.7</v>
      </c>
      <c r="M9" s="27">
        <v>4</v>
      </c>
      <c r="N9" s="25">
        <v>12</v>
      </c>
      <c r="O9" s="28">
        <f t="shared" si="2"/>
        <v>16</v>
      </c>
      <c r="P9" s="25">
        <v>161</v>
      </c>
      <c r="Q9" s="24">
        <v>8</v>
      </c>
      <c r="R9" s="27">
        <v>5</v>
      </c>
      <c r="S9" s="25">
        <v>6</v>
      </c>
      <c r="T9" s="26">
        <f t="shared" si="3"/>
        <v>11</v>
      </c>
      <c r="U9" s="25">
        <v>201</v>
      </c>
      <c r="V9" s="24">
        <v>8.0299999999999994</v>
      </c>
      <c r="W9" s="27">
        <v>6</v>
      </c>
      <c r="X9" s="25">
        <v>5</v>
      </c>
      <c r="Y9" s="28">
        <f t="shared" si="4"/>
        <v>11</v>
      </c>
      <c r="Z9" s="25">
        <v>204</v>
      </c>
      <c r="AA9" s="24">
        <v>8.0299999999999994</v>
      </c>
      <c r="AB9" s="27">
        <v>0</v>
      </c>
      <c r="AC9" s="25">
        <v>0</v>
      </c>
      <c r="AD9" s="26">
        <f t="shared" ref="AD9:AD36" si="12">+AB9+AC9</f>
        <v>0</v>
      </c>
      <c r="AE9" s="25">
        <v>0</v>
      </c>
      <c r="AF9" s="24">
        <v>0</v>
      </c>
      <c r="AG9" s="27">
        <v>4</v>
      </c>
      <c r="AH9" s="25">
        <v>5</v>
      </c>
      <c r="AI9" s="28">
        <f t="shared" si="8"/>
        <v>9</v>
      </c>
      <c r="AJ9" s="25">
        <v>363</v>
      </c>
      <c r="AK9" s="24">
        <v>10.28</v>
      </c>
      <c r="AL9" s="27">
        <v>3</v>
      </c>
      <c r="AM9" s="25">
        <v>4</v>
      </c>
      <c r="AN9" s="26">
        <f t="shared" si="5"/>
        <v>7</v>
      </c>
      <c r="AO9" s="25">
        <v>69</v>
      </c>
      <c r="AP9" s="24">
        <v>7.37</v>
      </c>
      <c r="AQ9" s="27">
        <v>4</v>
      </c>
      <c r="AR9" s="25">
        <v>11</v>
      </c>
      <c r="AS9" s="28">
        <f t="shared" si="6"/>
        <v>15</v>
      </c>
      <c r="AT9" s="25">
        <v>251</v>
      </c>
      <c r="AU9" s="24">
        <v>8.1</v>
      </c>
      <c r="AV9" s="27">
        <v>5</v>
      </c>
      <c r="AW9" s="25">
        <v>5</v>
      </c>
      <c r="AX9" s="26">
        <f t="shared" si="7"/>
        <v>10</v>
      </c>
      <c r="AY9" s="25">
        <v>211</v>
      </c>
      <c r="AZ9" s="24">
        <v>8.3800000000000008</v>
      </c>
      <c r="BA9" s="27">
        <v>0</v>
      </c>
      <c r="BB9" s="25">
        <v>0</v>
      </c>
      <c r="BC9" s="26">
        <v>0</v>
      </c>
      <c r="BD9" s="25">
        <v>0</v>
      </c>
      <c r="BE9" s="24">
        <v>0</v>
      </c>
      <c r="BF9" s="23">
        <f t="shared" si="9"/>
        <v>9</v>
      </c>
      <c r="BG9" s="22">
        <f t="shared" si="10"/>
        <v>105</v>
      </c>
      <c r="BH9" s="21">
        <f t="shared" si="11"/>
        <v>11.666666666666666</v>
      </c>
    </row>
    <row r="10" spans="1:60" x14ac:dyDescent="0.2">
      <c r="A10" s="30">
        <v>5</v>
      </c>
      <c r="C10" s="27">
        <v>5</v>
      </c>
      <c r="D10" s="25">
        <v>13</v>
      </c>
      <c r="E10" s="26">
        <f t="shared" si="0"/>
        <v>18</v>
      </c>
      <c r="F10" s="25">
        <v>263</v>
      </c>
      <c r="G10" s="24">
        <v>9.77</v>
      </c>
      <c r="H10" s="27">
        <v>4</v>
      </c>
      <c r="I10" s="25">
        <v>5</v>
      </c>
      <c r="J10" s="26">
        <f t="shared" si="1"/>
        <v>9</v>
      </c>
      <c r="K10" s="25">
        <v>144</v>
      </c>
      <c r="L10" s="24">
        <v>8.5299999999999994</v>
      </c>
      <c r="M10" s="27">
        <v>4</v>
      </c>
      <c r="N10" s="25">
        <v>13</v>
      </c>
      <c r="O10" s="28">
        <f t="shared" si="2"/>
        <v>17</v>
      </c>
      <c r="P10" s="25">
        <v>128</v>
      </c>
      <c r="Q10" s="24">
        <v>8.7799999999999994</v>
      </c>
      <c r="R10" s="27">
        <v>4</v>
      </c>
      <c r="S10" s="25">
        <v>6</v>
      </c>
      <c r="T10" s="26">
        <f t="shared" si="3"/>
        <v>10</v>
      </c>
      <c r="U10" s="25">
        <v>332</v>
      </c>
      <c r="V10" s="24">
        <v>8.8000000000000007</v>
      </c>
      <c r="W10" s="27">
        <v>8</v>
      </c>
      <c r="X10" s="25">
        <v>10</v>
      </c>
      <c r="Y10" s="28">
        <f t="shared" si="4"/>
        <v>18</v>
      </c>
      <c r="Z10" s="25">
        <v>322</v>
      </c>
      <c r="AA10" s="24">
        <v>8.8000000000000007</v>
      </c>
      <c r="AB10" s="27">
        <v>0</v>
      </c>
      <c r="AC10" s="25">
        <v>0</v>
      </c>
      <c r="AD10" s="26">
        <v>0</v>
      </c>
      <c r="AE10" s="25">
        <v>0</v>
      </c>
      <c r="AF10" s="24">
        <v>0</v>
      </c>
      <c r="AG10" s="27">
        <v>5</v>
      </c>
      <c r="AH10" s="25">
        <v>2</v>
      </c>
      <c r="AI10" s="28">
        <f t="shared" si="8"/>
        <v>7</v>
      </c>
      <c r="AJ10" s="25">
        <v>124</v>
      </c>
      <c r="AK10" s="24">
        <v>6.62</v>
      </c>
      <c r="AL10" s="27">
        <v>7</v>
      </c>
      <c r="AM10" s="25">
        <v>6</v>
      </c>
      <c r="AN10" s="26">
        <f t="shared" si="5"/>
        <v>13</v>
      </c>
      <c r="AO10" s="25">
        <v>335</v>
      </c>
      <c r="AP10" s="24">
        <v>9.58</v>
      </c>
      <c r="AQ10" s="27">
        <v>5</v>
      </c>
      <c r="AR10" s="25">
        <v>5</v>
      </c>
      <c r="AS10" s="28">
        <f t="shared" si="6"/>
        <v>10</v>
      </c>
      <c r="AT10" s="25">
        <v>224</v>
      </c>
      <c r="AU10" s="24">
        <v>8.65</v>
      </c>
      <c r="AV10" s="27">
        <v>4</v>
      </c>
      <c r="AW10" s="25">
        <v>4</v>
      </c>
      <c r="AX10" s="26">
        <f t="shared" si="7"/>
        <v>8</v>
      </c>
      <c r="AY10" s="25">
        <v>240</v>
      </c>
      <c r="AZ10" s="24">
        <v>8.8000000000000007</v>
      </c>
      <c r="BA10" s="27">
        <v>0</v>
      </c>
      <c r="BB10" s="25">
        <v>0</v>
      </c>
      <c r="BC10" s="26">
        <v>0</v>
      </c>
      <c r="BD10" s="25">
        <v>0</v>
      </c>
      <c r="BE10" s="24">
        <v>0</v>
      </c>
      <c r="BF10" s="23">
        <f t="shared" si="9"/>
        <v>9</v>
      </c>
      <c r="BG10" s="22">
        <f t="shared" si="10"/>
        <v>110</v>
      </c>
      <c r="BH10" s="21">
        <f t="shared" si="11"/>
        <v>12.222222222222221</v>
      </c>
    </row>
    <row r="11" spans="1:60" x14ac:dyDescent="0.2">
      <c r="A11" s="30">
        <v>6</v>
      </c>
      <c r="C11" s="27">
        <v>5</v>
      </c>
      <c r="D11" s="25">
        <v>9</v>
      </c>
      <c r="E11" s="26">
        <f t="shared" si="0"/>
        <v>14</v>
      </c>
      <c r="F11" s="25">
        <v>101</v>
      </c>
      <c r="G11" s="24">
        <v>8.5</v>
      </c>
      <c r="H11" s="27">
        <v>5</v>
      </c>
      <c r="I11" s="25">
        <v>6</v>
      </c>
      <c r="J11" s="26">
        <f t="shared" si="1"/>
        <v>11</v>
      </c>
      <c r="K11" s="25">
        <v>212</v>
      </c>
      <c r="L11" s="24">
        <v>8.4700000000000006</v>
      </c>
      <c r="M11" s="27">
        <v>3</v>
      </c>
      <c r="N11" s="25">
        <v>13</v>
      </c>
      <c r="O11" s="28">
        <f t="shared" si="2"/>
        <v>16</v>
      </c>
      <c r="P11" s="25">
        <v>127</v>
      </c>
      <c r="Q11" s="24">
        <v>8.35</v>
      </c>
      <c r="R11" s="27">
        <v>4</v>
      </c>
      <c r="S11" s="25">
        <v>6</v>
      </c>
      <c r="T11" s="26">
        <f t="shared" si="3"/>
        <v>10</v>
      </c>
      <c r="U11" s="25">
        <v>271</v>
      </c>
      <c r="V11" s="24">
        <v>7.78</v>
      </c>
      <c r="W11" s="27">
        <v>5</v>
      </c>
      <c r="X11" s="25">
        <v>8</v>
      </c>
      <c r="Y11" s="28">
        <f t="shared" si="4"/>
        <v>13</v>
      </c>
      <c r="Z11" s="25">
        <v>234</v>
      </c>
      <c r="AA11" s="24">
        <v>9.5</v>
      </c>
      <c r="AB11" s="27">
        <v>0</v>
      </c>
      <c r="AC11" s="25">
        <v>0</v>
      </c>
      <c r="AD11" s="26">
        <f t="shared" si="12"/>
        <v>0</v>
      </c>
      <c r="AE11" s="25">
        <v>0</v>
      </c>
      <c r="AF11" s="24">
        <v>0</v>
      </c>
      <c r="AG11" s="27">
        <v>3</v>
      </c>
      <c r="AH11" s="25">
        <v>2</v>
      </c>
      <c r="AI11" s="28">
        <f t="shared" si="8"/>
        <v>5</v>
      </c>
      <c r="AJ11" s="25">
        <v>230</v>
      </c>
      <c r="AK11" s="24">
        <v>8.17</v>
      </c>
      <c r="AL11" s="27">
        <v>2</v>
      </c>
      <c r="AM11" s="25">
        <v>5</v>
      </c>
      <c r="AN11" s="26">
        <f t="shared" si="5"/>
        <v>7</v>
      </c>
      <c r="AO11" s="25">
        <v>244</v>
      </c>
      <c r="AP11" s="24">
        <v>8.9</v>
      </c>
      <c r="AQ11" s="27">
        <v>4</v>
      </c>
      <c r="AR11" s="25">
        <v>3</v>
      </c>
      <c r="AS11" s="28">
        <f t="shared" si="6"/>
        <v>7</v>
      </c>
      <c r="AT11" s="25">
        <v>255</v>
      </c>
      <c r="AU11" s="24">
        <v>8.73</v>
      </c>
      <c r="AV11" s="27">
        <v>0</v>
      </c>
      <c r="AW11" s="25">
        <v>0</v>
      </c>
      <c r="AX11" s="26">
        <f t="shared" si="7"/>
        <v>0</v>
      </c>
      <c r="AY11" s="25">
        <v>0</v>
      </c>
      <c r="AZ11" s="24">
        <v>0</v>
      </c>
      <c r="BA11" s="27">
        <v>0</v>
      </c>
      <c r="BB11" s="25">
        <v>0</v>
      </c>
      <c r="BC11" s="26">
        <f t="shared" ref="BC11:BC34" si="13">+BA11+BB11</f>
        <v>0</v>
      </c>
      <c r="BD11" s="25">
        <v>0</v>
      </c>
      <c r="BE11" s="24">
        <v>0</v>
      </c>
      <c r="BF11" s="23">
        <f t="shared" si="9"/>
        <v>8</v>
      </c>
      <c r="BG11" s="22">
        <f t="shared" si="10"/>
        <v>83</v>
      </c>
      <c r="BH11" s="21">
        <f t="shared" si="11"/>
        <v>10.375</v>
      </c>
    </row>
    <row r="12" spans="1:60" x14ac:dyDescent="0.2">
      <c r="A12" s="74">
        <v>7</v>
      </c>
      <c r="B12" s="75"/>
      <c r="C12" s="76"/>
      <c r="D12" s="77"/>
      <c r="E12" s="78">
        <f t="shared" si="0"/>
        <v>0</v>
      </c>
      <c r="F12" s="77"/>
      <c r="G12" s="79"/>
      <c r="H12" s="76"/>
      <c r="I12" s="77"/>
      <c r="J12" s="78">
        <f t="shared" si="1"/>
        <v>0</v>
      </c>
      <c r="K12" s="77"/>
      <c r="L12" s="79"/>
      <c r="M12" s="76"/>
      <c r="N12" s="77"/>
      <c r="O12" s="78">
        <f t="shared" si="2"/>
        <v>0</v>
      </c>
      <c r="P12" s="77"/>
      <c r="Q12" s="79"/>
      <c r="R12" s="76"/>
      <c r="S12" s="77"/>
      <c r="T12" s="78">
        <f t="shared" si="3"/>
        <v>0</v>
      </c>
      <c r="U12" s="77"/>
      <c r="V12" s="79"/>
      <c r="W12" s="76"/>
      <c r="X12" s="77"/>
      <c r="Y12" s="78">
        <f t="shared" si="4"/>
        <v>0</v>
      </c>
      <c r="Z12" s="77"/>
      <c r="AA12" s="79"/>
      <c r="AB12" s="76"/>
      <c r="AC12" s="77"/>
      <c r="AD12" s="78">
        <f t="shared" si="12"/>
        <v>0</v>
      </c>
      <c r="AE12" s="77"/>
      <c r="AF12" s="79"/>
      <c r="AG12" s="76"/>
      <c r="AH12" s="77"/>
      <c r="AI12" s="78">
        <f t="shared" si="8"/>
        <v>0</v>
      </c>
      <c r="AJ12" s="77"/>
      <c r="AK12" s="79"/>
      <c r="AL12" s="76"/>
      <c r="AM12" s="77"/>
      <c r="AN12" s="78">
        <f t="shared" si="5"/>
        <v>0</v>
      </c>
      <c r="AO12" s="77"/>
      <c r="AP12" s="79"/>
      <c r="AQ12" s="76"/>
      <c r="AR12" s="77"/>
      <c r="AS12" s="78">
        <f t="shared" si="6"/>
        <v>0</v>
      </c>
      <c r="AT12" s="77"/>
      <c r="AU12" s="79"/>
      <c r="AV12" s="76"/>
      <c r="AW12" s="77"/>
      <c r="AX12" s="78">
        <f t="shared" si="7"/>
        <v>0</v>
      </c>
      <c r="AY12" s="77"/>
      <c r="AZ12" s="79"/>
      <c r="BA12" s="76"/>
      <c r="BB12" s="77"/>
      <c r="BC12" s="78">
        <f t="shared" si="13"/>
        <v>0</v>
      </c>
      <c r="BD12" s="77"/>
      <c r="BE12" s="79"/>
      <c r="BF12" s="80">
        <f t="shared" ref="BF12:BF33" si="14">IF(E12&gt;0,1,0)+IF(J12&gt;0,1,0)+IF(O12&gt;0,1,0)+IF(T12&gt;0,1,0)+IF(Y12&gt;0,1,0)+IF(AD12&gt;0,1,0)+IF(AI12&gt;0,1,0)+IF(AN12&gt;0,1,0)+IF(AS12&gt;0,1,0)+IF(BC12&gt;0,1,0)</f>
        <v>0</v>
      </c>
      <c r="BG12" s="80">
        <f t="shared" ref="BG12:BG33" si="15">E12+J12+O12+T12+Y12+AD12+AI12+AN12+AS12+BC12</f>
        <v>0</v>
      </c>
      <c r="BH12" s="81" t="e">
        <f t="shared" si="11"/>
        <v>#DIV/0!</v>
      </c>
    </row>
    <row r="13" spans="1:60" x14ac:dyDescent="0.2">
      <c r="A13" s="82">
        <v>8</v>
      </c>
      <c r="B13" s="75"/>
      <c r="C13" s="76"/>
      <c r="D13" s="77"/>
      <c r="E13" s="78">
        <f t="shared" si="0"/>
        <v>0</v>
      </c>
      <c r="F13" s="77"/>
      <c r="G13" s="79"/>
      <c r="H13" s="76"/>
      <c r="I13" s="77"/>
      <c r="J13" s="78">
        <f t="shared" si="1"/>
        <v>0</v>
      </c>
      <c r="K13" s="77"/>
      <c r="L13" s="79"/>
      <c r="M13" s="76"/>
      <c r="N13" s="77"/>
      <c r="O13" s="78">
        <f t="shared" si="2"/>
        <v>0</v>
      </c>
      <c r="P13" s="77"/>
      <c r="Q13" s="79"/>
      <c r="R13" s="76"/>
      <c r="S13" s="77"/>
      <c r="T13" s="78">
        <f t="shared" si="3"/>
        <v>0</v>
      </c>
      <c r="U13" s="77"/>
      <c r="V13" s="79"/>
      <c r="W13" s="76"/>
      <c r="X13" s="77"/>
      <c r="Y13" s="78">
        <f t="shared" si="4"/>
        <v>0</v>
      </c>
      <c r="Z13" s="77"/>
      <c r="AA13" s="79"/>
      <c r="AB13" s="76"/>
      <c r="AC13" s="77"/>
      <c r="AD13" s="78">
        <f t="shared" si="12"/>
        <v>0</v>
      </c>
      <c r="AE13" s="77"/>
      <c r="AF13" s="79"/>
      <c r="AG13" s="76"/>
      <c r="AH13" s="77"/>
      <c r="AI13" s="78">
        <f t="shared" si="8"/>
        <v>0</v>
      </c>
      <c r="AJ13" s="77"/>
      <c r="AK13" s="79"/>
      <c r="AL13" s="76"/>
      <c r="AM13" s="77"/>
      <c r="AN13" s="78">
        <f t="shared" si="5"/>
        <v>0</v>
      </c>
      <c r="AO13" s="77"/>
      <c r="AP13" s="79"/>
      <c r="AQ13" s="76"/>
      <c r="AR13" s="77"/>
      <c r="AS13" s="78">
        <f t="shared" si="6"/>
        <v>0</v>
      </c>
      <c r="AT13" s="77"/>
      <c r="AU13" s="79"/>
      <c r="AV13" s="76"/>
      <c r="AW13" s="77"/>
      <c r="AX13" s="78">
        <f t="shared" si="7"/>
        <v>0</v>
      </c>
      <c r="AY13" s="77"/>
      <c r="AZ13" s="79"/>
      <c r="BA13" s="76"/>
      <c r="BB13" s="77"/>
      <c r="BC13" s="78">
        <f t="shared" si="13"/>
        <v>0</v>
      </c>
      <c r="BD13" s="77"/>
      <c r="BE13" s="79"/>
      <c r="BF13" s="80">
        <f t="shared" si="14"/>
        <v>0</v>
      </c>
      <c r="BG13" s="80">
        <f t="shared" si="15"/>
        <v>0</v>
      </c>
      <c r="BH13" s="81" t="e">
        <f t="shared" si="11"/>
        <v>#DIV/0!</v>
      </c>
    </row>
    <row r="14" spans="1:60" x14ac:dyDescent="0.2">
      <c r="A14" s="30">
        <v>9</v>
      </c>
      <c r="C14" s="27">
        <v>0</v>
      </c>
      <c r="D14" s="25">
        <v>0</v>
      </c>
      <c r="E14" s="26">
        <f t="shared" si="0"/>
        <v>0</v>
      </c>
      <c r="F14" s="25">
        <v>0</v>
      </c>
      <c r="G14" s="69">
        <v>0</v>
      </c>
      <c r="H14" s="27">
        <v>4</v>
      </c>
      <c r="I14" s="25">
        <v>3</v>
      </c>
      <c r="J14" s="26">
        <f t="shared" si="1"/>
        <v>7</v>
      </c>
      <c r="K14" s="25">
        <v>141</v>
      </c>
      <c r="L14" s="117">
        <v>7.3333333333333321</v>
      </c>
      <c r="M14" s="27">
        <v>5</v>
      </c>
      <c r="N14" s="25">
        <v>11</v>
      </c>
      <c r="O14" s="28">
        <f t="shared" si="2"/>
        <v>16</v>
      </c>
      <c r="P14" s="25">
        <v>144</v>
      </c>
      <c r="Q14" s="117">
        <v>7.9833333333333325</v>
      </c>
      <c r="R14" s="27">
        <v>5</v>
      </c>
      <c r="S14" s="25">
        <v>7</v>
      </c>
      <c r="T14" s="26">
        <f t="shared" si="3"/>
        <v>12</v>
      </c>
      <c r="U14" s="25">
        <v>22</v>
      </c>
      <c r="V14" s="69">
        <v>8.8000000000000007</v>
      </c>
      <c r="W14" s="27">
        <v>6</v>
      </c>
      <c r="X14" s="25">
        <v>10</v>
      </c>
      <c r="Y14" s="28">
        <f t="shared" si="4"/>
        <v>16</v>
      </c>
      <c r="Z14" s="25">
        <v>263</v>
      </c>
      <c r="AA14" s="117">
        <v>10.416666666666666</v>
      </c>
      <c r="AB14" s="27">
        <v>1</v>
      </c>
      <c r="AC14" s="25">
        <v>4</v>
      </c>
      <c r="AD14" s="26">
        <f t="shared" si="12"/>
        <v>5</v>
      </c>
      <c r="AE14" s="25">
        <v>171</v>
      </c>
      <c r="AF14" s="69">
        <v>7.6</v>
      </c>
      <c r="AG14" s="27">
        <v>4</v>
      </c>
      <c r="AH14" s="25">
        <v>3</v>
      </c>
      <c r="AI14" s="28">
        <f t="shared" si="8"/>
        <v>7</v>
      </c>
      <c r="AJ14" s="25">
        <v>336</v>
      </c>
      <c r="AK14" s="69">
        <v>9.5500000000000007</v>
      </c>
      <c r="AL14" s="27">
        <v>6</v>
      </c>
      <c r="AM14" s="25">
        <v>4</v>
      </c>
      <c r="AN14" s="26">
        <f t="shared" si="5"/>
        <v>10</v>
      </c>
      <c r="AO14" s="25">
        <v>414</v>
      </c>
      <c r="AP14" s="117">
        <v>10.116666666666667</v>
      </c>
      <c r="AQ14" s="27">
        <v>5</v>
      </c>
      <c r="AR14" s="25">
        <v>15</v>
      </c>
      <c r="AS14" s="28">
        <f t="shared" si="6"/>
        <v>20</v>
      </c>
      <c r="AT14" s="25">
        <v>58</v>
      </c>
      <c r="AU14" s="117">
        <v>7.7333333333333343</v>
      </c>
      <c r="AV14" s="27">
        <v>2</v>
      </c>
      <c r="AW14" s="25">
        <v>2</v>
      </c>
      <c r="AX14" s="26">
        <f t="shared" si="7"/>
        <v>4</v>
      </c>
      <c r="AY14" s="25">
        <v>147</v>
      </c>
      <c r="AZ14" s="69">
        <v>6.85</v>
      </c>
      <c r="BA14" s="27">
        <v>0</v>
      </c>
      <c r="BB14" s="25">
        <v>0</v>
      </c>
      <c r="BC14" s="26">
        <f t="shared" si="13"/>
        <v>0</v>
      </c>
      <c r="BD14" s="25">
        <v>0</v>
      </c>
      <c r="BE14" s="24">
        <v>0</v>
      </c>
      <c r="BF14" s="23">
        <f>IF(E14&gt;0,1,0)+IF(J14&gt;0,1,0)+IF(O14&gt;0,1,0)+IF(T14&gt;0,1,0)+IF(Y14&gt;0,1,0)+IF(AD14&gt;0,1,0)+IF(AI14&gt;0,1,0)+IF(AN14&gt;0,1,0)+IF(AS14&gt;0,1,0)+IF(BC14&gt;0,1,0)+IF(AX14&gt;0,1,0)</f>
        <v>9</v>
      </c>
      <c r="BG14" s="22">
        <f>E14+J14+O14+T14+Y14+AX14+AD14+AI14+AN14+AS14+BC14</f>
        <v>97</v>
      </c>
      <c r="BH14" s="21">
        <f t="shared" si="11"/>
        <v>10.777777777777779</v>
      </c>
    </row>
    <row r="15" spans="1:60" x14ac:dyDescent="0.2">
      <c r="A15" s="45">
        <v>10</v>
      </c>
      <c r="C15" s="27">
        <v>0</v>
      </c>
      <c r="D15" s="25">
        <v>0</v>
      </c>
      <c r="E15" s="26">
        <f t="shared" si="0"/>
        <v>0</v>
      </c>
      <c r="F15" s="25">
        <v>0</v>
      </c>
      <c r="G15" s="69">
        <v>0</v>
      </c>
      <c r="H15" s="27">
        <v>7</v>
      </c>
      <c r="I15" s="25">
        <v>2</v>
      </c>
      <c r="J15" s="26">
        <f t="shared" si="1"/>
        <v>9</v>
      </c>
      <c r="K15" s="25">
        <v>233</v>
      </c>
      <c r="L15" s="69">
        <v>8.8000000000000007</v>
      </c>
      <c r="M15" s="27">
        <v>7</v>
      </c>
      <c r="N15" s="25">
        <v>11</v>
      </c>
      <c r="O15" s="28">
        <f t="shared" si="2"/>
        <v>18</v>
      </c>
      <c r="P15" s="25">
        <v>50</v>
      </c>
      <c r="Q15" s="69">
        <v>7.9499999999999993</v>
      </c>
      <c r="R15" s="27">
        <v>3</v>
      </c>
      <c r="S15" s="25">
        <v>14</v>
      </c>
      <c r="T15" s="26">
        <f t="shared" si="3"/>
        <v>17</v>
      </c>
      <c r="U15" s="25">
        <v>192</v>
      </c>
      <c r="V15" s="117">
        <v>6.3666666666666671</v>
      </c>
      <c r="W15" s="27">
        <v>9</v>
      </c>
      <c r="X15" s="25">
        <v>4</v>
      </c>
      <c r="Y15" s="28">
        <f t="shared" si="4"/>
        <v>13</v>
      </c>
      <c r="Z15" s="25">
        <v>394</v>
      </c>
      <c r="AA15" s="117">
        <v>12.066666666666666</v>
      </c>
      <c r="AB15" s="27">
        <v>6</v>
      </c>
      <c r="AC15" s="25">
        <v>4</v>
      </c>
      <c r="AD15" s="26">
        <f t="shared" si="12"/>
        <v>10</v>
      </c>
      <c r="AE15" s="25">
        <v>363</v>
      </c>
      <c r="AF15" s="24">
        <v>10.29</v>
      </c>
      <c r="AG15" s="27">
        <v>3</v>
      </c>
      <c r="AH15" s="25">
        <v>4</v>
      </c>
      <c r="AI15" s="28">
        <f t="shared" si="8"/>
        <v>7</v>
      </c>
      <c r="AJ15" s="25">
        <v>181</v>
      </c>
      <c r="AK15" s="69">
        <v>9.5</v>
      </c>
      <c r="AL15" s="27">
        <v>1</v>
      </c>
      <c r="AM15" s="25">
        <v>6</v>
      </c>
      <c r="AN15" s="26">
        <f t="shared" si="5"/>
        <v>7</v>
      </c>
      <c r="AO15" s="25">
        <v>404</v>
      </c>
      <c r="AP15" s="69">
        <v>9.9</v>
      </c>
      <c r="AQ15" s="27">
        <v>0</v>
      </c>
      <c r="AR15" s="25">
        <v>6</v>
      </c>
      <c r="AS15" s="28">
        <f t="shared" si="6"/>
        <v>6</v>
      </c>
      <c r="AT15" s="25">
        <v>215</v>
      </c>
      <c r="AU15" s="69">
        <v>10.1</v>
      </c>
      <c r="AV15" s="27">
        <v>3</v>
      </c>
      <c r="AW15" s="25">
        <v>3</v>
      </c>
      <c r="AX15" s="26">
        <f t="shared" si="7"/>
        <v>6</v>
      </c>
      <c r="AY15" s="25">
        <v>200</v>
      </c>
      <c r="AZ15" s="117">
        <v>8.6166666666666671</v>
      </c>
      <c r="BA15" s="27">
        <v>0</v>
      </c>
      <c r="BB15" s="25">
        <v>0</v>
      </c>
      <c r="BC15" s="26">
        <f t="shared" si="13"/>
        <v>0</v>
      </c>
      <c r="BD15" s="25">
        <v>0</v>
      </c>
      <c r="BE15" s="24">
        <v>0</v>
      </c>
      <c r="BF15" s="23">
        <f t="shared" ref="BF15:BF18" si="16">IF(E15&gt;0,1,0)+IF(J15&gt;0,1,0)+IF(O15&gt;0,1,0)+IF(T15&gt;0,1,0)+IF(Y15&gt;0,1,0)+IF(AD15&gt;0,1,0)+IF(AI15&gt;0,1,0)+IF(AN15&gt;0,1,0)+IF(AS15&gt;0,1,0)+IF(BC15&gt;0,1,0)+IF(AX15&gt;0,1,0)</f>
        <v>9</v>
      </c>
      <c r="BG15" s="22">
        <f t="shared" ref="BG15:BG18" si="17">E15+J15+O15+T15+Y15+AX15+AD15+AI15+AN15+AS15+BC15</f>
        <v>93</v>
      </c>
      <c r="BH15" s="21">
        <f t="shared" si="11"/>
        <v>10.333333333333334</v>
      </c>
    </row>
    <row r="16" spans="1:60" x14ac:dyDescent="0.2">
      <c r="A16" s="30">
        <v>11</v>
      </c>
      <c r="C16" s="27">
        <v>0</v>
      </c>
      <c r="D16" s="25">
        <v>0</v>
      </c>
      <c r="E16" s="26">
        <f t="shared" si="0"/>
        <v>0</v>
      </c>
      <c r="F16" s="25">
        <v>0</v>
      </c>
      <c r="G16" s="69">
        <v>0</v>
      </c>
      <c r="H16" s="27">
        <v>4</v>
      </c>
      <c r="I16" s="25">
        <v>3</v>
      </c>
      <c r="J16" s="26">
        <f t="shared" si="1"/>
        <v>7</v>
      </c>
      <c r="K16" s="25">
        <v>225</v>
      </c>
      <c r="L16" s="117">
        <v>7.1666666666666661</v>
      </c>
      <c r="M16" s="27">
        <v>4</v>
      </c>
      <c r="N16" s="25">
        <v>8</v>
      </c>
      <c r="O16" s="28">
        <f t="shared" si="2"/>
        <v>12</v>
      </c>
      <c r="P16" s="25">
        <v>125</v>
      </c>
      <c r="Q16" s="117">
        <v>7.2666666666666657</v>
      </c>
      <c r="R16" s="27">
        <v>7</v>
      </c>
      <c r="S16" s="25">
        <v>4</v>
      </c>
      <c r="T16" s="26">
        <f t="shared" si="3"/>
        <v>11</v>
      </c>
      <c r="U16" s="25">
        <v>302</v>
      </c>
      <c r="V16" s="69">
        <v>9.6</v>
      </c>
      <c r="W16" s="27">
        <v>4</v>
      </c>
      <c r="X16" s="25">
        <v>9</v>
      </c>
      <c r="Y16" s="28">
        <f t="shared" si="4"/>
        <v>13</v>
      </c>
      <c r="Z16" s="25">
        <v>185</v>
      </c>
      <c r="AA16" s="117">
        <v>8.6666666666666661</v>
      </c>
      <c r="AB16" s="27">
        <v>5</v>
      </c>
      <c r="AC16" s="25">
        <v>2</v>
      </c>
      <c r="AD16" s="26">
        <f t="shared" si="12"/>
        <v>7</v>
      </c>
      <c r="AE16" s="25">
        <v>387</v>
      </c>
      <c r="AF16" s="117">
        <v>9.3166666666666664</v>
      </c>
      <c r="AG16" s="27">
        <v>2</v>
      </c>
      <c r="AH16" s="25">
        <v>10</v>
      </c>
      <c r="AI16" s="28">
        <f t="shared" si="8"/>
        <v>12</v>
      </c>
      <c r="AJ16" s="25">
        <v>156</v>
      </c>
      <c r="AK16" s="69">
        <v>8.35</v>
      </c>
      <c r="AL16" s="27">
        <v>2</v>
      </c>
      <c r="AM16" s="25">
        <v>5</v>
      </c>
      <c r="AN16" s="26">
        <f t="shared" si="5"/>
        <v>7</v>
      </c>
      <c r="AO16" s="25">
        <v>284</v>
      </c>
      <c r="AP16" s="69">
        <v>9.5500000000000007</v>
      </c>
      <c r="AQ16" s="27">
        <v>5</v>
      </c>
      <c r="AR16" s="25">
        <v>4</v>
      </c>
      <c r="AS16" s="28">
        <f t="shared" si="6"/>
        <v>9</v>
      </c>
      <c r="AT16" s="25">
        <v>170</v>
      </c>
      <c r="AU16" s="69">
        <v>7.4</v>
      </c>
      <c r="AV16" s="27">
        <v>4</v>
      </c>
      <c r="AW16" s="25">
        <v>9</v>
      </c>
      <c r="AX16" s="26">
        <f t="shared" si="7"/>
        <v>13</v>
      </c>
      <c r="AY16" s="25">
        <v>182</v>
      </c>
      <c r="AZ16" s="117">
        <v>8.3166666666666664</v>
      </c>
      <c r="BA16" s="27">
        <v>0</v>
      </c>
      <c r="BB16" s="25">
        <v>0</v>
      </c>
      <c r="BC16" s="26">
        <f t="shared" si="13"/>
        <v>0</v>
      </c>
      <c r="BD16" s="25">
        <v>0</v>
      </c>
      <c r="BE16" s="24">
        <v>0</v>
      </c>
      <c r="BF16" s="23">
        <f t="shared" si="16"/>
        <v>9</v>
      </c>
      <c r="BG16" s="22">
        <f t="shared" si="17"/>
        <v>91</v>
      </c>
      <c r="BH16" s="21">
        <f t="shared" si="11"/>
        <v>10.111111111111111</v>
      </c>
    </row>
    <row r="17" spans="1:60" x14ac:dyDescent="0.2">
      <c r="A17" s="30">
        <v>12</v>
      </c>
      <c r="C17" s="27">
        <v>0</v>
      </c>
      <c r="D17" s="25">
        <v>0</v>
      </c>
      <c r="E17" s="26">
        <f t="shared" si="0"/>
        <v>0</v>
      </c>
      <c r="F17" s="25">
        <v>0</v>
      </c>
      <c r="G17" s="69">
        <v>0</v>
      </c>
      <c r="H17" s="27">
        <v>7</v>
      </c>
      <c r="I17" s="25">
        <v>5</v>
      </c>
      <c r="J17" s="26">
        <f t="shared" si="1"/>
        <v>12</v>
      </c>
      <c r="K17" s="25">
        <v>174</v>
      </c>
      <c r="L17" s="117">
        <v>9.2833333333333332</v>
      </c>
      <c r="M17" s="27">
        <v>6</v>
      </c>
      <c r="N17" s="25">
        <v>4</v>
      </c>
      <c r="O17" s="28">
        <f t="shared" si="2"/>
        <v>10</v>
      </c>
      <c r="P17" s="25">
        <v>112</v>
      </c>
      <c r="Q17" s="69">
        <v>9.6</v>
      </c>
      <c r="R17" s="27">
        <v>4</v>
      </c>
      <c r="S17" s="25">
        <v>13</v>
      </c>
      <c r="T17" s="26">
        <f t="shared" si="3"/>
        <v>17</v>
      </c>
      <c r="U17" s="25">
        <v>277</v>
      </c>
      <c r="V17" s="69">
        <v>9.5500000000000007</v>
      </c>
      <c r="W17" s="27">
        <v>8</v>
      </c>
      <c r="X17" s="25">
        <v>3</v>
      </c>
      <c r="Y17" s="28">
        <f t="shared" si="4"/>
        <v>11</v>
      </c>
      <c r="Z17" s="25">
        <v>338</v>
      </c>
      <c r="AA17" s="117">
        <v>9.9666666666666668</v>
      </c>
      <c r="AB17" s="27">
        <v>6</v>
      </c>
      <c r="AC17" s="25">
        <v>5</v>
      </c>
      <c r="AD17" s="26">
        <f t="shared" si="12"/>
        <v>11</v>
      </c>
      <c r="AE17" s="25">
        <v>335</v>
      </c>
      <c r="AF17" s="117">
        <v>10.433333333333334</v>
      </c>
      <c r="AG17" s="27">
        <v>4</v>
      </c>
      <c r="AH17" s="25">
        <v>11</v>
      </c>
      <c r="AI17" s="28">
        <f t="shared" si="8"/>
        <v>15</v>
      </c>
      <c r="AJ17" s="25">
        <v>260</v>
      </c>
      <c r="AK17" s="69">
        <v>9.6999999999999993</v>
      </c>
      <c r="AL17" s="27">
        <v>5</v>
      </c>
      <c r="AM17" s="25">
        <v>3</v>
      </c>
      <c r="AN17" s="26">
        <f t="shared" si="5"/>
        <v>8</v>
      </c>
      <c r="AO17" s="25">
        <v>314</v>
      </c>
      <c r="AP17" s="117">
        <v>8.9333333333333336</v>
      </c>
      <c r="AQ17" s="27">
        <v>6</v>
      </c>
      <c r="AR17" s="25">
        <v>7</v>
      </c>
      <c r="AS17" s="28">
        <f t="shared" si="6"/>
        <v>13</v>
      </c>
      <c r="AT17" s="25">
        <v>215</v>
      </c>
      <c r="AU17" s="117">
        <v>9.6166666666666671</v>
      </c>
      <c r="AV17" s="27">
        <v>6</v>
      </c>
      <c r="AW17" s="25">
        <v>3</v>
      </c>
      <c r="AX17" s="26">
        <f t="shared" si="7"/>
        <v>9</v>
      </c>
      <c r="AY17" s="25">
        <v>197</v>
      </c>
      <c r="AZ17" s="117">
        <v>6.9333333333333336</v>
      </c>
      <c r="BA17" s="27">
        <v>0</v>
      </c>
      <c r="BB17" s="25">
        <v>0</v>
      </c>
      <c r="BC17" s="26">
        <f t="shared" si="13"/>
        <v>0</v>
      </c>
      <c r="BD17" s="25">
        <v>0</v>
      </c>
      <c r="BE17" s="24">
        <v>0</v>
      </c>
      <c r="BF17" s="23">
        <f t="shared" si="16"/>
        <v>9</v>
      </c>
      <c r="BG17" s="22">
        <f t="shared" si="17"/>
        <v>106</v>
      </c>
      <c r="BH17" s="21">
        <f t="shared" si="11"/>
        <v>11.777777777777779</v>
      </c>
    </row>
    <row r="18" spans="1:60" x14ac:dyDescent="0.2">
      <c r="A18" s="45">
        <v>13</v>
      </c>
      <c r="C18" s="27">
        <v>0</v>
      </c>
      <c r="D18" s="25">
        <v>0</v>
      </c>
      <c r="E18" s="26">
        <f t="shared" si="0"/>
        <v>0</v>
      </c>
      <c r="F18" s="25">
        <v>0</v>
      </c>
      <c r="G18" s="69">
        <v>0</v>
      </c>
      <c r="H18" s="27">
        <v>6</v>
      </c>
      <c r="I18" s="25">
        <v>4</v>
      </c>
      <c r="J18" s="26">
        <f t="shared" si="1"/>
        <v>10</v>
      </c>
      <c r="K18" s="25">
        <v>256</v>
      </c>
      <c r="L18" s="117">
        <v>8.2666666666666675</v>
      </c>
      <c r="M18" s="27">
        <v>0</v>
      </c>
      <c r="N18" s="25">
        <v>0</v>
      </c>
      <c r="O18" s="28">
        <f t="shared" si="2"/>
        <v>0</v>
      </c>
      <c r="P18" s="25">
        <v>0</v>
      </c>
      <c r="Q18" s="24">
        <v>0</v>
      </c>
      <c r="R18" s="27">
        <v>5</v>
      </c>
      <c r="S18" s="25">
        <v>3</v>
      </c>
      <c r="T18" s="26">
        <f t="shared" si="3"/>
        <v>8</v>
      </c>
      <c r="U18" s="25">
        <v>205</v>
      </c>
      <c r="V18" s="69">
        <v>7.6</v>
      </c>
      <c r="W18" s="27">
        <v>8</v>
      </c>
      <c r="X18" s="25">
        <v>4</v>
      </c>
      <c r="Y18" s="28">
        <f t="shared" si="4"/>
        <v>12</v>
      </c>
      <c r="Z18" s="25">
        <v>265</v>
      </c>
      <c r="AA18" s="117">
        <v>9.3333333333333339</v>
      </c>
      <c r="AB18" s="27">
        <v>5</v>
      </c>
      <c r="AC18" s="25">
        <v>4</v>
      </c>
      <c r="AD18" s="26">
        <f t="shared" si="12"/>
        <v>9</v>
      </c>
      <c r="AE18" s="25">
        <v>337</v>
      </c>
      <c r="AF18" s="69">
        <v>9.5</v>
      </c>
      <c r="AG18" s="27">
        <v>3</v>
      </c>
      <c r="AH18" s="25">
        <v>3</v>
      </c>
      <c r="AI18" s="28">
        <f t="shared" si="8"/>
        <v>6</v>
      </c>
      <c r="AJ18" s="25">
        <v>172</v>
      </c>
      <c r="AK18" s="69">
        <v>6.75</v>
      </c>
      <c r="AL18" s="27">
        <v>8</v>
      </c>
      <c r="AM18" s="25">
        <v>7</v>
      </c>
      <c r="AN18" s="26">
        <f t="shared" si="5"/>
        <v>15</v>
      </c>
      <c r="AO18" s="25">
        <v>168</v>
      </c>
      <c r="AP18" s="69">
        <v>9.5</v>
      </c>
      <c r="AQ18" s="27">
        <v>6</v>
      </c>
      <c r="AR18" s="25">
        <v>11</v>
      </c>
      <c r="AS18" s="28">
        <f t="shared" si="6"/>
        <v>17</v>
      </c>
      <c r="AT18" s="25">
        <v>97</v>
      </c>
      <c r="AU18" s="117">
        <v>7.1166666666666671</v>
      </c>
      <c r="AV18" s="27">
        <v>6</v>
      </c>
      <c r="AW18" s="25">
        <v>2</v>
      </c>
      <c r="AX18" s="26">
        <f t="shared" si="7"/>
        <v>8</v>
      </c>
      <c r="AY18" s="25">
        <v>249</v>
      </c>
      <c r="AZ18" s="69">
        <v>8.6999999999999993</v>
      </c>
      <c r="BA18" s="27">
        <v>0</v>
      </c>
      <c r="BB18" s="25">
        <v>0</v>
      </c>
      <c r="BC18" s="26">
        <f t="shared" si="13"/>
        <v>0</v>
      </c>
      <c r="BD18" s="25">
        <v>0</v>
      </c>
      <c r="BE18" s="24">
        <v>0</v>
      </c>
      <c r="BF18" s="23">
        <f t="shared" si="16"/>
        <v>8</v>
      </c>
      <c r="BG18" s="22">
        <f t="shared" si="17"/>
        <v>85</v>
      </c>
      <c r="BH18" s="21">
        <f t="shared" si="11"/>
        <v>10.625</v>
      </c>
    </row>
    <row r="19" spans="1:60" x14ac:dyDescent="0.2">
      <c r="A19" s="74">
        <v>14</v>
      </c>
      <c r="B19" s="75"/>
      <c r="C19" s="76"/>
      <c r="D19" s="77"/>
      <c r="E19" s="78">
        <f t="shared" si="0"/>
        <v>0</v>
      </c>
      <c r="F19" s="77"/>
      <c r="G19" s="79"/>
      <c r="H19" s="76"/>
      <c r="I19" s="77"/>
      <c r="J19" s="78">
        <f t="shared" si="1"/>
        <v>0</v>
      </c>
      <c r="K19" s="77"/>
      <c r="L19" s="79"/>
      <c r="M19" s="76"/>
      <c r="N19" s="77"/>
      <c r="O19" s="78">
        <f t="shared" si="2"/>
        <v>0</v>
      </c>
      <c r="P19" s="77"/>
      <c r="Q19" s="79"/>
      <c r="R19" s="76"/>
      <c r="S19" s="77"/>
      <c r="T19" s="78">
        <f t="shared" si="3"/>
        <v>0</v>
      </c>
      <c r="U19" s="77"/>
      <c r="V19" s="79"/>
      <c r="W19" s="76"/>
      <c r="X19" s="77"/>
      <c r="Y19" s="78">
        <f t="shared" si="4"/>
        <v>0</v>
      </c>
      <c r="Z19" s="77"/>
      <c r="AA19" s="79"/>
      <c r="AB19" s="76"/>
      <c r="AC19" s="77"/>
      <c r="AD19" s="78">
        <f t="shared" si="12"/>
        <v>0</v>
      </c>
      <c r="AE19" s="77"/>
      <c r="AF19" s="79"/>
      <c r="AG19" s="76"/>
      <c r="AH19" s="77"/>
      <c r="AI19" s="78">
        <f t="shared" si="8"/>
        <v>0</v>
      </c>
      <c r="AJ19" s="77"/>
      <c r="AK19" s="79"/>
      <c r="AL19" s="76"/>
      <c r="AM19" s="77"/>
      <c r="AN19" s="78">
        <f t="shared" si="5"/>
        <v>0</v>
      </c>
      <c r="AO19" s="77"/>
      <c r="AP19" s="79"/>
      <c r="AQ19" s="76"/>
      <c r="AR19" s="77"/>
      <c r="AS19" s="78">
        <f t="shared" si="6"/>
        <v>0</v>
      </c>
      <c r="AT19" s="77"/>
      <c r="AU19" s="79"/>
      <c r="AV19" s="76"/>
      <c r="AW19" s="77"/>
      <c r="AX19" s="78">
        <f t="shared" si="7"/>
        <v>0</v>
      </c>
      <c r="AY19" s="77"/>
      <c r="AZ19" s="79"/>
      <c r="BA19" s="76"/>
      <c r="BB19" s="77"/>
      <c r="BC19" s="78">
        <f t="shared" si="13"/>
        <v>0</v>
      </c>
      <c r="BD19" s="77"/>
      <c r="BE19" s="79"/>
      <c r="BF19" s="80">
        <f t="shared" si="14"/>
        <v>0</v>
      </c>
      <c r="BG19" s="80">
        <f t="shared" si="15"/>
        <v>0</v>
      </c>
      <c r="BH19" s="81" t="e">
        <f t="shared" si="11"/>
        <v>#DIV/0!</v>
      </c>
    </row>
    <row r="20" spans="1:60" x14ac:dyDescent="0.2">
      <c r="A20" s="82">
        <v>15</v>
      </c>
      <c r="B20" s="75"/>
      <c r="C20" s="76"/>
      <c r="D20" s="77"/>
      <c r="E20" s="78">
        <f t="shared" si="0"/>
        <v>0</v>
      </c>
      <c r="F20" s="77"/>
      <c r="G20" s="79"/>
      <c r="H20" s="76"/>
      <c r="I20" s="77"/>
      <c r="J20" s="78">
        <f t="shared" si="1"/>
        <v>0</v>
      </c>
      <c r="K20" s="77"/>
      <c r="L20" s="79"/>
      <c r="M20" s="76"/>
      <c r="N20" s="77"/>
      <c r="O20" s="78">
        <f t="shared" si="2"/>
        <v>0</v>
      </c>
      <c r="P20" s="77"/>
      <c r="Q20" s="79"/>
      <c r="R20" s="76"/>
      <c r="S20" s="77"/>
      <c r="T20" s="78">
        <f t="shared" si="3"/>
        <v>0</v>
      </c>
      <c r="U20" s="77"/>
      <c r="V20" s="79"/>
      <c r="W20" s="76"/>
      <c r="X20" s="77"/>
      <c r="Y20" s="78">
        <f t="shared" si="4"/>
        <v>0</v>
      </c>
      <c r="Z20" s="77"/>
      <c r="AA20" s="79"/>
      <c r="AB20" s="76"/>
      <c r="AC20" s="77"/>
      <c r="AD20" s="78">
        <f t="shared" si="12"/>
        <v>0</v>
      </c>
      <c r="AE20" s="77"/>
      <c r="AF20" s="79"/>
      <c r="AG20" s="76"/>
      <c r="AH20" s="77"/>
      <c r="AI20" s="78">
        <f t="shared" si="8"/>
        <v>0</v>
      </c>
      <c r="AJ20" s="77"/>
      <c r="AK20" s="79"/>
      <c r="AL20" s="76"/>
      <c r="AM20" s="77"/>
      <c r="AN20" s="78">
        <f t="shared" si="5"/>
        <v>0</v>
      </c>
      <c r="AO20" s="77"/>
      <c r="AP20" s="79"/>
      <c r="AQ20" s="76"/>
      <c r="AR20" s="77"/>
      <c r="AS20" s="78">
        <f t="shared" si="6"/>
        <v>0</v>
      </c>
      <c r="AT20" s="77"/>
      <c r="AU20" s="79"/>
      <c r="AV20" s="76"/>
      <c r="AW20" s="77"/>
      <c r="AX20" s="78">
        <f t="shared" si="7"/>
        <v>0</v>
      </c>
      <c r="AY20" s="77"/>
      <c r="AZ20" s="79"/>
      <c r="BA20" s="76"/>
      <c r="BB20" s="77"/>
      <c r="BC20" s="78">
        <f t="shared" si="13"/>
        <v>0</v>
      </c>
      <c r="BD20" s="77"/>
      <c r="BE20" s="79"/>
      <c r="BF20" s="80">
        <f t="shared" si="14"/>
        <v>0</v>
      </c>
      <c r="BG20" s="80">
        <f t="shared" si="15"/>
        <v>0</v>
      </c>
      <c r="BH20" s="81" t="e">
        <f t="shared" si="11"/>
        <v>#DIV/0!</v>
      </c>
    </row>
    <row r="21" spans="1:60" x14ac:dyDescent="0.2">
      <c r="A21" s="45">
        <v>16</v>
      </c>
      <c r="C21" s="27">
        <v>0</v>
      </c>
      <c r="D21" s="25">
        <v>0</v>
      </c>
      <c r="E21" s="26">
        <f t="shared" si="0"/>
        <v>0</v>
      </c>
      <c r="F21" s="25">
        <v>0</v>
      </c>
      <c r="G21" s="69">
        <v>0</v>
      </c>
      <c r="H21" s="27">
        <v>4</v>
      </c>
      <c r="I21" s="25">
        <v>6</v>
      </c>
      <c r="J21" s="26">
        <f t="shared" si="1"/>
        <v>10</v>
      </c>
      <c r="K21" s="25">
        <v>207</v>
      </c>
      <c r="L21" s="69">
        <v>10.6</v>
      </c>
      <c r="M21" s="27">
        <v>4</v>
      </c>
      <c r="N21" s="25">
        <v>10</v>
      </c>
      <c r="O21" s="28">
        <f t="shared" si="2"/>
        <v>14</v>
      </c>
      <c r="P21" s="25">
        <v>185</v>
      </c>
      <c r="Q21" s="117">
        <v>9.6333333333333329</v>
      </c>
      <c r="R21" s="27">
        <v>3</v>
      </c>
      <c r="S21" s="25">
        <v>8</v>
      </c>
      <c r="T21" s="26">
        <f t="shared" si="3"/>
        <v>11</v>
      </c>
      <c r="U21" s="25">
        <v>194</v>
      </c>
      <c r="V21" s="69">
        <v>9.15</v>
      </c>
      <c r="W21" s="27">
        <v>4</v>
      </c>
      <c r="X21" s="25">
        <v>9</v>
      </c>
      <c r="Y21" s="28">
        <f t="shared" si="4"/>
        <v>13</v>
      </c>
      <c r="Z21" s="25">
        <v>297</v>
      </c>
      <c r="AA21" s="117">
        <v>7.0166666666666675</v>
      </c>
      <c r="AB21" s="27">
        <v>0</v>
      </c>
      <c r="AC21" s="25">
        <v>0</v>
      </c>
      <c r="AD21" s="26">
        <f t="shared" si="12"/>
        <v>0</v>
      </c>
      <c r="AE21" s="25">
        <v>0</v>
      </c>
      <c r="AF21" s="24">
        <v>0</v>
      </c>
      <c r="AG21" s="27">
        <v>3</v>
      </c>
      <c r="AH21" s="25">
        <v>5</v>
      </c>
      <c r="AI21" s="28">
        <f t="shared" si="8"/>
        <v>8</v>
      </c>
      <c r="AJ21" s="25">
        <v>300</v>
      </c>
      <c r="AK21" s="69">
        <v>9.75</v>
      </c>
      <c r="AL21" s="27">
        <v>4</v>
      </c>
      <c r="AM21" s="25">
        <v>12</v>
      </c>
      <c r="AN21" s="26">
        <f t="shared" si="5"/>
        <v>16</v>
      </c>
      <c r="AO21" s="25">
        <v>253</v>
      </c>
      <c r="AP21" s="117">
        <v>7.5666666666666664</v>
      </c>
      <c r="AQ21" s="27">
        <v>2</v>
      </c>
      <c r="AR21" s="25">
        <v>9</v>
      </c>
      <c r="AS21" s="28">
        <f t="shared" si="6"/>
        <v>11</v>
      </c>
      <c r="AT21" s="25">
        <v>86</v>
      </c>
      <c r="AU21" s="69">
        <v>8.5500000000000007</v>
      </c>
      <c r="AV21" s="27">
        <v>3</v>
      </c>
      <c r="AW21" s="25">
        <v>5</v>
      </c>
      <c r="AX21" s="26">
        <f t="shared" si="7"/>
        <v>8</v>
      </c>
      <c r="AY21" s="25">
        <v>250</v>
      </c>
      <c r="AZ21" s="117">
        <v>10.033333333333333</v>
      </c>
      <c r="BA21" s="27">
        <v>0</v>
      </c>
      <c r="BB21" s="25">
        <v>0</v>
      </c>
      <c r="BC21" s="26">
        <f t="shared" si="13"/>
        <v>0</v>
      </c>
      <c r="BD21" s="25">
        <v>0</v>
      </c>
      <c r="BE21" s="24">
        <v>0</v>
      </c>
      <c r="BF21" s="23">
        <f>IF(E21&gt;0,1,0)+IF(J21&gt;0,1,0)+IF(O21&gt;0,1,0)+IF(T21&gt;0,1,0)+IF(Y21&gt;0,1,0)+IF(AD21&gt;0,1,0)+IF(AI21&gt;0,1,0)+IF(AN21&gt;0,1,0)+IF(AS21&gt;0,1,0)+IF(BC21&gt;0,1,0)+IF(AX21&gt;0,1,0)</f>
        <v>8</v>
      </c>
      <c r="BG21" s="22">
        <f>E21+J21+O21+T21+Y21+AX21+AD21+AI21+AN21+AS21+BC21</f>
        <v>91</v>
      </c>
      <c r="BH21" s="21">
        <f t="shared" si="11"/>
        <v>11.375</v>
      </c>
    </row>
    <row r="22" spans="1:60" x14ac:dyDescent="0.2">
      <c r="A22" s="30">
        <v>17</v>
      </c>
      <c r="C22" s="27">
        <v>0</v>
      </c>
      <c r="D22" s="25">
        <v>0</v>
      </c>
      <c r="E22" s="26">
        <f t="shared" si="0"/>
        <v>0</v>
      </c>
      <c r="F22" s="25">
        <v>0</v>
      </c>
      <c r="G22" s="69">
        <v>0</v>
      </c>
      <c r="H22" s="27">
        <v>4</v>
      </c>
      <c r="I22" s="25">
        <v>5</v>
      </c>
      <c r="J22" s="26">
        <f t="shared" si="1"/>
        <v>9</v>
      </c>
      <c r="K22" s="25">
        <v>284</v>
      </c>
      <c r="L22" s="69">
        <v>8.75</v>
      </c>
      <c r="M22" s="27">
        <v>7</v>
      </c>
      <c r="N22" s="25">
        <v>3</v>
      </c>
      <c r="O22" s="28">
        <f t="shared" si="2"/>
        <v>10</v>
      </c>
      <c r="P22" s="25">
        <v>65</v>
      </c>
      <c r="Q22" s="117">
        <v>8.1166666666666671</v>
      </c>
      <c r="R22" s="27">
        <v>4</v>
      </c>
      <c r="S22" s="25">
        <v>6</v>
      </c>
      <c r="T22" s="26">
        <f t="shared" si="3"/>
        <v>10</v>
      </c>
      <c r="U22" s="25">
        <v>297</v>
      </c>
      <c r="V22" s="117">
        <v>8.2666666666666675</v>
      </c>
      <c r="W22" s="27">
        <v>5</v>
      </c>
      <c r="X22" s="25">
        <v>11</v>
      </c>
      <c r="Y22" s="28">
        <f t="shared" si="4"/>
        <v>16</v>
      </c>
      <c r="Z22" s="25">
        <v>170</v>
      </c>
      <c r="AA22" s="69">
        <v>9.5500000000000007</v>
      </c>
      <c r="AB22" s="27">
        <v>3</v>
      </c>
      <c r="AC22" s="25">
        <v>3</v>
      </c>
      <c r="AD22" s="26">
        <f t="shared" si="12"/>
        <v>6</v>
      </c>
      <c r="AE22" s="25">
        <v>195</v>
      </c>
      <c r="AF22" s="117">
        <v>8.7666666666666675</v>
      </c>
      <c r="AG22" s="27">
        <v>6</v>
      </c>
      <c r="AH22" s="25">
        <v>3</v>
      </c>
      <c r="AI22" s="28">
        <f t="shared" si="8"/>
        <v>9</v>
      </c>
      <c r="AJ22" s="25">
        <v>446</v>
      </c>
      <c r="AK22" s="117">
        <v>8.7666666666666675</v>
      </c>
      <c r="AL22" s="27">
        <v>4</v>
      </c>
      <c r="AM22" s="25">
        <v>12</v>
      </c>
      <c r="AN22" s="26">
        <f t="shared" si="5"/>
        <v>16</v>
      </c>
      <c r="AO22" s="25">
        <v>476</v>
      </c>
      <c r="AP22" s="69">
        <v>9.1</v>
      </c>
      <c r="AQ22" s="27">
        <v>4</v>
      </c>
      <c r="AR22" s="25">
        <v>15</v>
      </c>
      <c r="AS22" s="28">
        <f t="shared" si="6"/>
        <v>19</v>
      </c>
      <c r="AT22" s="25">
        <v>210</v>
      </c>
      <c r="AU22" s="69">
        <v>8.9499999999999993</v>
      </c>
      <c r="AV22" s="27">
        <v>0</v>
      </c>
      <c r="AW22" s="25">
        <v>0</v>
      </c>
      <c r="AX22" s="26">
        <f t="shared" si="7"/>
        <v>0</v>
      </c>
      <c r="AY22" s="25">
        <v>0</v>
      </c>
      <c r="AZ22" s="24">
        <v>0</v>
      </c>
      <c r="BA22" s="27">
        <v>0</v>
      </c>
      <c r="BB22" s="25">
        <v>0</v>
      </c>
      <c r="BC22" s="26">
        <f t="shared" si="13"/>
        <v>0</v>
      </c>
      <c r="BD22" s="25">
        <v>0</v>
      </c>
      <c r="BE22" s="24">
        <v>0</v>
      </c>
      <c r="BF22" s="23">
        <f t="shared" ref="BF22:BF25" si="18">IF(E22&gt;0,1,0)+IF(J22&gt;0,1,0)+IF(O22&gt;0,1,0)+IF(T22&gt;0,1,0)+IF(Y22&gt;0,1,0)+IF(AD22&gt;0,1,0)+IF(AI22&gt;0,1,0)+IF(AN22&gt;0,1,0)+IF(AS22&gt;0,1,0)+IF(BC22&gt;0,1,0)+IF(AX22&gt;0,1,0)</f>
        <v>8</v>
      </c>
      <c r="BG22" s="22">
        <f t="shared" ref="BG22:BG25" si="19">E22+J22+O22+T22+Y22+AX22+AD22+AI22+AN22+AS22+BC22</f>
        <v>95</v>
      </c>
      <c r="BH22" s="21">
        <f t="shared" si="11"/>
        <v>11.875</v>
      </c>
    </row>
    <row r="23" spans="1:60" x14ac:dyDescent="0.2">
      <c r="A23" s="30">
        <v>18</v>
      </c>
      <c r="C23" s="27">
        <v>0</v>
      </c>
      <c r="D23" s="25">
        <v>0</v>
      </c>
      <c r="E23" s="26">
        <f t="shared" si="0"/>
        <v>0</v>
      </c>
      <c r="F23" s="25">
        <v>0</v>
      </c>
      <c r="G23" s="69">
        <v>0</v>
      </c>
      <c r="H23" s="27">
        <v>7</v>
      </c>
      <c r="I23" s="25">
        <v>4</v>
      </c>
      <c r="J23" s="26">
        <f t="shared" si="1"/>
        <v>11</v>
      </c>
      <c r="K23" s="25">
        <v>243</v>
      </c>
      <c r="L23" s="117">
        <v>10.416666666666666</v>
      </c>
      <c r="M23" s="27">
        <v>7</v>
      </c>
      <c r="N23" s="25">
        <v>12</v>
      </c>
      <c r="O23" s="28">
        <f t="shared" si="2"/>
        <v>19</v>
      </c>
      <c r="P23" s="25">
        <v>194</v>
      </c>
      <c r="Q23" s="117">
        <v>9.0333333333333332</v>
      </c>
      <c r="R23" s="27">
        <v>5</v>
      </c>
      <c r="S23" s="25">
        <v>5</v>
      </c>
      <c r="T23" s="26">
        <f t="shared" si="3"/>
        <v>10</v>
      </c>
      <c r="U23" s="25">
        <v>262</v>
      </c>
      <c r="V23" s="117">
        <v>10.183333333333334</v>
      </c>
      <c r="W23" s="27">
        <v>8</v>
      </c>
      <c r="X23" s="25">
        <v>6</v>
      </c>
      <c r="Y23" s="28">
        <f t="shared" si="4"/>
        <v>14</v>
      </c>
      <c r="Z23" s="25">
        <v>309</v>
      </c>
      <c r="AA23" s="117">
        <v>10.183333333333334</v>
      </c>
      <c r="AB23" s="27">
        <v>7</v>
      </c>
      <c r="AC23" s="25">
        <v>2</v>
      </c>
      <c r="AD23" s="26">
        <f t="shared" si="12"/>
        <v>9</v>
      </c>
      <c r="AE23" s="25">
        <v>362</v>
      </c>
      <c r="AF23" s="117">
        <v>10.116666666666667</v>
      </c>
      <c r="AG23" s="27">
        <v>5</v>
      </c>
      <c r="AH23" s="25">
        <v>3</v>
      </c>
      <c r="AI23" s="28">
        <f t="shared" si="8"/>
        <v>8</v>
      </c>
      <c r="AJ23" s="25">
        <v>233</v>
      </c>
      <c r="AK23" s="117">
        <v>8.7333333333333325</v>
      </c>
      <c r="AL23" s="27">
        <v>5</v>
      </c>
      <c r="AM23" s="25">
        <v>5</v>
      </c>
      <c r="AN23" s="26">
        <f t="shared" si="5"/>
        <v>10</v>
      </c>
      <c r="AO23" s="25">
        <v>205</v>
      </c>
      <c r="AP23" s="69">
        <v>7.65</v>
      </c>
      <c r="AQ23" s="27">
        <v>6</v>
      </c>
      <c r="AR23" s="25">
        <v>7</v>
      </c>
      <c r="AS23" s="28">
        <f t="shared" si="6"/>
        <v>13</v>
      </c>
      <c r="AT23" s="25">
        <v>231</v>
      </c>
      <c r="AU23" s="69">
        <v>9.75</v>
      </c>
      <c r="AV23" s="27">
        <v>5</v>
      </c>
      <c r="AW23" s="25">
        <v>7</v>
      </c>
      <c r="AX23" s="26">
        <f t="shared" si="7"/>
        <v>12</v>
      </c>
      <c r="AY23" s="25">
        <v>275</v>
      </c>
      <c r="AZ23" s="69">
        <v>8.9499999999999993</v>
      </c>
      <c r="BA23" s="27">
        <v>0</v>
      </c>
      <c r="BB23" s="25">
        <v>0</v>
      </c>
      <c r="BC23" s="26">
        <f t="shared" si="13"/>
        <v>0</v>
      </c>
      <c r="BD23" s="25">
        <v>0</v>
      </c>
      <c r="BE23" s="24">
        <v>0</v>
      </c>
      <c r="BF23" s="23">
        <f t="shared" si="18"/>
        <v>9</v>
      </c>
      <c r="BG23" s="22">
        <f t="shared" si="19"/>
        <v>106</v>
      </c>
      <c r="BH23" s="21">
        <f t="shared" si="11"/>
        <v>11.777777777777779</v>
      </c>
    </row>
    <row r="24" spans="1:60" x14ac:dyDescent="0.2">
      <c r="A24" s="45">
        <v>19</v>
      </c>
      <c r="C24" s="27">
        <v>0</v>
      </c>
      <c r="D24" s="25">
        <v>0</v>
      </c>
      <c r="E24" s="26">
        <f>+C24+D24</f>
        <v>0</v>
      </c>
      <c r="F24" s="25">
        <v>0</v>
      </c>
      <c r="G24" s="69">
        <v>0</v>
      </c>
      <c r="H24" s="27">
        <v>3</v>
      </c>
      <c r="I24" s="25">
        <v>6</v>
      </c>
      <c r="J24" s="26">
        <f t="shared" si="1"/>
        <v>9</v>
      </c>
      <c r="K24" s="25">
        <v>285</v>
      </c>
      <c r="L24" s="117">
        <v>9.2333333333333325</v>
      </c>
      <c r="M24" s="27">
        <v>3</v>
      </c>
      <c r="N24" s="25">
        <v>11</v>
      </c>
      <c r="O24" s="28">
        <f t="shared" si="2"/>
        <v>14</v>
      </c>
      <c r="P24" s="25">
        <v>146</v>
      </c>
      <c r="Q24" s="117">
        <v>9.7166666666666668</v>
      </c>
      <c r="R24" s="27">
        <v>5</v>
      </c>
      <c r="S24" s="25">
        <v>4</v>
      </c>
      <c r="T24" s="26">
        <f t="shared" si="3"/>
        <v>9</v>
      </c>
      <c r="U24" s="25">
        <v>263</v>
      </c>
      <c r="V24" s="117">
        <v>8.8333333333333339</v>
      </c>
      <c r="W24" s="27">
        <v>7</v>
      </c>
      <c r="X24" s="25">
        <v>12</v>
      </c>
      <c r="Y24" s="28">
        <f t="shared" si="4"/>
        <v>19</v>
      </c>
      <c r="Z24" s="25">
        <v>345</v>
      </c>
      <c r="AA24" s="117">
        <v>10.616666666666667</v>
      </c>
      <c r="AB24" s="27">
        <v>4</v>
      </c>
      <c r="AC24" s="25">
        <v>6</v>
      </c>
      <c r="AD24" s="26">
        <f t="shared" si="12"/>
        <v>10</v>
      </c>
      <c r="AE24" s="25">
        <v>171</v>
      </c>
      <c r="AF24" s="69">
        <v>9</v>
      </c>
      <c r="AG24" s="27">
        <v>3</v>
      </c>
      <c r="AH24" s="25">
        <v>8</v>
      </c>
      <c r="AI24" s="28">
        <f t="shared" si="8"/>
        <v>11</v>
      </c>
      <c r="AJ24" s="25">
        <v>225</v>
      </c>
      <c r="AK24" s="69">
        <v>9.15</v>
      </c>
      <c r="AL24" s="27">
        <v>8</v>
      </c>
      <c r="AM24" s="25">
        <v>5</v>
      </c>
      <c r="AN24" s="26">
        <f t="shared" si="5"/>
        <v>13</v>
      </c>
      <c r="AO24" s="25">
        <v>268</v>
      </c>
      <c r="AP24" s="69">
        <v>9.65</v>
      </c>
      <c r="AQ24" s="27">
        <v>3</v>
      </c>
      <c r="AR24" s="25">
        <v>13</v>
      </c>
      <c r="AS24" s="28">
        <f t="shared" si="6"/>
        <v>16</v>
      </c>
      <c r="AT24" s="25">
        <v>166</v>
      </c>
      <c r="AU24" s="69">
        <v>8.6999999999999993</v>
      </c>
      <c r="AV24" s="27">
        <v>4</v>
      </c>
      <c r="AW24" s="25">
        <v>3</v>
      </c>
      <c r="AX24" s="26">
        <f t="shared" si="7"/>
        <v>7</v>
      </c>
      <c r="AY24" s="25">
        <v>236</v>
      </c>
      <c r="AZ24" s="117">
        <v>10.466666666666667</v>
      </c>
      <c r="BA24" s="27">
        <v>0</v>
      </c>
      <c r="BB24" s="25">
        <v>0</v>
      </c>
      <c r="BC24" s="26">
        <f t="shared" si="13"/>
        <v>0</v>
      </c>
      <c r="BD24" s="25">
        <v>0</v>
      </c>
      <c r="BE24" s="24">
        <v>0</v>
      </c>
      <c r="BF24" s="23">
        <f t="shared" si="18"/>
        <v>9</v>
      </c>
      <c r="BG24" s="22">
        <f t="shared" si="19"/>
        <v>108</v>
      </c>
      <c r="BH24" s="21">
        <f t="shared" si="11"/>
        <v>12</v>
      </c>
    </row>
    <row r="25" spans="1:60" x14ac:dyDescent="0.2">
      <c r="A25" s="30">
        <v>20</v>
      </c>
      <c r="C25" s="27">
        <v>0</v>
      </c>
      <c r="D25" s="25">
        <v>0</v>
      </c>
      <c r="E25" s="26">
        <f t="shared" si="0"/>
        <v>0</v>
      </c>
      <c r="F25" s="25">
        <v>0</v>
      </c>
      <c r="G25" s="69">
        <v>0</v>
      </c>
      <c r="H25" s="27">
        <v>4</v>
      </c>
      <c r="I25" s="25">
        <v>12</v>
      </c>
      <c r="J25" s="26">
        <f t="shared" si="1"/>
        <v>16</v>
      </c>
      <c r="K25" s="25">
        <v>167</v>
      </c>
      <c r="L25" s="117">
        <v>8.5833333333333339</v>
      </c>
      <c r="M25" s="27">
        <v>4</v>
      </c>
      <c r="N25" s="25">
        <v>6</v>
      </c>
      <c r="O25" s="28">
        <f t="shared" si="2"/>
        <v>10</v>
      </c>
      <c r="P25" s="25">
        <v>96</v>
      </c>
      <c r="Q25" s="69">
        <v>8.6</v>
      </c>
      <c r="R25" s="27">
        <v>3</v>
      </c>
      <c r="S25" s="25">
        <v>6</v>
      </c>
      <c r="T25" s="26">
        <f t="shared" si="3"/>
        <v>9</v>
      </c>
      <c r="U25" s="25">
        <v>318</v>
      </c>
      <c r="V25" s="117">
        <v>7.6166666666666671</v>
      </c>
      <c r="W25" s="27">
        <v>6</v>
      </c>
      <c r="X25" s="25">
        <v>7</v>
      </c>
      <c r="Y25" s="28">
        <f t="shared" si="4"/>
        <v>13</v>
      </c>
      <c r="Z25" s="25">
        <v>253</v>
      </c>
      <c r="AA25" s="117">
        <v>9.6333333333333329</v>
      </c>
      <c r="AB25" s="27">
        <v>7</v>
      </c>
      <c r="AC25" s="25">
        <v>6</v>
      </c>
      <c r="AD25" s="26">
        <f t="shared" si="12"/>
        <v>13</v>
      </c>
      <c r="AE25" s="25">
        <v>311</v>
      </c>
      <c r="AF25" s="117">
        <v>9.2666666666666675</v>
      </c>
      <c r="AG25" s="27">
        <v>3</v>
      </c>
      <c r="AH25" s="25">
        <v>2</v>
      </c>
      <c r="AI25" s="28">
        <f t="shared" si="8"/>
        <v>5</v>
      </c>
      <c r="AJ25" s="25">
        <v>180</v>
      </c>
      <c r="AK25" s="117">
        <v>7.3833333333333337</v>
      </c>
      <c r="AL25" s="27">
        <v>0</v>
      </c>
      <c r="AM25" s="25">
        <v>0</v>
      </c>
      <c r="AN25" s="26">
        <f t="shared" si="5"/>
        <v>0</v>
      </c>
      <c r="AO25" s="25">
        <v>0</v>
      </c>
      <c r="AP25" s="24">
        <v>0</v>
      </c>
      <c r="AQ25" s="27">
        <v>3</v>
      </c>
      <c r="AR25" s="25">
        <v>5</v>
      </c>
      <c r="AS25" s="28">
        <f t="shared" si="6"/>
        <v>8</v>
      </c>
      <c r="AT25" s="25">
        <v>231</v>
      </c>
      <c r="AU25" s="117">
        <v>7.6833333333333336</v>
      </c>
      <c r="AV25" s="27">
        <v>2</v>
      </c>
      <c r="AW25" s="25">
        <v>4</v>
      </c>
      <c r="AX25" s="26">
        <f t="shared" si="7"/>
        <v>6</v>
      </c>
      <c r="AY25" s="25">
        <v>161</v>
      </c>
      <c r="AZ25" s="117">
        <v>6.2833333333333332</v>
      </c>
      <c r="BA25" s="27">
        <v>0</v>
      </c>
      <c r="BB25" s="25">
        <v>0</v>
      </c>
      <c r="BC25" s="26">
        <f t="shared" si="13"/>
        <v>0</v>
      </c>
      <c r="BD25" s="25">
        <v>0</v>
      </c>
      <c r="BE25" s="24">
        <v>0</v>
      </c>
      <c r="BF25" s="23">
        <f t="shared" si="18"/>
        <v>8</v>
      </c>
      <c r="BG25" s="22">
        <f t="shared" si="19"/>
        <v>80</v>
      </c>
      <c r="BH25" s="21">
        <f t="shared" si="11"/>
        <v>10</v>
      </c>
    </row>
    <row r="26" spans="1:60" x14ac:dyDescent="0.2">
      <c r="A26" s="74">
        <v>21</v>
      </c>
      <c r="B26" s="75"/>
      <c r="C26" s="76"/>
      <c r="D26" s="77"/>
      <c r="E26" s="78">
        <v>0</v>
      </c>
      <c r="F26" s="77"/>
      <c r="G26" s="79"/>
      <c r="H26" s="76"/>
      <c r="I26" s="77"/>
      <c r="J26" s="78">
        <f t="shared" si="1"/>
        <v>0</v>
      </c>
      <c r="K26" s="77"/>
      <c r="L26" s="79"/>
      <c r="M26" s="76"/>
      <c r="N26" s="77"/>
      <c r="O26" s="78">
        <v>0</v>
      </c>
      <c r="P26" s="77"/>
      <c r="Q26" s="79"/>
      <c r="R26" s="76"/>
      <c r="S26" s="77"/>
      <c r="T26" s="78">
        <f t="shared" si="3"/>
        <v>0</v>
      </c>
      <c r="U26" s="77"/>
      <c r="V26" s="79"/>
      <c r="W26" s="76"/>
      <c r="X26" s="77"/>
      <c r="Y26" s="78">
        <f t="shared" si="4"/>
        <v>0</v>
      </c>
      <c r="Z26" s="77"/>
      <c r="AA26" s="79"/>
      <c r="AB26" s="76"/>
      <c r="AC26" s="77"/>
      <c r="AD26" s="78">
        <f t="shared" si="12"/>
        <v>0</v>
      </c>
      <c r="AE26" s="77"/>
      <c r="AF26" s="79"/>
      <c r="AG26" s="76"/>
      <c r="AH26" s="77"/>
      <c r="AI26" s="78">
        <f t="shared" si="8"/>
        <v>0</v>
      </c>
      <c r="AJ26" s="77"/>
      <c r="AK26" s="79"/>
      <c r="AL26" s="76"/>
      <c r="AM26" s="77"/>
      <c r="AN26" s="78">
        <f t="shared" si="5"/>
        <v>0</v>
      </c>
      <c r="AO26" s="77"/>
      <c r="AP26" s="79"/>
      <c r="AQ26" s="76"/>
      <c r="AR26" s="77"/>
      <c r="AS26" s="78">
        <f t="shared" si="6"/>
        <v>0</v>
      </c>
      <c r="AT26" s="77"/>
      <c r="AU26" s="79"/>
      <c r="AV26" s="76"/>
      <c r="AW26" s="77"/>
      <c r="AX26" s="78">
        <f t="shared" si="7"/>
        <v>0</v>
      </c>
      <c r="AY26" s="77"/>
      <c r="AZ26" s="79"/>
      <c r="BA26" s="76"/>
      <c r="BB26" s="77"/>
      <c r="BC26" s="78">
        <f t="shared" si="13"/>
        <v>0</v>
      </c>
      <c r="BD26" s="77"/>
      <c r="BE26" s="79"/>
      <c r="BF26" s="80">
        <v>0</v>
      </c>
      <c r="BG26" s="80">
        <v>0</v>
      </c>
      <c r="BH26" s="81" t="e">
        <f t="shared" si="11"/>
        <v>#DIV/0!</v>
      </c>
    </row>
    <row r="27" spans="1:60" x14ac:dyDescent="0.2">
      <c r="A27" s="82">
        <v>22</v>
      </c>
      <c r="B27" s="75"/>
      <c r="C27" s="76"/>
      <c r="D27" s="77"/>
      <c r="E27" s="78">
        <f t="shared" si="0"/>
        <v>0</v>
      </c>
      <c r="F27" s="77"/>
      <c r="G27" s="79"/>
      <c r="H27" s="76"/>
      <c r="I27" s="77"/>
      <c r="J27" s="78">
        <v>0</v>
      </c>
      <c r="K27" s="77"/>
      <c r="L27" s="79"/>
      <c r="M27" s="76"/>
      <c r="N27" s="77"/>
      <c r="O27" s="78">
        <f t="shared" si="2"/>
        <v>0</v>
      </c>
      <c r="P27" s="77"/>
      <c r="Q27" s="79"/>
      <c r="R27" s="76"/>
      <c r="S27" s="77"/>
      <c r="T27" s="78">
        <f t="shared" si="3"/>
        <v>0</v>
      </c>
      <c r="U27" s="77"/>
      <c r="V27" s="79"/>
      <c r="W27" s="76"/>
      <c r="X27" s="77"/>
      <c r="Y27" s="78">
        <f t="shared" si="4"/>
        <v>0</v>
      </c>
      <c r="Z27" s="77"/>
      <c r="AA27" s="79"/>
      <c r="AB27" s="76"/>
      <c r="AC27" s="77"/>
      <c r="AD27" s="78">
        <f t="shared" si="12"/>
        <v>0</v>
      </c>
      <c r="AE27" s="77"/>
      <c r="AF27" s="79"/>
      <c r="AG27" s="76"/>
      <c r="AH27" s="77"/>
      <c r="AI27" s="78">
        <f t="shared" si="8"/>
        <v>0</v>
      </c>
      <c r="AJ27" s="77"/>
      <c r="AK27" s="79"/>
      <c r="AL27" s="76"/>
      <c r="AM27" s="77"/>
      <c r="AN27" s="78">
        <f t="shared" si="5"/>
        <v>0</v>
      </c>
      <c r="AO27" s="77"/>
      <c r="AP27" s="79"/>
      <c r="AQ27" s="76"/>
      <c r="AR27" s="77"/>
      <c r="AS27" s="78">
        <v>0</v>
      </c>
      <c r="AT27" s="77"/>
      <c r="AU27" s="79"/>
      <c r="AV27" s="76"/>
      <c r="AW27" s="77"/>
      <c r="AX27" s="78">
        <f t="shared" si="7"/>
        <v>0</v>
      </c>
      <c r="AY27" s="77"/>
      <c r="AZ27" s="79"/>
      <c r="BA27" s="76"/>
      <c r="BB27" s="77"/>
      <c r="BC27" s="78">
        <f t="shared" si="13"/>
        <v>0</v>
      </c>
      <c r="BD27" s="77"/>
      <c r="BE27" s="79"/>
      <c r="BF27" s="80">
        <f t="shared" si="14"/>
        <v>0</v>
      </c>
      <c r="BG27" s="80">
        <f t="shared" si="15"/>
        <v>0</v>
      </c>
      <c r="BH27" s="81" t="e">
        <f t="shared" si="11"/>
        <v>#DIV/0!</v>
      </c>
    </row>
    <row r="28" spans="1:60" x14ac:dyDescent="0.2">
      <c r="A28" s="30">
        <v>23</v>
      </c>
      <c r="C28" s="27">
        <v>0</v>
      </c>
      <c r="D28" s="25">
        <v>0</v>
      </c>
      <c r="E28" s="26">
        <f t="shared" si="0"/>
        <v>0</v>
      </c>
      <c r="F28" s="25">
        <v>0</v>
      </c>
      <c r="G28" s="69">
        <v>0</v>
      </c>
      <c r="H28" s="27">
        <v>5</v>
      </c>
      <c r="I28" s="25">
        <v>6</v>
      </c>
      <c r="J28" s="26">
        <f t="shared" si="1"/>
        <v>11</v>
      </c>
      <c r="K28" s="25">
        <v>254</v>
      </c>
      <c r="L28" s="117">
        <v>9.6166666666666671</v>
      </c>
      <c r="M28" s="27">
        <v>6</v>
      </c>
      <c r="N28" s="25">
        <v>6</v>
      </c>
      <c r="O28" s="28">
        <f t="shared" si="2"/>
        <v>12</v>
      </c>
      <c r="P28" s="25">
        <v>225</v>
      </c>
      <c r="Q28" s="117">
        <v>9.3333333333333339</v>
      </c>
      <c r="R28" s="27">
        <v>3</v>
      </c>
      <c r="S28" s="25">
        <v>5</v>
      </c>
      <c r="T28" s="26">
        <f t="shared" si="3"/>
        <v>8</v>
      </c>
      <c r="U28" s="25">
        <v>102</v>
      </c>
      <c r="V28" s="117">
        <v>6.2833333333333332</v>
      </c>
      <c r="W28" s="27">
        <v>5</v>
      </c>
      <c r="X28" s="25">
        <v>7</v>
      </c>
      <c r="Y28" s="28">
        <f t="shared" si="4"/>
        <v>12</v>
      </c>
      <c r="Z28" s="25">
        <v>383</v>
      </c>
      <c r="AA28" s="69">
        <v>10.35</v>
      </c>
      <c r="AB28" s="27">
        <v>4</v>
      </c>
      <c r="AC28" s="25">
        <v>8</v>
      </c>
      <c r="AD28" s="26">
        <f t="shared" si="12"/>
        <v>12</v>
      </c>
      <c r="AE28" s="25">
        <v>203</v>
      </c>
      <c r="AF28" s="117">
        <v>10.116666666666667</v>
      </c>
      <c r="AG28" s="27">
        <v>0</v>
      </c>
      <c r="AH28" s="25">
        <v>0</v>
      </c>
      <c r="AI28" s="28">
        <f t="shared" si="8"/>
        <v>0</v>
      </c>
      <c r="AJ28" s="25">
        <v>0</v>
      </c>
      <c r="AK28" s="24">
        <v>0</v>
      </c>
      <c r="AL28" s="27">
        <v>9</v>
      </c>
      <c r="AM28" s="25">
        <v>7</v>
      </c>
      <c r="AN28" s="26">
        <f t="shared" si="5"/>
        <v>16</v>
      </c>
      <c r="AO28" s="25">
        <v>345</v>
      </c>
      <c r="AP28" s="117">
        <v>10.633333333333333</v>
      </c>
      <c r="AQ28" s="27">
        <v>5</v>
      </c>
      <c r="AR28" s="25">
        <v>8</v>
      </c>
      <c r="AS28" s="28">
        <f t="shared" si="6"/>
        <v>13</v>
      </c>
      <c r="AT28" s="25">
        <v>111</v>
      </c>
      <c r="AU28" s="69">
        <v>7.9</v>
      </c>
      <c r="AV28" s="27">
        <v>4</v>
      </c>
      <c r="AW28" s="25">
        <v>5</v>
      </c>
      <c r="AX28" s="26">
        <f t="shared" si="7"/>
        <v>9</v>
      </c>
      <c r="AY28" s="25">
        <v>251</v>
      </c>
      <c r="AZ28" s="117">
        <v>9.2833333333333332</v>
      </c>
      <c r="BA28" s="27">
        <v>0</v>
      </c>
      <c r="BB28" s="25">
        <v>0</v>
      </c>
      <c r="BC28" s="26">
        <f t="shared" si="13"/>
        <v>0</v>
      </c>
      <c r="BD28" s="25">
        <v>0</v>
      </c>
      <c r="BE28" s="24">
        <v>0</v>
      </c>
      <c r="BF28" s="23">
        <f>IF(E28&gt;0,1,0)+IF(J28&gt;0,1,0)+IF(O28&gt;0,1,0)+IF(T28&gt;0,1,0)+IF(Y28&gt;0,1,0)+IF(AD28&gt;0,1,0)+IF(AI28&gt;0,1,0)+IF(AN28&gt;0,1,0)+IF(AS28&gt;0,1,0)+IF(BC28&gt;0,1,0)+IF(AX28&gt;0,1,0)</f>
        <v>8</v>
      </c>
      <c r="BG28" s="22">
        <f>E28+J28+O28+T28+Y28+AX28+AD28+AI28+AN28+AS28+BC28</f>
        <v>93</v>
      </c>
      <c r="BH28" s="21">
        <f t="shared" si="11"/>
        <v>11.625</v>
      </c>
    </row>
    <row r="29" spans="1:60" x14ac:dyDescent="0.2">
      <c r="A29" s="30">
        <v>24</v>
      </c>
      <c r="C29" s="27">
        <v>0</v>
      </c>
      <c r="D29" s="25">
        <v>0</v>
      </c>
      <c r="E29" s="26">
        <f t="shared" si="0"/>
        <v>0</v>
      </c>
      <c r="F29" s="25">
        <v>0</v>
      </c>
      <c r="G29" s="69">
        <v>0</v>
      </c>
      <c r="H29" s="27">
        <v>6</v>
      </c>
      <c r="I29" s="25">
        <v>7</v>
      </c>
      <c r="J29" s="26">
        <f t="shared" si="1"/>
        <v>13</v>
      </c>
      <c r="K29" s="25">
        <v>313</v>
      </c>
      <c r="L29" s="69">
        <v>10.3</v>
      </c>
      <c r="M29" s="27">
        <v>5</v>
      </c>
      <c r="N29" s="25">
        <v>8</v>
      </c>
      <c r="O29" s="28">
        <f t="shared" si="2"/>
        <v>13</v>
      </c>
      <c r="P29" s="25">
        <v>185</v>
      </c>
      <c r="Q29" s="117">
        <v>8.6833333333333336</v>
      </c>
      <c r="R29" s="27">
        <v>6</v>
      </c>
      <c r="S29" s="25">
        <v>7</v>
      </c>
      <c r="T29" s="26">
        <f t="shared" si="3"/>
        <v>13</v>
      </c>
      <c r="U29" s="25">
        <v>280</v>
      </c>
      <c r="V29" s="117">
        <v>7.5166666666666666</v>
      </c>
      <c r="W29" s="27">
        <v>9</v>
      </c>
      <c r="X29" s="25">
        <v>6</v>
      </c>
      <c r="Y29" s="28">
        <f t="shared" si="4"/>
        <v>15</v>
      </c>
      <c r="Z29" s="25">
        <v>338</v>
      </c>
      <c r="AA29" s="69">
        <v>10.199999999999999</v>
      </c>
      <c r="AB29" s="27">
        <v>4</v>
      </c>
      <c r="AC29" s="25">
        <v>4</v>
      </c>
      <c r="AD29" s="26">
        <f t="shared" si="12"/>
        <v>8</v>
      </c>
      <c r="AE29" s="25">
        <v>196</v>
      </c>
      <c r="AF29" s="117">
        <v>9.8666666666666671</v>
      </c>
      <c r="AG29" s="27">
        <v>3</v>
      </c>
      <c r="AH29" s="25">
        <v>6</v>
      </c>
      <c r="AI29" s="28">
        <f t="shared" si="8"/>
        <v>9</v>
      </c>
      <c r="AJ29" s="25">
        <v>183</v>
      </c>
      <c r="AK29" s="117">
        <v>9.5666666666666664</v>
      </c>
      <c r="AL29" s="27">
        <v>5</v>
      </c>
      <c r="AM29" s="25">
        <v>1</v>
      </c>
      <c r="AN29" s="26">
        <f t="shared" si="5"/>
        <v>6</v>
      </c>
      <c r="AO29" s="25">
        <v>347</v>
      </c>
      <c r="AP29" s="117">
        <v>8.7666666666666675</v>
      </c>
      <c r="AQ29" s="27">
        <v>7</v>
      </c>
      <c r="AR29" s="25">
        <v>10</v>
      </c>
      <c r="AS29" s="28">
        <f t="shared" si="6"/>
        <v>17</v>
      </c>
      <c r="AT29" s="25">
        <v>218</v>
      </c>
      <c r="AU29" s="117">
        <v>8.6166666666666671</v>
      </c>
      <c r="AV29" s="27">
        <v>7</v>
      </c>
      <c r="AW29" s="25">
        <v>5</v>
      </c>
      <c r="AX29" s="26">
        <f t="shared" si="7"/>
        <v>12</v>
      </c>
      <c r="AY29" s="25">
        <v>281</v>
      </c>
      <c r="AZ29" s="117">
        <v>9.6166666666666671</v>
      </c>
      <c r="BA29" s="27">
        <v>0</v>
      </c>
      <c r="BB29" s="25">
        <v>0</v>
      </c>
      <c r="BC29" s="26">
        <f t="shared" si="13"/>
        <v>0</v>
      </c>
      <c r="BD29" s="25">
        <v>0</v>
      </c>
      <c r="BE29" s="24">
        <v>0</v>
      </c>
      <c r="BF29" s="23">
        <f>IF(E29&gt;0,1,0)+IF(J29&gt;0,1,0)+IF(O29&gt;0,1,0)+IF(T29&gt;0,1,0)+IF(Y29&gt;0,1,0)+IF(AD29&gt;0,1,0)+IF(AI29&gt;0,1,0)+IF(AN29&gt;0,1,0)+IF(AS29&gt;0,1,0)+IF(BC29&gt;0,1,0)+IF(AX29&gt;0,1,0)</f>
        <v>9</v>
      </c>
      <c r="BG29" s="22">
        <f t="shared" ref="BG29:BG32" si="20">E29+J29+O29+T29+Y29+AX29+AD29+AI29+AN29+AS29+BC29</f>
        <v>106</v>
      </c>
      <c r="BH29" s="21">
        <f t="shared" si="11"/>
        <v>11.777777777777779</v>
      </c>
    </row>
    <row r="30" spans="1:60" x14ac:dyDescent="0.2">
      <c r="A30" s="45">
        <v>25</v>
      </c>
      <c r="C30" s="27">
        <v>0</v>
      </c>
      <c r="D30" s="25">
        <v>0</v>
      </c>
      <c r="E30" s="26">
        <f t="shared" si="0"/>
        <v>0</v>
      </c>
      <c r="F30" s="25">
        <v>0</v>
      </c>
      <c r="G30" s="69">
        <v>0</v>
      </c>
      <c r="H30" s="27">
        <v>6</v>
      </c>
      <c r="I30" s="25">
        <v>4</v>
      </c>
      <c r="J30" s="26">
        <f t="shared" si="1"/>
        <v>10</v>
      </c>
      <c r="K30" s="25">
        <v>331</v>
      </c>
      <c r="L30" s="117">
        <v>10.966666666666667</v>
      </c>
      <c r="M30" s="27">
        <v>5</v>
      </c>
      <c r="N30" s="25">
        <v>10</v>
      </c>
      <c r="O30" s="28">
        <f t="shared" si="2"/>
        <v>15</v>
      </c>
      <c r="P30" s="25">
        <v>78</v>
      </c>
      <c r="Q30" s="69">
        <v>9.0500000000000007</v>
      </c>
      <c r="R30" s="27">
        <v>4</v>
      </c>
      <c r="S30" s="25">
        <v>7</v>
      </c>
      <c r="T30" s="26">
        <f t="shared" si="3"/>
        <v>11</v>
      </c>
      <c r="U30" s="25">
        <v>198</v>
      </c>
      <c r="V30" s="117">
        <v>7.2666666666666657</v>
      </c>
      <c r="W30" s="27">
        <v>4</v>
      </c>
      <c r="X30" s="25">
        <v>7</v>
      </c>
      <c r="Y30" s="28">
        <f t="shared" si="4"/>
        <v>11</v>
      </c>
      <c r="Z30" s="25">
        <v>204</v>
      </c>
      <c r="AA30" s="117">
        <v>8.0666666666666664</v>
      </c>
      <c r="AB30" s="27">
        <v>5</v>
      </c>
      <c r="AC30" s="25">
        <v>6</v>
      </c>
      <c r="AD30" s="26">
        <f t="shared" si="12"/>
        <v>11</v>
      </c>
      <c r="AE30" s="25">
        <v>250</v>
      </c>
      <c r="AF30" s="117">
        <v>9.6333333333333329</v>
      </c>
      <c r="AG30" s="27">
        <v>2</v>
      </c>
      <c r="AH30" s="25">
        <v>4</v>
      </c>
      <c r="AI30" s="28">
        <f t="shared" si="8"/>
        <v>6</v>
      </c>
      <c r="AJ30" s="25">
        <v>184</v>
      </c>
      <c r="AK30" s="117">
        <v>7.8166666666666664</v>
      </c>
      <c r="AL30" s="27">
        <v>3</v>
      </c>
      <c r="AM30" s="25">
        <v>11</v>
      </c>
      <c r="AN30" s="26">
        <f t="shared" si="5"/>
        <v>14</v>
      </c>
      <c r="AO30" s="25">
        <v>333</v>
      </c>
      <c r="AP30" s="117">
        <v>9.4666666666666668</v>
      </c>
      <c r="AQ30" s="27">
        <v>5</v>
      </c>
      <c r="AR30" s="25">
        <v>4</v>
      </c>
      <c r="AS30" s="28">
        <f t="shared" si="6"/>
        <v>9</v>
      </c>
      <c r="AT30" s="25">
        <v>185</v>
      </c>
      <c r="AU30" s="69">
        <v>8.15</v>
      </c>
      <c r="AV30" s="27">
        <v>6</v>
      </c>
      <c r="AW30" s="25">
        <v>5</v>
      </c>
      <c r="AX30" s="26">
        <f t="shared" si="7"/>
        <v>11</v>
      </c>
      <c r="AY30" s="25">
        <v>195</v>
      </c>
      <c r="AZ30" s="117">
        <v>7.7666666666666675</v>
      </c>
      <c r="BA30" s="27">
        <v>0</v>
      </c>
      <c r="BB30" s="25">
        <v>0</v>
      </c>
      <c r="BC30" s="26">
        <f t="shared" si="13"/>
        <v>0</v>
      </c>
      <c r="BD30" s="25">
        <v>0</v>
      </c>
      <c r="BE30" s="24">
        <v>0</v>
      </c>
      <c r="BF30" s="23">
        <f t="shared" ref="BF30:BF31" si="21">IF(E30&gt;0,1,0)+IF(J30&gt;0,1,0)+IF(O30&gt;0,1,0)+IF(T30&gt;0,1,0)+IF(Y30&gt;0,1,0)+IF(AD30&gt;0,1,0)+IF(AI30&gt;0,1,0)+IF(AN30&gt;0,1,0)+IF(AS30&gt;0,1,0)+IF(BC30&gt;0,1,0)+IF(AX30&gt;0,1,0)</f>
        <v>9</v>
      </c>
      <c r="BG30" s="22">
        <f t="shared" si="20"/>
        <v>98</v>
      </c>
      <c r="BH30" s="21">
        <f t="shared" si="11"/>
        <v>10.888888888888889</v>
      </c>
    </row>
    <row r="31" spans="1:60" x14ac:dyDescent="0.2">
      <c r="A31" s="30">
        <v>26</v>
      </c>
      <c r="C31" s="27">
        <v>0</v>
      </c>
      <c r="D31" s="25">
        <v>0</v>
      </c>
      <c r="E31" s="26">
        <f t="shared" si="0"/>
        <v>0</v>
      </c>
      <c r="F31" s="25">
        <v>0</v>
      </c>
      <c r="G31" s="69">
        <v>0</v>
      </c>
      <c r="H31" s="27">
        <v>5</v>
      </c>
      <c r="I31" s="25">
        <v>6</v>
      </c>
      <c r="J31" s="26">
        <f t="shared" si="1"/>
        <v>11</v>
      </c>
      <c r="K31" s="25">
        <v>318</v>
      </c>
      <c r="L31" s="69">
        <v>8.4</v>
      </c>
      <c r="M31" s="27">
        <v>8</v>
      </c>
      <c r="N31" s="25">
        <v>10</v>
      </c>
      <c r="O31" s="28">
        <f t="shared" si="2"/>
        <v>18</v>
      </c>
      <c r="P31" s="25">
        <v>227</v>
      </c>
      <c r="Q31" s="117">
        <v>9.4166666666666696</v>
      </c>
      <c r="R31" s="27">
        <v>6</v>
      </c>
      <c r="S31" s="25">
        <v>2</v>
      </c>
      <c r="T31" s="26">
        <f t="shared" si="3"/>
        <v>8</v>
      </c>
      <c r="U31" s="25">
        <v>271</v>
      </c>
      <c r="V31" s="69">
        <v>9.35</v>
      </c>
      <c r="W31" s="27">
        <v>6</v>
      </c>
      <c r="X31" s="25">
        <v>7</v>
      </c>
      <c r="Y31" s="28">
        <f t="shared" si="4"/>
        <v>13</v>
      </c>
      <c r="Z31" s="25">
        <v>331</v>
      </c>
      <c r="AA31" s="69">
        <v>10.3</v>
      </c>
      <c r="AB31" s="27">
        <v>3</v>
      </c>
      <c r="AC31" s="25">
        <v>3</v>
      </c>
      <c r="AD31" s="26">
        <f t="shared" si="12"/>
        <v>6</v>
      </c>
      <c r="AE31" s="25">
        <v>275</v>
      </c>
      <c r="AF31" s="69">
        <v>9.1999999999999993</v>
      </c>
      <c r="AG31" s="27">
        <v>4</v>
      </c>
      <c r="AH31" s="25">
        <v>5</v>
      </c>
      <c r="AI31" s="28">
        <f t="shared" si="8"/>
        <v>9</v>
      </c>
      <c r="AJ31" s="25">
        <v>112</v>
      </c>
      <c r="AK31" s="69">
        <v>7.93</v>
      </c>
      <c r="AL31" s="27">
        <v>3</v>
      </c>
      <c r="AM31" s="25">
        <v>10</v>
      </c>
      <c r="AN31" s="26">
        <f t="shared" si="5"/>
        <v>13</v>
      </c>
      <c r="AO31" s="25">
        <v>277</v>
      </c>
      <c r="AP31" s="69">
        <v>9.85</v>
      </c>
      <c r="AQ31" s="27">
        <v>6</v>
      </c>
      <c r="AR31" s="25">
        <v>5</v>
      </c>
      <c r="AS31" s="28">
        <f t="shared" si="6"/>
        <v>11</v>
      </c>
      <c r="AT31" s="25">
        <v>226</v>
      </c>
      <c r="AU31" s="69">
        <v>8.15</v>
      </c>
      <c r="AV31" s="27">
        <v>2</v>
      </c>
      <c r="AW31" s="25">
        <v>11</v>
      </c>
      <c r="AX31" s="26">
        <f t="shared" si="7"/>
        <v>13</v>
      </c>
      <c r="AY31" s="25">
        <v>210</v>
      </c>
      <c r="AZ31" s="69">
        <v>8</v>
      </c>
      <c r="BA31" s="27">
        <v>0</v>
      </c>
      <c r="BB31" s="25">
        <v>0</v>
      </c>
      <c r="BC31" s="26">
        <f t="shared" si="13"/>
        <v>0</v>
      </c>
      <c r="BD31" s="25">
        <v>0</v>
      </c>
      <c r="BE31" s="24">
        <v>0</v>
      </c>
      <c r="BF31" s="23">
        <f t="shared" si="21"/>
        <v>9</v>
      </c>
      <c r="BG31" s="22">
        <f t="shared" si="20"/>
        <v>102</v>
      </c>
      <c r="BH31" s="21">
        <f t="shared" si="11"/>
        <v>11.333333333333334</v>
      </c>
    </row>
    <row r="32" spans="1:60" x14ac:dyDescent="0.2">
      <c r="A32" s="30">
        <v>27</v>
      </c>
      <c r="C32" s="27">
        <v>0</v>
      </c>
      <c r="D32" s="25">
        <v>0</v>
      </c>
      <c r="E32" s="26">
        <f>+C32+D32</f>
        <v>0</v>
      </c>
      <c r="F32" s="25">
        <v>0</v>
      </c>
      <c r="G32" s="69">
        <v>0</v>
      </c>
      <c r="H32" s="27">
        <v>4</v>
      </c>
      <c r="I32" s="25">
        <v>10</v>
      </c>
      <c r="J32" s="26">
        <f t="shared" si="1"/>
        <v>14</v>
      </c>
      <c r="K32" s="25">
        <v>286</v>
      </c>
      <c r="L32" s="24">
        <v>9.1</v>
      </c>
      <c r="M32" s="27">
        <v>0</v>
      </c>
      <c r="N32" s="25">
        <v>0</v>
      </c>
      <c r="O32" s="28">
        <f t="shared" si="2"/>
        <v>0</v>
      </c>
      <c r="P32" s="25">
        <v>0</v>
      </c>
      <c r="Q32" s="24">
        <v>0</v>
      </c>
      <c r="R32" s="27">
        <v>4</v>
      </c>
      <c r="S32" s="25">
        <v>7</v>
      </c>
      <c r="T32" s="26">
        <f t="shared" si="3"/>
        <v>11</v>
      </c>
      <c r="U32" s="25">
        <v>340</v>
      </c>
      <c r="V32" s="24">
        <v>9.35</v>
      </c>
      <c r="W32" s="27">
        <v>6</v>
      </c>
      <c r="X32" s="25">
        <v>7</v>
      </c>
      <c r="Y32" s="26">
        <f t="shared" si="4"/>
        <v>13</v>
      </c>
      <c r="Z32" s="25">
        <v>350</v>
      </c>
      <c r="AA32" s="24">
        <v>10.07</v>
      </c>
      <c r="AB32" s="27">
        <v>5</v>
      </c>
      <c r="AC32" s="25">
        <v>6</v>
      </c>
      <c r="AD32" s="26">
        <f t="shared" si="12"/>
        <v>11</v>
      </c>
      <c r="AE32" s="25">
        <v>128</v>
      </c>
      <c r="AF32" s="24">
        <v>8.75</v>
      </c>
      <c r="AG32" s="27">
        <v>4</v>
      </c>
      <c r="AH32" s="25">
        <v>3</v>
      </c>
      <c r="AI32" s="26">
        <f t="shared" si="8"/>
        <v>7</v>
      </c>
      <c r="AJ32" s="25">
        <v>211</v>
      </c>
      <c r="AK32" s="24">
        <v>9.08</v>
      </c>
      <c r="AL32" s="27">
        <v>5</v>
      </c>
      <c r="AM32" s="25">
        <v>3</v>
      </c>
      <c r="AN32" s="26">
        <f t="shared" si="5"/>
        <v>8</v>
      </c>
      <c r="AO32" s="25">
        <v>195</v>
      </c>
      <c r="AP32" s="24">
        <v>9.9</v>
      </c>
      <c r="AQ32" s="27">
        <v>4</v>
      </c>
      <c r="AR32" s="25">
        <v>17</v>
      </c>
      <c r="AS32" s="26">
        <f t="shared" si="6"/>
        <v>21</v>
      </c>
      <c r="AT32" s="25">
        <v>172</v>
      </c>
      <c r="AU32" s="24">
        <v>9.33</v>
      </c>
      <c r="AV32" s="27">
        <v>4</v>
      </c>
      <c r="AW32" s="25">
        <v>5</v>
      </c>
      <c r="AX32" s="26">
        <f t="shared" si="7"/>
        <v>9</v>
      </c>
      <c r="AY32" s="25">
        <v>303</v>
      </c>
      <c r="AZ32" s="24">
        <v>9.3800000000000008</v>
      </c>
      <c r="BA32" s="27">
        <v>0</v>
      </c>
      <c r="BB32" s="25">
        <v>0</v>
      </c>
      <c r="BC32" s="26">
        <f t="shared" si="13"/>
        <v>0</v>
      </c>
      <c r="BD32" s="25">
        <v>0</v>
      </c>
      <c r="BE32" s="24">
        <v>0</v>
      </c>
      <c r="BF32" s="23">
        <f>IF(E32&gt;0,1,0)+IF(J32&gt;0,1,0)+IF(O32&gt;0,1,0)+IF(T32&gt;0,1,0)+IF(Y32&gt;0,1,0)+IF(AD32&gt;0,1,0)+IF(AI32&gt;0,1,0)+IF(AN32&gt;0,1,0)+IF(AS32&gt;0,1,0)+IF(BC32&gt;0,1,0)+IF(AX32&gt;0,1,0)</f>
        <v>8</v>
      </c>
      <c r="BG32" s="22">
        <f t="shared" si="20"/>
        <v>94</v>
      </c>
      <c r="BH32" s="21">
        <f t="shared" si="11"/>
        <v>11.75</v>
      </c>
    </row>
    <row r="33" spans="1:60" x14ac:dyDescent="0.2">
      <c r="A33" s="74">
        <v>28</v>
      </c>
      <c r="B33" s="75"/>
      <c r="C33" s="76"/>
      <c r="D33" s="77"/>
      <c r="E33" s="78">
        <v>0</v>
      </c>
      <c r="F33" s="77"/>
      <c r="G33" s="79"/>
      <c r="H33" s="76"/>
      <c r="I33" s="77"/>
      <c r="J33" s="26">
        <f t="shared" si="1"/>
        <v>0</v>
      </c>
      <c r="K33" s="77"/>
      <c r="L33" s="79"/>
      <c r="M33" s="76"/>
      <c r="N33" s="77"/>
      <c r="O33" s="26">
        <v>0</v>
      </c>
      <c r="P33" s="77"/>
      <c r="Q33" s="79"/>
      <c r="R33" s="76"/>
      <c r="S33" s="77"/>
      <c r="T33" s="26">
        <f t="shared" si="3"/>
        <v>0</v>
      </c>
      <c r="U33" s="77"/>
      <c r="V33" s="79"/>
      <c r="W33" s="76"/>
      <c r="X33" s="77"/>
      <c r="Y33" s="26">
        <f t="shared" si="4"/>
        <v>0</v>
      </c>
      <c r="Z33" s="77"/>
      <c r="AA33" s="79"/>
      <c r="AB33" s="76"/>
      <c r="AC33" s="77"/>
      <c r="AD33" s="26">
        <f t="shared" si="12"/>
        <v>0</v>
      </c>
      <c r="AE33" s="77"/>
      <c r="AF33" s="79"/>
      <c r="AG33" s="76"/>
      <c r="AH33" s="77"/>
      <c r="AI33" s="26">
        <f t="shared" si="8"/>
        <v>0</v>
      </c>
      <c r="AJ33" s="77"/>
      <c r="AK33" s="79"/>
      <c r="AL33" s="76"/>
      <c r="AM33" s="77"/>
      <c r="AN33" s="26">
        <f t="shared" si="5"/>
        <v>0</v>
      </c>
      <c r="AO33" s="77"/>
      <c r="AP33" s="79"/>
      <c r="AQ33" s="76"/>
      <c r="AR33" s="77"/>
      <c r="AS33" s="26">
        <f t="shared" si="6"/>
        <v>0</v>
      </c>
      <c r="AT33" s="77"/>
      <c r="AU33" s="79"/>
      <c r="AV33" s="76"/>
      <c r="AW33" s="77"/>
      <c r="AX33" s="26">
        <f t="shared" si="7"/>
        <v>0</v>
      </c>
      <c r="AY33" s="77"/>
      <c r="AZ33" s="79"/>
      <c r="BA33" s="76"/>
      <c r="BB33" s="77"/>
      <c r="BC33" s="26">
        <f t="shared" si="13"/>
        <v>0</v>
      </c>
      <c r="BD33" s="77"/>
      <c r="BE33" s="79"/>
      <c r="BF33" s="80">
        <f t="shared" si="14"/>
        <v>0</v>
      </c>
      <c r="BG33" s="80">
        <f t="shared" si="15"/>
        <v>0</v>
      </c>
      <c r="BH33" s="81" t="e">
        <f t="shared" si="11"/>
        <v>#DIV/0!</v>
      </c>
    </row>
    <row r="34" spans="1:60" x14ac:dyDescent="0.2">
      <c r="A34" s="82">
        <v>29</v>
      </c>
      <c r="B34" s="75"/>
      <c r="C34" s="76"/>
      <c r="D34" s="77"/>
      <c r="E34" s="78">
        <v>0</v>
      </c>
      <c r="F34" s="77"/>
      <c r="G34" s="79"/>
      <c r="H34" s="76"/>
      <c r="I34" s="77"/>
      <c r="J34" s="26">
        <f t="shared" si="1"/>
        <v>0</v>
      </c>
      <c r="K34" s="77"/>
      <c r="L34" s="79"/>
      <c r="M34" s="76"/>
      <c r="N34" s="77"/>
      <c r="O34" s="26">
        <v>0</v>
      </c>
      <c r="P34" s="77"/>
      <c r="Q34" s="79"/>
      <c r="R34" s="76"/>
      <c r="S34" s="77"/>
      <c r="T34" s="26">
        <f t="shared" si="3"/>
        <v>0</v>
      </c>
      <c r="U34" s="77"/>
      <c r="V34" s="79"/>
      <c r="W34" s="76"/>
      <c r="X34" s="77"/>
      <c r="Y34" s="26">
        <f t="shared" si="4"/>
        <v>0</v>
      </c>
      <c r="Z34" s="77"/>
      <c r="AA34" s="79"/>
      <c r="AB34" s="76"/>
      <c r="AC34" s="77"/>
      <c r="AD34" s="26">
        <f t="shared" si="12"/>
        <v>0</v>
      </c>
      <c r="AE34" s="77"/>
      <c r="AF34" s="79"/>
      <c r="AG34" s="76"/>
      <c r="AH34" s="77"/>
      <c r="AI34" s="26">
        <f t="shared" si="8"/>
        <v>0</v>
      </c>
      <c r="AJ34" s="77"/>
      <c r="AK34" s="79"/>
      <c r="AL34" s="76"/>
      <c r="AM34" s="77"/>
      <c r="AN34" s="26">
        <f t="shared" si="5"/>
        <v>0</v>
      </c>
      <c r="AO34" s="77"/>
      <c r="AP34" s="79"/>
      <c r="AQ34" s="76"/>
      <c r="AR34" s="77"/>
      <c r="AS34" s="26">
        <f t="shared" si="6"/>
        <v>0</v>
      </c>
      <c r="AT34" s="77"/>
      <c r="AU34" s="79"/>
      <c r="AV34" s="76"/>
      <c r="AW34" s="77"/>
      <c r="AX34" s="26">
        <f t="shared" si="7"/>
        <v>0</v>
      </c>
      <c r="AY34" s="77"/>
      <c r="AZ34" s="79"/>
      <c r="BA34" s="76"/>
      <c r="BB34" s="77"/>
      <c r="BC34" s="26">
        <f t="shared" si="13"/>
        <v>0</v>
      </c>
      <c r="BD34" s="77"/>
      <c r="BE34" s="79"/>
      <c r="BF34" s="80">
        <v>0</v>
      </c>
      <c r="BG34" s="80">
        <v>0</v>
      </c>
      <c r="BH34" s="81" t="e">
        <f t="shared" si="11"/>
        <v>#DIV/0!</v>
      </c>
    </row>
    <row r="35" spans="1:60" x14ac:dyDescent="0.2">
      <c r="A35" s="30">
        <v>30</v>
      </c>
      <c r="C35" s="27">
        <v>4</v>
      </c>
      <c r="D35" s="25">
        <v>9</v>
      </c>
      <c r="E35" s="26">
        <f t="shared" ref="E35:E36" si="22">+C35+D35</f>
        <v>13</v>
      </c>
      <c r="F35" s="25">
        <v>178</v>
      </c>
      <c r="G35" s="24">
        <v>9.17</v>
      </c>
      <c r="H35" s="27">
        <v>4</v>
      </c>
      <c r="I35" s="25">
        <v>11</v>
      </c>
      <c r="J35" s="26">
        <f t="shared" si="1"/>
        <v>15</v>
      </c>
      <c r="K35" s="25">
        <v>279</v>
      </c>
      <c r="L35" s="24">
        <v>10.02</v>
      </c>
      <c r="M35" s="27">
        <v>5</v>
      </c>
      <c r="N35" s="25">
        <v>6</v>
      </c>
      <c r="O35" s="26">
        <f>M35+N35</f>
        <v>11</v>
      </c>
      <c r="P35" s="25">
        <v>246</v>
      </c>
      <c r="Q35" s="24">
        <v>9.8800000000000008</v>
      </c>
      <c r="R35" s="27">
        <v>0</v>
      </c>
      <c r="S35" s="25">
        <v>0</v>
      </c>
      <c r="T35" s="26">
        <v>0</v>
      </c>
      <c r="U35" s="25">
        <v>0</v>
      </c>
      <c r="V35" s="24">
        <v>0</v>
      </c>
      <c r="W35" s="27">
        <v>7</v>
      </c>
      <c r="X35" s="25">
        <v>8</v>
      </c>
      <c r="Y35" s="26">
        <f t="shared" si="4"/>
        <v>15</v>
      </c>
      <c r="Z35" s="25">
        <v>256</v>
      </c>
      <c r="AA35" s="24">
        <v>9.57</v>
      </c>
      <c r="AB35" s="27">
        <v>4</v>
      </c>
      <c r="AC35" s="25">
        <v>5</v>
      </c>
      <c r="AD35" s="26">
        <f t="shared" si="12"/>
        <v>9</v>
      </c>
      <c r="AE35" s="25">
        <v>222</v>
      </c>
      <c r="AF35" s="24">
        <v>8.18</v>
      </c>
      <c r="AG35" s="27">
        <v>5</v>
      </c>
      <c r="AH35" s="25">
        <v>4</v>
      </c>
      <c r="AI35" s="26">
        <f t="shared" si="8"/>
        <v>9</v>
      </c>
      <c r="AJ35" s="25">
        <v>83</v>
      </c>
      <c r="AK35" s="24">
        <v>7.72</v>
      </c>
      <c r="AL35" s="27">
        <v>5</v>
      </c>
      <c r="AM35" s="25">
        <v>2</v>
      </c>
      <c r="AN35" s="26">
        <f t="shared" si="5"/>
        <v>7</v>
      </c>
      <c r="AO35" s="25">
        <v>257</v>
      </c>
      <c r="AP35" s="24">
        <v>8.7200000000000006</v>
      </c>
      <c r="AQ35" s="27">
        <v>0</v>
      </c>
      <c r="AR35" s="25">
        <v>0</v>
      </c>
      <c r="AS35" s="26">
        <v>0</v>
      </c>
      <c r="AT35" s="25">
        <v>0</v>
      </c>
      <c r="AU35" s="24">
        <v>0</v>
      </c>
      <c r="AV35" s="27">
        <v>5</v>
      </c>
      <c r="AW35" s="25">
        <v>5</v>
      </c>
      <c r="AX35" s="26">
        <f t="shared" si="7"/>
        <v>10</v>
      </c>
      <c r="AY35" s="25">
        <v>399</v>
      </c>
      <c r="AZ35" s="24">
        <v>10.45</v>
      </c>
      <c r="BA35" s="27">
        <v>0</v>
      </c>
      <c r="BB35" s="25">
        <v>0</v>
      </c>
      <c r="BC35" s="26">
        <v>0</v>
      </c>
      <c r="BD35" s="25">
        <v>0</v>
      </c>
      <c r="BE35" s="24">
        <v>0</v>
      </c>
      <c r="BF35" s="23">
        <f t="shared" ref="BF35:BF36" si="23">IF(E35&gt;0,1,0)+IF(J35&gt;0,1,0)+IF(O35&gt;0,1,0)+IF(T35&gt;0,1,0)+IF(Y35&gt;0,1,0)+IF(AD35&gt;0,1,0)+IF(AI35&gt;0,1,0)+IF(AN35&gt;0,1,0)+IF(AS35&gt;0,1,0)+IF(BC35&gt;0,1,0)+IF(AX35&gt;0,1,0)</f>
        <v>8</v>
      </c>
      <c r="BG35" s="22">
        <f t="shared" ref="BG35:BG36" si="24">E35+J35+O35+T35+Y35+AX35+AD35+AI35+AN35+AS35+BC35</f>
        <v>89</v>
      </c>
      <c r="BH35" s="21">
        <f t="shared" si="11"/>
        <v>11.125</v>
      </c>
    </row>
    <row r="36" spans="1:60" ht="13.5" thickBot="1" x14ac:dyDescent="0.25">
      <c r="A36" s="45">
        <v>31</v>
      </c>
      <c r="C36" s="27">
        <v>1</v>
      </c>
      <c r="D36" s="25">
        <v>5</v>
      </c>
      <c r="E36" s="26">
        <f t="shared" si="22"/>
        <v>6</v>
      </c>
      <c r="F36" s="25">
        <v>348</v>
      </c>
      <c r="G36" s="69">
        <v>9.6</v>
      </c>
      <c r="H36" s="27">
        <v>5</v>
      </c>
      <c r="I36" s="25">
        <v>2</v>
      </c>
      <c r="J36" s="26">
        <f t="shared" si="1"/>
        <v>7</v>
      </c>
      <c r="K36" s="25">
        <v>310</v>
      </c>
      <c r="L36" s="69">
        <v>8.75</v>
      </c>
      <c r="M36" s="27">
        <v>5</v>
      </c>
      <c r="N36" s="25">
        <v>6</v>
      </c>
      <c r="O36" s="26">
        <f>M36+N36</f>
        <v>11</v>
      </c>
      <c r="P36" s="25">
        <v>174</v>
      </c>
      <c r="Q36" s="69">
        <v>10.033333333333333</v>
      </c>
      <c r="R36" s="27">
        <v>0</v>
      </c>
      <c r="S36" s="25">
        <v>0</v>
      </c>
      <c r="T36" s="26">
        <v>0</v>
      </c>
      <c r="U36" s="25">
        <v>0</v>
      </c>
      <c r="V36" s="24">
        <v>0</v>
      </c>
      <c r="W36" s="27">
        <v>6</v>
      </c>
      <c r="X36" s="25">
        <v>8</v>
      </c>
      <c r="Y36" s="26">
        <f t="shared" si="4"/>
        <v>14</v>
      </c>
      <c r="Z36" s="25">
        <v>240</v>
      </c>
      <c r="AA36" s="69">
        <v>10.166666666666666</v>
      </c>
      <c r="AB36" s="27">
        <v>2</v>
      </c>
      <c r="AC36" s="25">
        <v>4</v>
      </c>
      <c r="AD36" s="26">
        <f t="shared" si="12"/>
        <v>6</v>
      </c>
      <c r="AE36" s="25">
        <v>260</v>
      </c>
      <c r="AF36" s="69">
        <v>9.4166666666666661</v>
      </c>
      <c r="AG36" s="27">
        <v>1</v>
      </c>
      <c r="AH36" s="25">
        <v>5</v>
      </c>
      <c r="AI36" s="26">
        <f t="shared" si="8"/>
        <v>6</v>
      </c>
      <c r="AJ36" s="25">
        <v>166</v>
      </c>
      <c r="AK36" s="69">
        <v>9.3333333333333339</v>
      </c>
      <c r="AL36" s="27">
        <v>6</v>
      </c>
      <c r="AM36" s="25">
        <v>16</v>
      </c>
      <c r="AN36" s="26">
        <f t="shared" si="5"/>
        <v>22</v>
      </c>
      <c r="AO36" s="25">
        <v>174</v>
      </c>
      <c r="AP36" s="69">
        <v>9.1833333333333336</v>
      </c>
      <c r="AQ36" s="27">
        <v>0</v>
      </c>
      <c r="AR36" s="25">
        <v>0</v>
      </c>
      <c r="AS36" s="26">
        <v>0</v>
      </c>
      <c r="AT36" s="25">
        <v>0</v>
      </c>
      <c r="AU36" s="24">
        <v>0</v>
      </c>
      <c r="AV36" s="27">
        <v>5</v>
      </c>
      <c r="AW36" s="25">
        <v>2</v>
      </c>
      <c r="AX36" s="26">
        <f t="shared" si="7"/>
        <v>7</v>
      </c>
      <c r="AY36" s="25">
        <v>285</v>
      </c>
      <c r="AZ36" s="69">
        <v>8.5500000000000007</v>
      </c>
      <c r="BA36" s="27">
        <v>0</v>
      </c>
      <c r="BB36" s="25">
        <v>0</v>
      </c>
      <c r="BC36" s="26">
        <v>0</v>
      </c>
      <c r="BD36" s="25">
        <v>0</v>
      </c>
      <c r="BE36" s="24">
        <v>0</v>
      </c>
      <c r="BF36" s="23">
        <f t="shared" si="23"/>
        <v>8</v>
      </c>
      <c r="BG36" s="22">
        <f t="shared" si="24"/>
        <v>79</v>
      </c>
      <c r="BH36" s="21">
        <f t="shared" si="11"/>
        <v>9.875</v>
      </c>
    </row>
    <row r="37" spans="1:60" s="2" customFormat="1" ht="13.5" thickBot="1" x14ac:dyDescent="0.25">
      <c r="C37" s="17">
        <f t="shared" ref="C37:BG37" si="25">SUM(C7:C36)</f>
        <v>22</v>
      </c>
      <c r="D37" s="16">
        <f t="shared" si="25"/>
        <v>75</v>
      </c>
      <c r="E37" s="16">
        <f t="shared" si="25"/>
        <v>97</v>
      </c>
      <c r="F37" s="16">
        <f t="shared" si="25"/>
        <v>1444</v>
      </c>
      <c r="G37" s="15">
        <f t="shared" si="25"/>
        <v>60.089999999999996</v>
      </c>
      <c r="H37" s="17">
        <f t="shared" si="25"/>
        <v>110</v>
      </c>
      <c r="I37" s="16">
        <f t="shared" si="25"/>
        <v>118</v>
      </c>
      <c r="J37" s="16">
        <f t="shared" si="25"/>
        <v>228</v>
      </c>
      <c r="K37" s="16">
        <f t="shared" si="25"/>
        <v>5152</v>
      </c>
      <c r="L37" s="15">
        <f t="shared" si="25"/>
        <v>197.1166666666667</v>
      </c>
      <c r="M37" s="20">
        <f t="shared" si="25"/>
        <v>104</v>
      </c>
      <c r="N37" s="19">
        <f t="shared" si="25"/>
        <v>198</v>
      </c>
      <c r="O37" s="19">
        <f t="shared" si="25"/>
        <v>302</v>
      </c>
      <c r="P37" s="19">
        <f t="shared" si="25"/>
        <v>3013</v>
      </c>
      <c r="Q37" s="18">
        <f t="shared" si="25"/>
        <v>178.24666666666667</v>
      </c>
      <c r="R37" s="17">
        <f t="shared" si="25"/>
        <v>90</v>
      </c>
      <c r="S37" s="16">
        <f t="shared" si="25"/>
        <v>123</v>
      </c>
      <c r="T37" s="16">
        <f t="shared" si="25"/>
        <v>213</v>
      </c>
      <c r="U37" s="16">
        <f t="shared" si="25"/>
        <v>5143</v>
      </c>
      <c r="V37" s="15">
        <f t="shared" si="25"/>
        <v>170.04333333333335</v>
      </c>
      <c r="W37" s="20">
        <f t="shared" si="25"/>
        <v>142</v>
      </c>
      <c r="X37" s="19">
        <f t="shared" si="25"/>
        <v>166</v>
      </c>
      <c r="Y37" s="19">
        <f t="shared" si="25"/>
        <v>308</v>
      </c>
      <c r="Z37" s="19">
        <f t="shared" si="25"/>
        <v>6134</v>
      </c>
      <c r="AA37" s="18">
        <f t="shared" si="25"/>
        <v>213.3233333333333</v>
      </c>
      <c r="AB37" s="17">
        <f t="shared" si="25"/>
        <v>71</v>
      </c>
      <c r="AC37" s="16">
        <f t="shared" si="25"/>
        <v>72</v>
      </c>
      <c r="AD37" s="16">
        <f t="shared" si="25"/>
        <v>143</v>
      </c>
      <c r="AE37" s="16">
        <f t="shared" si="25"/>
        <v>4166</v>
      </c>
      <c r="AF37" s="15">
        <f t="shared" si="25"/>
        <v>149.45333333333335</v>
      </c>
      <c r="AG37" s="20">
        <f t="shared" si="25"/>
        <v>69</v>
      </c>
      <c r="AH37" s="19">
        <f t="shared" si="25"/>
        <v>93</v>
      </c>
      <c r="AI37" s="19">
        <f t="shared" si="25"/>
        <v>162</v>
      </c>
      <c r="AJ37" s="19">
        <f t="shared" si="25"/>
        <v>4231</v>
      </c>
      <c r="AK37" s="18">
        <f t="shared" si="25"/>
        <v>170.58000000000004</v>
      </c>
      <c r="AL37" s="17">
        <f t="shared" si="25"/>
        <v>98</v>
      </c>
      <c r="AM37" s="16">
        <f t="shared" si="25"/>
        <v>138</v>
      </c>
      <c r="AN37" s="16">
        <f t="shared" si="25"/>
        <v>236</v>
      </c>
      <c r="AO37" s="16">
        <f t="shared" si="25"/>
        <v>6209</v>
      </c>
      <c r="AP37" s="15">
        <f t="shared" si="25"/>
        <v>194.48666666666668</v>
      </c>
      <c r="AQ37" s="20">
        <f t="shared" si="25"/>
        <v>93</v>
      </c>
      <c r="AR37" s="19">
        <f t="shared" si="25"/>
        <v>175</v>
      </c>
      <c r="AS37" s="19">
        <f t="shared" si="25"/>
        <v>268</v>
      </c>
      <c r="AT37" s="19">
        <f t="shared" si="25"/>
        <v>3699</v>
      </c>
      <c r="AU37" s="18">
        <f t="shared" si="25"/>
        <v>170.65666666666669</v>
      </c>
      <c r="AV37" s="17">
        <f t="shared" si="25"/>
        <v>87</v>
      </c>
      <c r="AW37" s="16">
        <f t="shared" si="25"/>
        <v>91</v>
      </c>
      <c r="AX37" s="16">
        <f t="shared" si="25"/>
        <v>178</v>
      </c>
      <c r="AY37" s="16">
        <f t="shared" si="25"/>
        <v>4727</v>
      </c>
      <c r="AZ37" s="15">
        <f t="shared" si="25"/>
        <v>170.98666666666668</v>
      </c>
      <c r="BA37" s="17">
        <f t="shared" si="25"/>
        <v>0</v>
      </c>
      <c r="BB37" s="16">
        <f t="shared" si="25"/>
        <v>0</v>
      </c>
      <c r="BC37" s="16">
        <f t="shared" si="25"/>
        <v>0</v>
      </c>
      <c r="BD37" s="16">
        <f t="shared" si="25"/>
        <v>0</v>
      </c>
      <c r="BE37" s="15">
        <f t="shared" si="25"/>
        <v>0</v>
      </c>
      <c r="BF37" s="14">
        <f t="shared" si="25"/>
        <v>188</v>
      </c>
      <c r="BG37" s="13">
        <f t="shared" si="25"/>
        <v>2135</v>
      </c>
      <c r="BH37" s="12">
        <f t="shared" si="11"/>
        <v>11.356382978723405</v>
      </c>
    </row>
    <row r="38" spans="1:60" x14ac:dyDescent="0.2">
      <c r="C38" s="140" t="s">
        <v>35</v>
      </c>
      <c r="D38" s="140"/>
      <c r="E38" s="87">
        <v>32.549999999999997</v>
      </c>
      <c r="H38" s="140" t="s">
        <v>35</v>
      </c>
      <c r="I38" s="140"/>
      <c r="J38" s="87">
        <v>95.32</v>
      </c>
      <c r="M38" s="140" t="s">
        <v>35</v>
      </c>
      <c r="N38" s="140"/>
      <c r="O38" s="87">
        <v>112.3</v>
      </c>
      <c r="R38" s="140" t="s">
        <v>35</v>
      </c>
      <c r="S38" s="140"/>
      <c r="T38" s="87">
        <v>78.55</v>
      </c>
      <c r="W38" s="140" t="s">
        <v>35</v>
      </c>
      <c r="X38" s="140"/>
      <c r="Y38" s="87">
        <v>99.62</v>
      </c>
      <c r="AB38" s="140" t="s">
        <v>35</v>
      </c>
      <c r="AC38" s="140"/>
      <c r="AD38" s="87">
        <v>70.319999999999993</v>
      </c>
      <c r="AG38" s="140" t="s">
        <v>35</v>
      </c>
      <c r="AH38" s="140"/>
      <c r="AI38" s="87">
        <v>84.3</v>
      </c>
      <c r="AL38" s="140" t="s">
        <v>35</v>
      </c>
      <c r="AM38" s="140"/>
      <c r="AN38" s="87">
        <v>79.45</v>
      </c>
      <c r="AQ38" s="140" t="s">
        <v>35</v>
      </c>
      <c r="AR38" s="140"/>
      <c r="AS38" s="87">
        <v>92.63</v>
      </c>
      <c r="AV38" s="140" t="s">
        <v>35</v>
      </c>
      <c r="AW38" s="140"/>
      <c r="AX38" s="87">
        <v>77.069999999999993</v>
      </c>
      <c r="BA38" s="140" t="s">
        <v>35</v>
      </c>
      <c r="BB38" s="140"/>
      <c r="BC38" s="87"/>
      <c r="BF38" s="133" t="s">
        <v>35</v>
      </c>
      <c r="BG38" s="87">
        <f>E38+J38+O38+Y38+AD38+AI38+AN38+AS38+BC38+T38</f>
        <v>745.04</v>
      </c>
    </row>
    <row r="39" spans="1:60" x14ac:dyDescent="0.2">
      <c r="C39" s="140" t="s">
        <v>36</v>
      </c>
      <c r="D39" s="140"/>
      <c r="E39" s="88">
        <f>E38/E37</f>
        <v>0.33556701030927832</v>
      </c>
      <c r="H39" s="140" t="s">
        <v>36</v>
      </c>
      <c r="I39" s="140"/>
      <c r="J39" s="88">
        <f>J38/J37</f>
        <v>0.41807017543859648</v>
      </c>
      <c r="M39" s="140" t="s">
        <v>36</v>
      </c>
      <c r="N39" s="140"/>
      <c r="O39" s="88">
        <f>O38/O37</f>
        <v>0.37185430463576158</v>
      </c>
      <c r="R39" s="140" t="s">
        <v>36</v>
      </c>
      <c r="S39" s="140"/>
      <c r="T39" s="88">
        <f>T38/T37</f>
        <v>0.36877934272300467</v>
      </c>
      <c r="W39" s="140" t="s">
        <v>36</v>
      </c>
      <c r="X39" s="140"/>
      <c r="Y39" s="88">
        <f>Y38/Y37</f>
        <v>0.32344155844155847</v>
      </c>
      <c r="AB39" s="140" t="s">
        <v>36</v>
      </c>
      <c r="AC39" s="140"/>
      <c r="AD39" s="88">
        <f>AD38/AD37</f>
        <v>0.49174825174825171</v>
      </c>
      <c r="AG39" s="140" t="s">
        <v>36</v>
      </c>
      <c r="AH39" s="140"/>
      <c r="AI39" s="88">
        <f>AI38/AI37</f>
        <v>0.52037037037037037</v>
      </c>
      <c r="AL39" s="140" t="s">
        <v>36</v>
      </c>
      <c r="AM39" s="140"/>
      <c r="AN39" s="88">
        <f>AN38/AN37</f>
        <v>0.33665254237288139</v>
      </c>
      <c r="AQ39" s="140" t="s">
        <v>36</v>
      </c>
      <c r="AR39" s="140"/>
      <c r="AS39" s="88">
        <f>AS38/AS37</f>
        <v>0.34563432835820895</v>
      </c>
      <c r="AV39" s="140" t="s">
        <v>36</v>
      </c>
      <c r="AW39" s="140"/>
      <c r="AX39" s="88">
        <f>AX38/AX37</f>
        <v>0.4329775280898876</v>
      </c>
      <c r="BA39" s="140" t="s">
        <v>36</v>
      </c>
      <c r="BB39" s="140"/>
      <c r="BC39" s="88" t="e">
        <f>BC38/BC37</f>
        <v>#DIV/0!</v>
      </c>
      <c r="BF39" s="133" t="s">
        <v>36</v>
      </c>
      <c r="BG39" s="88">
        <f>BG38/BG37</f>
        <v>0.34896487119437936</v>
      </c>
    </row>
    <row r="40" spans="1:60" x14ac:dyDescent="0.2">
      <c r="J40" s="1"/>
      <c r="O40" s="1"/>
      <c r="T40" s="1"/>
      <c r="Y40" s="1"/>
      <c r="AD40" s="1"/>
      <c r="AI40" s="1"/>
      <c r="AL40" s="1"/>
      <c r="AM40" s="1"/>
      <c r="AN40" s="1"/>
    </row>
    <row r="41" spans="1:60" ht="13.5" thickBot="1" x14ac:dyDescent="0.25">
      <c r="J41" s="1"/>
      <c r="O41" s="1"/>
      <c r="T41" s="1"/>
      <c r="Y41" s="1"/>
      <c r="AD41" s="1"/>
      <c r="AI41" s="1"/>
      <c r="AL41" s="1"/>
      <c r="AM41" s="1"/>
      <c r="AN41" s="1"/>
    </row>
    <row r="42" spans="1:60" ht="13.5" thickBot="1" x14ac:dyDescent="0.25">
      <c r="C42" s="186" t="s">
        <v>14</v>
      </c>
      <c r="D42" s="187"/>
      <c r="E42" s="188"/>
      <c r="J42" s="1"/>
      <c r="O42" s="1"/>
      <c r="T42" s="1"/>
      <c r="Y42" s="1"/>
      <c r="AD42" s="1"/>
      <c r="AI42" s="1"/>
      <c r="AL42" s="1"/>
      <c r="AM42" s="1"/>
      <c r="AN42" s="1"/>
    </row>
    <row r="43" spans="1:60" x14ac:dyDescent="0.2">
      <c r="C43" s="11" t="s">
        <v>15</v>
      </c>
      <c r="D43" s="10"/>
      <c r="E43" s="9">
        <f>(E37+J37+O37+T37+Y37+AD37+AI37+AN37+AS37+AX37+BC37)/BF37</f>
        <v>11.356382978723405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60" x14ac:dyDescent="0.2">
      <c r="C44" s="8" t="s">
        <v>16</v>
      </c>
      <c r="D44" s="7"/>
      <c r="E44" s="6">
        <f>(AY37+BD37+AT37+F37+K37+P37+U37+Z37++AE37+AJ37+AO37)/BF37</f>
        <v>233.60638297872342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60" x14ac:dyDescent="0.2">
      <c r="C45" s="8" t="s">
        <v>17</v>
      </c>
      <c r="D45" s="7"/>
      <c r="E45" s="6">
        <f>(AP37+AU37+AZ37+BE37+G37+L37+Q37+V37+AA37+AF37+AK37)/BF37</f>
        <v>8.9094858156028387</v>
      </c>
      <c r="J45" s="1"/>
      <c r="O45" s="1"/>
      <c r="T45" s="1"/>
      <c r="Y45" s="1"/>
      <c r="AD45" s="1"/>
      <c r="AI45" s="1"/>
      <c r="AL45" s="1"/>
      <c r="AM45" s="1"/>
      <c r="AN45" s="1"/>
    </row>
    <row r="46" spans="1:60" ht="13.5" thickBot="1" x14ac:dyDescent="0.25">
      <c r="C46" s="5" t="s">
        <v>18</v>
      </c>
      <c r="D46" s="4"/>
      <c r="E46" s="3">
        <f>(AL37+AQ37+AV37+BA37+C37+H37+M36+R37+W37+AB37+AG37)/(BB37+AW37+AR37+AM37+D37+I37+N37+S37+X37+AC37+AH37)</f>
        <v>0.63010408326661327</v>
      </c>
      <c r="J46" s="1"/>
      <c r="O46" s="1"/>
      <c r="T46" s="1"/>
      <c r="Y46" s="1"/>
      <c r="AD46" s="1"/>
      <c r="AI46" s="1"/>
      <c r="AL46" s="1"/>
      <c r="AM46" s="1"/>
      <c r="AN46" s="1"/>
    </row>
    <row r="47" spans="1:60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/>
      <c r="AN47" s="51" t="s">
        <v>19</v>
      </c>
      <c r="AO47" s="51" t="s">
        <v>20</v>
      </c>
      <c r="AP47" s="51"/>
      <c r="AQ47" s="52"/>
    </row>
    <row r="48" spans="1:60" ht="15" x14ac:dyDescent="0.25">
      <c r="I48" t="s">
        <v>21</v>
      </c>
      <c r="K48" s="51">
        <v>84</v>
      </c>
      <c r="L48" s="51">
        <v>18</v>
      </c>
      <c r="M48" s="51">
        <f>K48*60+L48</f>
        <v>5058</v>
      </c>
      <c r="N48" s="52">
        <f>M48/60</f>
        <v>84.3</v>
      </c>
      <c r="AL48" t="s">
        <v>21</v>
      </c>
      <c r="AN48" s="51">
        <v>77</v>
      </c>
      <c r="AO48" s="51">
        <v>4</v>
      </c>
      <c r="AP48" s="51">
        <f>AN48*60+AO48</f>
        <v>4624</v>
      </c>
      <c r="AQ48" s="52">
        <f>AP48/60</f>
        <v>77.066666666666663</v>
      </c>
    </row>
    <row r="49" spans="9:34" ht="15" x14ac:dyDescent="0.25">
      <c r="I49" s="53"/>
      <c r="J49" s="54"/>
      <c r="K49" s="55"/>
      <c r="L49" s="55"/>
      <c r="M49" s="55"/>
      <c r="N49" s="56"/>
    </row>
    <row r="50" spans="9:34" ht="15" x14ac:dyDescent="0.25">
      <c r="I50" s="53"/>
      <c r="J50" s="54"/>
      <c r="K50" s="55"/>
      <c r="L50" s="55"/>
      <c r="M50" s="55"/>
      <c r="N50" s="56"/>
      <c r="AG50" s="1">
        <v>1</v>
      </c>
      <c r="AH50" s="1">
        <v>5</v>
      </c>
    </row>
    <row r="51" spans="9:34" ht="15" x14ac:dyDescent="0.25">
      <c r="I51" s="53"/>
      <c r="J51" s="54"/>
      <c r="K51" s="55"/>
      <c r="L51" s="55"/>
      <c r="M51" s="55"/>
      <c r="N51" s="56"/>
    </row>
    <row r="52" spans="9:34" ht="15" x14ac:dyDescent="0.25">
      <c r="I52" s="53"/>
      <c r="J52" s="54"/>
      <c r="K52" s="55"/>
      <c r="L52" s="55"/>
      <c r="M52" s="55"/>
      <c r="N52" s="56"/>
    </row>
    <row r="53" spans="9:34" ht="15" x14ac:dyDescent="0.25">
      <c r="I53" s="53"/>
      <c r="J53" s="54"/>
      <c r="K53" s="55"/>
      <c r="L53" s="55"/>
      <c r="M53" s="55"/>
      <c r="N53" s="56"/>
    </row>
    <row r="54" spans="9:34" ht="15" x14ac:dyDescent="0.25">
      <c r="I54" s="53"/>
      <c r="J54" s="54"/>
      <c r="K54" s="55"/>
      <c r="L54" s="55"/>
      <c r="M54" s="55"/>
      <c r="N54" s="56"/>
    </row>
    <row r="55" spans="9:34" ht="15" x14ac:dyDescent="0.25">
      <c r="I55" s="53"/>
      <c r="J55" s="54"/>
      <c r="K55" s="55"/>
      <c r="L55" s="55"/>
      <c r="M55" s="55"/>
      <c r="N55" s="56"/>
    </row>
    <row r="56" spans="9:34" ht="15" x14ac:dyDescent="0.25">
      <c r="I56" s="53"/>
      <c r="J56" s="54"/>
      <c r="K56" s="55"/>
      <c r="L56" s="55"/>
      <c r="M56" s="55"/>
      <c r="N56" s="56"/>
    </row>
    <row r="57" spans="9:34" ht="15" x14ac:dyDescent="0.25">
      <c r="I57" s="53"/>
      <c r="J57" s="54"/>
      <c r="K57" s="55"/>
      <c r="L57" s="55"/>
      <c r="M57" s="55"/>
      <c r="N57" s="56"/>
    </row>
    <row r="58" spans="9:34" ht="15" x14ac:dyDescent="0.25">
      <c r="I58" s="53"/>
      <c r="J58" s="54"/>
      <c r="K58" s="55"/>
      <c r="L58" s="55"/>
      <c r="M58" s="55"/>
      <c r="N58" s="56"/>
    </row>
    <row r="59" spans="9:34" ht="15" x14ac:dyDescent="0.25">
      <c r="I59" s="53"/>
      <c r="J59" s="54"/>
      <c r="K59" s="55"/>
      <c r="L59" s="55"/>
      <c r="M59" s="55"/>
      <c r="N59" s="56"/>
    </row>
    <row r="60" spans="9:34" ht="15" x14ac:dyDescent="0.25">
      <c r="I60" s="53"/>
      <c r="J60" s="54"/>
      <c r="K60" s="55"/>
      <c r="L60" s="55"/>
      <c r="M60" s="55"/>
      <c r="N60" s="56"/>
    </row>
    <row r="61" spans="9:34" ht="15" x14ac:dyDescent="0.25">
      <c r="I61" s="53"/>
      <c r="J61" s="54"/>
      <c r="K61" s="55"/>
      <c r="L61" s="55"/>
      <c r="M61" s="55"/>
      <c r="N61" s="56"/>
    </row>
  </sheetData>
  <mergeCells count="46">
    <mergeCell ref="AV38:AW38"/>
    <mergeCell ref="BA38:BB38"/>
    <mergeCell ref="C39:D39"/>
    <mergeCell ref="H39:I39"/>
    <mergeCell ref="M39:N39"/>
    <mergeCell ref="R39:S39"/>
    <mergeCell ref="W39:X39"/>
    <mergeCell ref="AB39:AC39"/>
    <mergeCell ref="AG39:AH39"/>
    <mergeCell ref="AL39:AM39"/>
    <mergeCell ref="AQ39:AR39"/>
    <mergeCell ref="AV39:AW39"/>
    <mergeCell ref="BA39:BB39"/>
    <mergeCell ref="M38:N38"/>
    <mergeCell ref="R3:V3"/>
    <mergeCell ref="W3:AA3"/>
    <mergeCell ref="AB3:AF3"/>
    <mergeCell ref="AL38:AM38"/>
    <mergeCell ref="AQ38:AR38"/>
    <mergeCell ref="AL4:AP4"/>
    <mergeCell ref="AQ4:AU4"/>
    <mergeCell ref="AG3:AK3"/>
    <mergeCell ref="AL3:AP3"/>
    <mergeCell ref="AQ3:AU3"/>
    <mergeCell ref="C42:E42"/>
    <mergeCell ref="AG4:AK4"/>
    <mergeCell ref="C4:G4"/>
    <mergeCell ref="H4:L4"/>
    <mergeCell ref="M4:Q4"/>
    <mergeCell ref="R4:V4"/>
    <mergeCell ref="W4:AA4"/>
    <mergeCell ref="AB4:AF4"/>
    <mergeCell ref="R38:S38"/>
    <mergeCell ref="W38:X38"/>
    <mergeCell ref="AB38:AC38"/>
    <mergeCell ref="AG38:AH38"/>
    <mergeCell ref="C3:G3"/>
    <mergeCell ref="H3:L3"/>
    <mergeCell ref="M3:Q3"/>
    <mergeCell ref="C38:D38"/>
    <mergeCell ref="H38:I38"/>
    <mergeCell ref="BA3:BE3"/>
    <mergeCell ref="BA4:BE4"/>
    <mergeCell ref="BF4:BF5"/>
    <mergeCell ref="BG4:BG5"/>
    <mergeCell ref="BH4:BH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>
    <tabColor rgb="FFFF0000"/>
  </sheetPr>
  <dimension ref="A1:BQ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 activeCell="AY35" sqref="AY35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8.140625" style="1" customWidth="1"/>
    <col min="5" max="5" width="9.5703125" style="2" bestFit="1" customWidth="1"/>
    <col min="6" max="9" width="8.140625" style="1" customWidth="1"/>
    <col min="10" max="10" width="9.5703125" style="2" bestFit="1" customWidth="1"/>
    <col min="11" max="14" width="8.140625" style="1" customWidth="1"/>
    <col min="15" max="15" width="9.5703125" style="2" bestFit="1" customWidth="1"/>
    <col min="16" max="19" width="8.140625" style="1" customWidth="1"/>
    <col min="20" max="20" width="9.5703125" style="2" bestFit="1" customWidth="1"/>
    <col min="21" max="24" width="8.140625" style="1" customWidth="1"/>
    <col min="25" max="25" width="9.5703125" style="2" bestFit="1" customWidth="1"/>
    <col min="26" max="29" width="8.140625" style="1" customWidth="1"/>
    <col min="30" max="30" width="9.5703125" style="2" bestFit="1" customWidth="1"/>
    <col min="31" max="34" width="8.140625" style="1" customWidth="1"/>
    <col min="35" max="35" width="9.5703125" style="2" bestFit="1" customWidth="1"/>
    <col min="36" max="37" width="8.140625" style="1" customWidth="1"/>
    <col min="38" max="39" width="8.140625" style="2" customWidth="1"/>
    <col min="40" max="40" width="9.5703125" style="2" bestFit="1" customWidth="1"/>
    <col min="41" max="44" width="8.140625" style="1" customWidth="1"/>
    <col min="45" max="45" width="9.5703125" style="1" bestFit="1" customWidth="1"/>
    <col min="46" max="49" width="8.140625" style="1" customWidth="1"/>
    <col min="50" max="50" width="9.5703125" style="1" bestFit="1" customWidth="1"/>
    <col min="51" max="54" width="8.140625" style="1" customWidth="1"/>
    <col min="55" max="55" width="10.7109375" style="1" bestFit="1" customWidth="1"/>
    <col min="56" max="57" width="8.140625" style="1" customWidth="1"/>
    <col min="58" max="16384" width="11.42578125" style="1"/>
  </cols>
  <sheetData>
    <row r="1" spans="1:69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69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69" ht="16.5" thickBot="1" x14ac:dyDescent="0.3">
      <c r="C3" s="145" t="s">
        <v>1</v>
      </c>
      <c r="D3" s="146"/>
      <c r="E3" s="146"/>
      <c r="F3" s="146"/>
      <c r="G3" s="147"/>
      <c r="H3" s="142" t="s">
        <v>22</v>
      </c>
      <c r="I3" s="143"/>
      <c r="J3" s="143"/>
      <c r="K3" s="143"/>
      <c r="L3" s="144"/>
      <c r="M3" s="145" t="s">
        <v>3</v>
      </c>
      <c r="N3" s="146"/>
      <c r="O3" s="146"/>
      <c r="P3" s="146"/>
      <c r="Q3" s="147"/>
      <c r="R3" s="142" t="s">
        <v>4</v>
      </c>
      <c r="S3" s="143"/>
      <c r="T3" s="143"/>
      <c r="U3" s="143"/>
      <c r="V3" s="144"/>
      <c r="W3" s="145" t="s">
        <v>0</v>
      </c>
      <c r="X3" s="146"/>
      <c r="Y3" s="146"/>
      <c r="Z3" s="146"/>
      <c r="AA3" s="147"/>
      <c r="AB3" s="142" t="s">
        <v>26</v>
      </c>
      <c r="AC3" s="143"/>
      <c r="AD3" s="143"/>
      <c r="AE3" s="143"/>
      <c r="AF3" s="144"/>
      <c r="AG3" s="145" t="s">
        <v>48</v>
      </c>
      <c r="AH3" s="146"/>
      <c r="AI3" s="146"/>
      <c r="AJ3" s="146"/>
      <c r="AK3" s="147"/>
      <c r="AL3" s="142" t="s">
        <v>23</v>
      </c>
      <c r="AM3" s="143"/>
      <c r="AN3" s="143"/>
      <c r="AO3" s="143"/>
      <c r="AP3" s="144"/>
      <c r="AQ3" s="145" t="s">
        <v>25</v>
      </c>
      <c r="AR3" s="146"/>
      <c r="AS3" s="146"/>
      <c r="AT3" s="146"/>
      <c r="AU3" s="147"/>
      <c r="AV3" s="142" t="s">
        <v>32</v>
      </c>
      <c r="AW3" s="143"/>
      <c r="AX3" s="143"/>
      <c r="AY3" s="143"/>
      <c r="AZ3" s="144"/>
      <c r="BA3" s="118"/>
      <c r="BB3" s="118"/>
      <c r="BC3" s="118" t="s">
        <v>32</v>
      </c>
      <c r="BD3" s="118"/>
      <c r="BE3" s="118"/>
    </row>
    <row r="4" spans="1:69" s="46" customFormat="1" ht="15.75" x14ac:dyDescent="0.25">
      <c r="A4" s="47" t="s">
        <v>5</v>
      </c>
      <c r="C4" s="145"/>
      <c r="D4" s="146"/>
      <c r="E4" s="146"/>
      <c r="F4" s="146"/>
      <c r="G4" s="147"/>
      <c r="H4" s="142"/>
      <c r="I4" s="143"/>
      <c r="J4" s="143"/>
      <c r="K4" s="143"/>
      <c r="L4" s="144"/>
      <c r="M4" s="145"/>
      <c r="N4" s="146"/>
      <c r="O4" s="146"/>
      <c r="P4" s="146"/>
      <c r="Q4" s="147"/>
      <c r="R4" s="148"/>
      <c r="S4" s="143"/>
      <c r="T4" s="143"/>
      <c r="U4" s="143"/>
      <c r="V4" s="144"/>
      <c r="W4" s="145"/>
      <c r="X4" s="146"/>
      <c r="Y4" s="146"/>
      <c r="Z4" s="146"/>
      <c r="AA4" s="147"/>
      <c r="AB4" s="142"/>
      <c r="AC4" s="143"/>
      <c r="AD4" s="143"/>
      <c r="AE4" s="143"/>
      <c r="AF4" s="144"/>
      <c r="AG4" s="145"/>
      <c r="AH4" s="146"/>
      <c r="AI4" s="146"/>
      <c r="AJ4" s="146"/>
      <c r="AK4" s="147"/>
      <c r="AL4" s="142"/>
      <c r="AM4" s="143"/>
      <c r="AN4" s="143"/>
      <c r="AO4" s="143"/>
      <c r="AP4" s="144"/>
      <c r="AQ4" s="145"/>
      <c r="AR4" s="146"/>
      <c r="AS4" s="146"/>
      <c r="AT4" s="146"/>
      <c r="AU4" s="147"/>
      <c r="AV4" s="192"/>
      <c r="AW4" s="193"/>
      <c r="AX4" s="193"/>
      <c r="AY4" s="193"/>
      <c r="AZ4" s="194"/>
      <c r="BA4" s="185" t="s">
        <v>49</v>
      </c>
      <c r="BB4" s="146"/>
      <c r="BC4" s="146"/>
      <c r="BD4" s="146"/>
      <c r="BE4" s="147"/>
      <c r="BF4" s="151" t="s">
        <v>6</v>
      </c>
      <c r="BG4" s="153" t="s">
        <v>7</v>
      </c>
      <c r="BH4" s="178" t="s">
        <v>8</v>
      </c>
    </row>
    <row r="5" spans="1:69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34" t="s">
        <v>9</v>
      </c>
      <c r="BB5" s="32" t="s">
        <v>10</v>
      </c>
      <c r="BC5" s="33" t="s">
        <v>11</v>
      </c>
      <c r="BD5" s="32" t="s">
        <v>12</v>
      </c>
      <c r="BE5" s="31" t="s">
        <v>13</v>
      </c>
      <c r="BF5" s="152"/>
      <c r="BG5" s="154"/>
      <c r="BH5" s="179"/>
    </row>
    <row r="6" spans="1:69" x14ac:dyDescent="0.2">
      <c r="A6" s="30">
        <v>1</v>
      </c>
      <c r="C6" s="27">
        <v>3</v>
      </c>
      <c r="D6" s="25">
        <v>7</v>
      </c>
      <c r="E6" s="26">
        <f t="shared" ref="E6:E36" si="0">+C6+D6</f>
        <v>10</v>
      </c>
      <c r="F6" s="25">
        <v>210</v>
      </c>
      <c r="G6" s="69">
        <v>8.6</v>
      </c>
      <c r="H6" s="27">
        <v>3</v>
      </c>
      <c r="I6" s="25">
        <v>4</v>
      </c>
      <c r="J6" s="26">
        <f t="shared" ref="J6:J36" si="1">+H6+I6</f>
        <v>7</v>
      </c>
      <c r="K6" s="25">
        <v>222</v>
      </c>
      <c r="L6" s="117">
        <v>7.6833333333333336</v>
      </c>
      <c r="M6" s="27">
        <v>3</v>
      </c>
      <c r="N6" s="25">
        <v>8</v>
      </c>
      <c r="O6" s="28">
        <f t="shared" ref="O6:O35" si="2">+M6+N6</f>
        <v>11</v>
      </c>
      <c r="P6" s="25">
        <v>258</v>
      </c>
      <c r="Q6" s="69">
        <v>10.6</v>
      </c>
      <c r="R6" s="27">
        <v>0</v>
      </c>
      <c r="S6" s="25">
        <v>0</v>
      </c>
      <c r="T6" s="28">
        <v>0</v>
      </c>
      <c r="U6" s="25">
        <v>0</v>
      </c>
      <c r="V6" s="24">
        <v>0</v>
      </c>
      <c r="W6" s="27">
        <v>4</v>
      </c>
      <c r="X6" s="25">
        <v>6</v>
      </c>
      <c r="Y6" s="28">
        <f t="shared" ref="Y6:Y36" si="3">+W6+X6</f>
        <v>10</v>
      </c>
      <c r="Z6" s="25">
        <v>242</v>
      </c>
      <c r="AA6" s="117">
        <v>11.033333333333333</v>
      </c>
      <c r="AB6" s="27">
        <v>4</v>
      </c>
      <c r="AC6" s="25">
        <v>4</v>
      </c>
      <c r="AD6" s="28">
        <f t="shared" ref="AD6:AD36" si="4">+AB6+AC6</f>
        <v>8</v>
      </c>
      <c r="AE6" s="25">
        <v>222</v>
      </c>
      <c r="AF6" s="69">
        <v>7.35</v>
      </c>
      <c r="AG6" s="27">
        <v>2</v>
      </c>
      <c r="AH6" s="25">
        <v>12</v>
      </c>
      <c r="AI6" s="28">
        <v>14</v>
      </c>
      <c r="AJ6" s="25">
        <v>141</v>
      </c>
      <c r="AK6" s="69">
        <v>8.75</v>
      </c>
      <c r="AL6" s="27">
        <v>5</v>
      </c>
      <c r="AM6" s="25">
        <v>4</v>
      </c>
      <c r="AN6" s="28">
        <f t="shared" ref="AN6:AN36" si="5">+AL6+AM6</f>
        <v>9</v>
      </c>
      <c r="AO6" s="25">
        <v>147</v>
      </c>
      <c r="AP6" s="69">
        <v>8.0500000000000007</v>
      </c>
      <c r="AQ6" s="27">
        <v>1</v>
      </c>
      <c r="AR6" s="25">
        <v>7</v>
      </c>
      <c r="AS6" s="28">
        <f t="shared" ref="AS6:AS36" si="6">+AQ6+AR6</f>
        <v>8</v>
      </c>
      <c r="AT6" s="25">
        <v>284</v>
      </c>
      <c r="AU6" s="69">
        <v>9.83</v>
      </c>
      <c r="AV6" s="27">
        <v>0</v>
      </c>
      <c r="AW6" s="25">
        <v>0</v>
      </c>
      <c r="AX6" s="28">
        <v>0</v>
      </c>
      <c r="AY6" s="25">
        <v>0</v>
      </c>
      <c r="AZ6" s="69">
        <v>0</v>
      </c>
      <c r="BA6" s="27">
        <v>0</v>
      </c>
      <c r="BB6" s="25">
        <v>0</v>
      </c>
      <c r="BC6" s="28">
        <v>0</v>
      </c>
      <c r="BD6" s="25">
        <v>0</v>
      </c>
      <c r="BE6" s="24">
        <v>0</v>
      </c>
      <c r="BF6" s="23">
        <f>IF(E6&gt;0,1,0)+IF(J6&gt;0,1,0)+IF(O6&gt;0,1,0)+IF(T6&gt;0,1,0)+IF(Y6&gt;0,1,0)+IF(AD6&gt;0,1,0)+IF(AI6&gt;0,1,0)+IF(AN6&gt;0,1,0)+IF(AS6&gt;0,1,0)+IF(BC6&gt;0,1,0)+IF(AX6&gt;0,1,0)</f>
        <v>8</v>
      </c>
      <c r="BG6" s="22">
        <f>E6+J6+O6+T6+Y6+AX6+AD6+AI6+AN6+AS6+BC6</f>
        <v>77</v>
      </c>
      <c r="BH6" s="21">
        <f>BG6/BF6</f>
        <v>9.625</v>
      </c>
    </row>
    <row r="7" spans="1:69" x14ac:dyDescent="0.2">
      <c r="A7" s="30">
        <v>2</v>
      </c>
      <c r="C7" s="27">
        <v>5</v>
      </c>
      <c r="D7" s="25">
        <v>4</v>
      </c>
      <c r="E7" s="26">
        <f t="shared" si="0"/>
        <v>9</v>
      </c>
      <c r="F7" s="25">
        <v>192</v>
      </c>
      <c r="G7" s="117">
        <v>8.2833333333333332</v>
      </c>
      <c r="H7" s="27">
        <v>5</v>
      </c>
      <c r="I7" s="25">
        <v>5</v>
      </c>
      <c r="J7" s="26">
        <f t="shared" si="1"/>
        <v>10</v>
      </c>
      <c r="K7" s="25">
        <v>210</v>
      </c>
      <c r="L7" s="117">
        <v>8.5333333333333332</v>
      </c>
      <c r="M7" s="27">
        <v>7</v>
      </c>
      <c r="N7" s="25">
        <v>1</v>
      </c>
      <c r="O7" s="28">
        <v>8</v>
      </c>
      <c r="P7" s="25">
        <v>355</v>
      </c>
      <c r="Q7" s="117">
        <v>12.116666666666667</v>
      </c>
      <c r="R7" s="27">
        <v>0</v>
      </c>
      <c r="S7" s="25">
        <v>0</v>
      </c>
      <c r="T7" s="28">
        <v>0</v>
      </c>
      <c r="U7" s="25">
        <v>0</v>
      </c>
      <c r="V7" s="24">
        <v>0</v>
      </c>
      <c r="W7" s="27">
        <v>5</v>
      </c>
      <c r="X7" s="25">
        <v>4</v>
      </c>
      <c r="Y7" s="28">
        <f t="shared" si="3"/>
        <v>9</v>
      </c>
      <c r="Z7" s="25">
        <v>271</v>
      </c>
      <c r="AA7" s="117">
        <v>8.7333333333333325</v>
      </c>
      <c r="AB7" s="27">
        <v>4</v>
      </c>
      <c r="AC7" s="25">
        <v>3</v>
      </c>
      <c r="AD7" s="28">
        <f t="shared" si="4"/>
        <v>7</v>
      </c>
      <c r="AE7" s="25">
        <v>322</v>
      </c>
      <c r="AF7" s="117">
        <v>9.3166666666666664</v>
      </c>
      <c r="AG7" s="27">
        <v>2</v>
      </c>
      <c r="AH7" s="25">
        <v>13</v>
      </c>
      <c r="AI7" s="28">
        <f t="shared" ref="AI7:AI36" si="7">+AG7+AH7</f>
        <v>15</v>
      </c>
      <c r="AJ7" s="25">
        <v>102</v>
      </c>
      <c r="AK7" s="117">
        <v>8.1666666666666661</v>
      </c>
      <c r="AL7" s="27">
        <v>3</v>
      </c>
      <c r="AM7" s="25">
        <v>4</v>
      </c>
      <c r="AN7" s="28">
        <f t="shared" si="5"/>
        <v>7</v>
      </c>
      <c r="AO7" s="25">
        <v>207</v>
      </c>
      <c r="AP7" s="69">
        <v>7.45</v>
      </c>
      <c r="AQ7" s="27">
        <v>5</v>
      </c>
      <c r="AR7" s="25">
        <v>5</v>
      </c>
      <c r="AS7" s="28">
        <f t="shared" si="6"/>
        <v>10</v>
      </c>
      <c r="AT7" s="25">
        <v>323</v>
      </c>
      <c r="AU7" s="69">
        <v>9.5</v>
      </c>
      <c r="AV7" s="27">
        <v>5</v>
      </c>
      <c r="AW7" s="25">
        <v>4</v>
      </c>
      <c r="AX7" s="28">
        <f t="shared" ref="AX7:AX36" si="8">+AV7+AW7</f>
        <v>9</v>
      </c>
      <c r="AY7" s="25">
        <v>211</v>
      </c>
      <c r="AZ7" s="117">
        <v>8.4833333333333325</v>
      </c>
      <c r="BA7" s="27">
        <v>0</v>
      </c>
      <c r="BB7" s="25">
        <v>0</v>
      </c>
      <c r="BC7" s="28">
        <v>0</v>
      </c>
      <c r="BD7" s="25">
        <v>0</v>
      </c>
      <c r="BE7" s="24">
        <v>0</v>
      </c>
      <c r="BF7" s="23">
        <v>9</v>
      </c>
      <c r="BG7" s="22">
        <f t="shared" ref="BG7:BG10" si="9">E7+J7+O7+T7+Y7+AX7+AD7+AI7+AN7+AS7+BC7</f>
        <v>84</v>
      </c>
      <c r="BH7" s="21">
        <f t="shared" ref="BH7:BH35" si="10">BG7/BF7</f>
        <v>9.3333333333333339</v>
      </c>
    </row>
    <row r="8" spans="1:69" x14ac:dyDescent="0.2">
      <c r="A8" s="30">
        <v>3</v>
      </c>
      <c r="C8" s="27">
        <v>6</v>
      </c>
      <c r="D8" s="25">
        <v>10</v>
      </c>
      <c r="E8" s="26">
        <v>16</v>
      </c>
      <c r="F8" s="25">
        <v>349</v>
      </c>
      <c r="G8" s="117">
        <v>10.433333333333334</v>
      </c>
      <c r="H8" s="27">
        <v>4</v>
      </c>
      <c r="I8" s="25">
        <v>8</v>
      </c>
      <c r="J8" s="26">
        <f t="shared" si="1"/>
        <v>12</v>
      </c>
      <c r="K8" s="25">
        <v>276</v>
      </c>
      <c r="L8" s="117">
        <v>9.2666666666666675</v>
      </c>
      <c r="M8" s="27">
        <v>0</v>
      </c>
      <c r="N8" s="25">
        <v>0</v>
      </c>
      <c r="O8" s="28">
        <v>0</v>
      </c>
      <c r="P8" s="25">
        <v>0</v>
      </c>
      <c r="Q8" s="24">
        <v>0</v>
      </c>
      <c r="R8" s="27">
        <v>0</v>
      </c>
      <c r="S8" s="25">
        <v>0</v>
      </c>
      <c r="T8" s="28">
        <v>0</v>
      </c>
      <c r="U8" s="25">
        <v>0</v>
      </c>
      <c r="V8" s="24">
        <v>0</v>
      </c>
      <c r="W8" s="27">
        <v>5</v>
      </c>
      <c r="X8" s="25">
        <v>8</v>
      </c>
      <c r="Y8" s="28">
        <f t="shared" si="3"/>
        <v>13</v>
      </c>
      <c r="Z8" s="25">
        <v>252</v>
      </c>
      <c r="AA8" s="69">
        <v>9.8000000000000007</v>
      </c>
      <c r="AB8" s="27">
        <v>4</v>
      </c>
      <c r="AC8" s="25">
        <v>3</v>
      </c>
      <c r="AD8" s="28">
        <f t="shared" si="4"/>
        <v>7</v>
      </c>
      <c r="AE8" s="25">
        <v>365</v>
      </c>
      <c r="AF8" s="117">
        <v>9.4166666666666661</v>
      </c>
      <c r="AG8" s="27">
        <v>2</v>
      </c>
      <c r="AH8" s="25">
        <v>0</v>
      </c>
      <c r="AI8" s="28">
        <f t="shared" si="7"/>
        <v>2</v>
      </c>
      <c r="AJ8" s="25">
        <v>174</v>
      </c>
      <c r="AK8" s="69">
        <v>9.6</v>
      </c>
      <c r="AL8" s="27">
        <v>2</v>
      </c>
      <c r="AM8" s="25">
        <v>6</v>
      </c>
      <c r="AN8" s="28">
        <f t="shared" si="5"/>
        <v>8</v>
      </c>
      <c r="AO8" s="25">
        <v>78</v>
      </c>
      <c r="AP8" s="117">
        <v>6.1333333333333346</v>
      </c>
      <c r="AQ8" s="27">
        <v>4</v>
      </c>
      <c r="AR8" s="25">
        <v>5</v>
      </c>
      <c r="AS8" s="28">
        <f t="shared" si="6"/>
        <v>9</v>
      </c>
      <c r="AT8" s="25">
        <v>228</v>
      </c>
      <c r="AU8" s="117">
        <v>8.9666666666666668</v>
      </c>
      <c r="AV8" s="27">
        <v>5</v>
      </c>
      <c r="AW8" s="25">
        <v>0</v>
      </c>
      <c r="AX8" s="28">
        <f t="shared" si="8"/>
        <v>5</v>
      </c>
      <c r="AY8" s="25">
        <v>124</v>
      </c>
      <c r="AZ8" s="69">
        <v>4.2</v>
      </c>
      <c r="BA8" s="27">
        <v>0</v>
      </c>
      <c r="BB8" s="25">
        <v>0</v>
      </c>
      <c r="BC8" s="28">
        <v>0</v>
      </c>
      <c r="BD8" s="25">
        <v>0</v>
      </c>
      <c r="BE8" s="24">
        <v>0</v>
      </c>
      <c r="BF8" s="23">
        <f t="shared" ref="BF8:BF10" si="11">IF(E8&gt;0,1,0)+IF(J8&gt;0,1,0)+IF(O8&gt;0,1,0)+IF(T8&gt;0,1,0)+IF(Y8&gt;0,1,0)+IF(AD8&gt;0,1,0)+IF(AI8&gt;0,1,0)+IF(AN8&gt;0,1,0)+IF(AS8&gt;0,1,0)+IF(BC8&gt;0,1,0)+IF(AX8&gt;0,1,0)</f>
        <v>8</v>
      </c>
      <c r="BG8" s="22">
        <f t="shared" si="9"/>
        <v>72</v>
      </c>
      <c r="BH8" s="21">
        <f t="shared" si="10"/>
        <v>9</v>
      </c>
    </row>
    <row r="9" spans="1:69" s="128" customFormat="1" x14ac:dyDescent="0.2">
      <c r="A9" s="127">
        <v>4</v>
      </c>
      <c r="B9" s="1"/>
      <c r="C9" s="113"/>
      <c r="D9" s="114"/>
      <c r="E9" s="26">
        <f t="shared" si="0"/>
        <v>0</v>
      </c>
      <c r="F9" s="114"/>
      <c r="G9" s="116"/>
      <c r="H9" s="113"/>
      <c r="I9" s="114"/>
      <c r="J9" s="26">
        <f t="shared" si="1"/>
        <v>0</v>
      </c>
      <c r="K9" s="114"/>
      <c r="L9" s="116"/>
      <c r="M9" s="113"/>
      <c r="N9" s="114"/>
      <c r="O9" s="28">
        <f t="shared" si="2"/>
        <v>0</v>
      </c>
      <c r="P9" s="114"/>
      <c r="Q9" s="116"/>
      <c r="R9" s="113"/>
      <c r="S9" s="114"/>
      <c r="T9" s="28">
        <f t="shared" ref="T9:T36" si="12">+R9+S9</f>
        <v>0</v>
      </c>
      <c r="U9" s="114"/>
      <c r="V9" s="116"/>
      <c r="W9" s="113"/>
      <c r="X9" s="114"/>
      <c r="Y9" s="28">
        <f t="shared" si="3"/>
        <v>0</v>
      </c>
      <c r="Z9" s="114"/>
      <c r="AA9" s="116"/>
      <c r="AB9" s="113"/>
      <c r="AC9" s="114"/>
      <c r="AD9" s="28">
        <f t="shared" si="4"/>
        <v>0</v>
      </c>
      <c r="AE9" s="114"/>
      <c r="AF9" s="116"/>
      <c r="AG9" s="113"/>
      <c r="AH9" s="114"/>
      <c r="AI9" s="28">
        <f t="shared" si="7"/>
        <v>0</v>
      </c>
      <c r="AJ9" s="114"/>
      <c r="AK9" s="116"/>
      <c r="AL9" s="113"/>
      <c r="AM9" s="114"/>
      <c r="AN9" s="28">
        <f t="shared" si="5"/>
        <v>0</v>
      </c>
      <c r="AO9" s="114"/>
      <c r="AP9" s="116"/>
      <c r="AQ9" s="113"/>
      <c r="AR9" s="114"/>
      <c r="AS9" s="28">
        <f t="shared" si="6"/>
        <v>0</v>
      </c>
      <c r="AT9" s="114"/>
      <c r="AU9" s="116"/>
      <c r="AV9" s="113"/>
      <c r="AW9" s="114"/>
      <c r="AX9" s="28">
        <f t="shared" si="8"/>
        <v>0</v>
      </c>
      <c r="AY9" s="114"/>
      <c r="AZ9" s="116"/>
      <c r="BA9" s="113"/>
      <c r="BB9" s="114"/>
      <c r="BC9" s="28">
        <f t="shared" ref="BC9:BC36" si="13">+BA9+BB9</f>
        <v>0</v>
      </c>
      <c r="BD9" s="114"/>
      <c r="BE9" s="116"/>
      <c r="BF9" s="23">
        <f t="shared" si="11"/>
        <v>0</v>
      </c>
      <c r="BG9" s="22">
        <f t="shared" si="9"/>
        <v>0</v>
      </c>
      <c r="BH9" s="21" t="e">
        <f t="shared" si="10"/>
        <v>#DIV/0!</v>
      </c>
      <c r="BI9" s="1"/>
      <c r="BJ9" s="1"/>
      <c r="BK9" s="1"/>
      <c r="BL9" s="1"/>
      <c r="BM9" s="1"/>
      <c r="BN9" s="1"/>
      <c r="BO9" s="1"/>
      <c r="BP9" s="1"/>
      <c r="BQ9" s="1"/>
    </row>
    <row r="10" spans="1:69" s="128" customFormat="1" x14ac:dyDescent="0.2">
      <c r="A10" s="127">
        <v>5</v>
      </c>
      <c r="B10" s="1"/>
      <c r="C10" s="113"/>
      <c r="D10" s="114"/>
      <c r="E10" s="26">
        <f t="shared" si="0"/>
        <v>0</v>
      </c>
      <c r="F10" s="114"/>
      <c r="G10" s="116"/>
      <c r="H10" s="113"/>
      <c r="I10" s="114"/>
      <c r="J10" s="26">
        <f t="shared" si="1"/>
        <v>0</v>
      </c>
      <c r="K10" s="114"/>
      <c r="L10" s="116"/>
      <c r="M10" s="113"/>
      <c r="N10" s="114"/>
      <c r="O10" s="28">
        <f t="shared" si="2"/>
        <v>0</v>
      </c>
      <c r="P10" s="114"/>
      <c r="Q10" s="116"/>
      <c r="R10" s="113"/>
      <c r="S10" s="114"/>
      <c r="T10" s="28">
        <f t="shared" si="12"/>
        <v>0</v>
      </c>
      <c r="U10" s="114"/>
      <c r="V10" s="116"/>
      <c r="W10" s="113"/>
      <c r="X10" s="114"/>
      <c r="Y10" s="28">
        <f t="shared" si="3"/>
        <v>0</v>
      </c>
      <c r="Z10" s="114"/>
      <c r="AA10" s="116"/>
      <c r="AB10" s="113"/>
      <c r="AC10" s="114"/>
      <c r="AD10" s="28">
        <f t="shared" si="4"/>
        <v>0</v>
      </c>
      <c r="AE10" s="114"/>
      <c r="AF10" s="116"/>
      <c r="AG10" s="113"/>
      <c r="AH10" s="114"/>
      <c r="AI10" s="28">
        <f t="shared" si="7"/>
        <v>0</v>
      </c>
      <c r="AJ10" s="114"/>
      <c r="AK10" s="116"/>
      <c r="AL10" s="113"/>
      <c r="AM10" s="114"/>
      <c r="AN10" s="28">
        <f t="shared" si="5"/>
        <v>0</v>
      </c>
      <c r="AO10" s="114"/>
      <c r="AP10" s="116"/>
      <c r="AQ10" s="113"/>
      <c r="AR10" s="114"/>
      <c r="AS10" s="28">
        <f t="shared" si="6"/>
        <v>0</v>
      </c>
      <c r="AT10" s="114"/>
      <c r="AU10" s="116"/>
      <c r="AV10" s="113"/>
      <c r="AW10" s="114"/>
      <c r="AX10" s="28">
        <f t="shared" si="8"/>
        <v>0</v>
      </c>
      <c r="AY10" s="114"/>
      <c r="AZ10" s="116"/>
      <c r="BA10" s="113"/>
      <c r="BB10" s="114"/>
      <c r="BC10" s="28">
        <f t="shared" si="13"/>
        <v>0</v>
      </c>
      <c r="BD10" s="114"/>
      <c r="BE10" s="116"/>
      <c r="BF10" s="23">
        <f t="shared" si="11"/>
        <v>0</v>
      </c>
      <c r="BG10" s="22">
        <f t="shared" si="9"/>
        <v>0</v>
      </c>
      <c r="BH10" s="21" t="e">
        <f t="shared" si="10"/>
        <v>#DIV/0!</v>
      </c>
      <c r="BI10" s="1"/>
      <c r="BJ10" s="1"/>
      <c r="BK10" s="1"/>
      <c r="BL10" s="1"/>
      <c r="BM10" s="1"/>
      <c r="BN10" s="1"/>
      <c r="BO10" s="1"/>
      <c r="BP10" s="1"/>
      <c r="BQ10" s="1"/>
    </row>
    <row r="11" spans="1:69" x14ac:dyDescent="0.2">
      <c r="A11" s="30">
        <v>6</v>
      </c>
      <c r="C11" s="27">
        <v>6</v>
      </c>
      <c r="D11" s="25">
        <v>5</v>
      </c>
      <c r="E11" s="26">
        <f t="shared" si="0"/>
        <v>11</v>
      </c>
      <c r="F11" s="25">
        <v>228</v>
      </c>
      <c r="G11" s="117">
        <v>9.8666666666666671</v>
      </c>
      <c r="H11" s="68">
        <v>0</v>
      </c>
      <c r="I11" s="25">
        <v>0</v>
      </c>
      <c r="J11" s="26">
        <v>0</v>
      </c>
      <c r="K11" s="25">
        <v>0</v>
      </c>
      <c r="L11" s="69">
        <v>0</v>
      </c>
      <c r="M11" s="27">
        <v>2</v>
      </c>
      <c r="N11" s="25">
        <v>9</v>
      </c>
      <c r="O11" s="28">
        <f t="shared" si="2"/>
        <v>11</v>
      </c>
      <c r="P11" s="25">
        <v>125</v>
      </c>
      <c r="Q11" s="69">
        <v>7.8000000000000007</v>
      </c>
      <c r="R11" s="27">
        <v>0</v>
      </c>
      <c r="S11" s="25">
        <v>0</v>
      </c>
      <c r="T11" s="28">
        <v>0</v>
      </c>
      <c r="U11" s="25">
        <v>0</v>
      </c>
      <c r="V11" s="24">
        <v>0</v>
      </c>
      <c r="W11" s="27">
        <v>6</v>
      </c>
      <c r="X11" s="25">
        <v>6</v>
      </c>
      <c r="Y11" s="28">
        <f t="shared" si="3"/>
        <v>12</v>
      </c>
      <c r="Z11" s="25">
        <v>278</v>
      </c>
      <c r="AA11" s="117">
        <v>9.0333333333333332</v>
      </c>
      <c r="AB11" s="27">
        <v>6</v>
      </c>
      <c r="AC11" s="25">
        <v>4</v>
      </c>
      <c r="AD11" s="28">
        <f t="shared" si="4"/>
        <v>10</v>
      </c>
      <c r="AE11" s="25">
        <v>254</v>
      </c>
      <c r="AF11" s="117">
        <v>9.3166666666666664</v>
      </c>
      <c r="AG11" s="27">
        <v>0</v>
      </c>
      <c r="AH11" s="25">
        <v>0</v>
      </c>
      <c r="AI11" s="28">
        <v>0</v>
      </c>
      <c r="AJ11" s="25">
        <v>0</v>
      </c>
      <c r="AK11" s="24">
        <v>0</v>
      </c>
      <c r="AL11" s="27">
        <v>6</v>
      </c>
      <c r="AM11" s="25">
        <v>5</v>
      </c>
      <c r="AN11" s="28">
        <f t="shared" si="5"/>
        <v>11</v>
      </c>
      <c r="AO11" s="25">
        <v>239</v>
      </c>
      <c r="AP11" s="117">
        <v>8.8166666666666664</v>
      </c>
      <c r="AQ11" s="27">
        <v>5</v>
      </c>
      <c r="AR11" s="25">
        <v>3</v>
      </c>
      <c r="AS11" s="28">
        <f t="shared" si="6"/>
        <v>8</v>
      </c>
      <c r="AT11" s="25">
        <v>346</v>
      </c>
      <c r="AU11" s="117">
        <v>8.1166666666666671</v>
      </c>
      <c r="AV11" s="27">
        <v>0</v>
      </c>
      <c r="AW11" s="25">
        <v>0</v>
      </c>
      <c r="AX11" s="28">
        <v>0</v>
      </c>
      <c r="AY11" s="25">
        <v>0</v>
      </c>
      <c r="AZ11" s="24">
        <v>0</v>
      </c>
      <c r="BA11" s="27">
        <v>0</v>
      </c>
      <c r="BB11" s="25">
        <v>0</v>
      </c>
      <c r="BC11" s="28">
        <v>0</v>
      </c>
      <c r="BD11" s="25">
        <v>0</v>
      </c>
      <c r="BE11" s="24">
        <v>0</v>
      </c>
      <c r="BF11" s="80">
        <f t="shared" ref="BF11:BF19" si="14">IF(E11&gt;0,1,0)+IF(J11&gt;0,1,0)+IF(O11&gt;0,1,0)+IF(T11&gt;0,1,0)+IF(Y11&gt;0,1,0)+IF(AD11&gt;0,1,0)+IF(AI11&gt;0,1,0)+IF(AN11&gt;0,1,0)+IF(AS11&gt;0,1,0)+IF(BC11&gt;0,1,0)</f>
        <v>6</v>
      </c>
      <c r="BG11" s="80">
        <f t="shared" ref="BG11:BG19" si="15">E11+J11+O11+T11+Y11+AD11+AI11+AN11+AS11+BC11</f>
        <v>63</v>
      </c>
      <c r="BH11" s="81">
        <f t="shared" si="10"/>
        <v>10.5</v>
      </c>
    </row>
    <row r="12" spans="1:69" x14ac:dyDescent="0.2">
      <c r="A12" s="30">
        <v>7</v>
      </c>
      <c r="C12" s="27">
        <v>3</v>
      </c>
      <c r="D12" s="25">
        <v>3</v>
      </c>
      <c r="E12" s="26">
        <f t="shared" si="0"/>
        <v>6</v>
      </c>
      <c r="F12" s="25">
        <v>357</v>
      </c>
      <c r="G12" s="69">
        <v>9.6</v>
      </c>
      <c r="H12" s="27">
        <v>0</v>
      </c>
      <c r="I12" s="25">
        <v>0</v>
      </c>
      <c r="J12" s="26">
        <v>0</v>
      </c>
      <c r="K12" s="25">
        <v>0</v>
      </c>
      <c r="L12" s="24">
        <v>0</v>
      </c>
      <c r="M12" s="27">
        <v>5</v>
      </c>
      <c r="N12" s="25">
        <v>10</v>
      </c>
      <c r="O12" s="28">
        <f t="shared" si="2"/>
        <v>15</v>
      </c>
      <c r="P12" s="25">
        <v>158</v>
      </c>
      <c r="Q12" s="117">
        <v>8.3833333333333329</v>
      </c>
      <c r="R12" s="27">
        <v>0</v>
      </c>
      <c r="S12" s="25">
        <v>0</v>
      </c>
      <c r="T12" s="28">
        <v>0</v>
      </c>
      <c r="U12" s="25">
        <v>0</v>
      </c>
      <c r="V12" s="24">
        <v>0</v>
      </c>
      <c r="W12" s="27">
        <v>5</v>
      </c>
      <c r="X12" s="25">
        <v>7</v>
      </c>
      <c r="Y12" s="28">
        <f t="shared" si="3"/>
        <v>12</v>
      </c>
      <c r="Z12" s="25">
        <v>356</v>
      </c>
      <c r="AA12" s="69">
        <v>10.15</v>
      </c>
      <c r="AB12" s="27">
        <v>5</v>
      </c>
      <c r="AC12" s="25">
        <v>3</v>
      </c>
      <c r="AD12" s="28">
        <f t="shared" si="4"/>
        <v>8</v>
      </c>
      <c r="AE12" s="25">
        <v>236</v>
      </c>
      <c r="AF12" s="117">
        <v>7.2166666666666668</v>
      </c>
      <c r="AG12" s="27">
        <v>0</v>
      </c>
      <c r="AH12" s="25">
        <v>0</v>
      </c>
      <c r="AI12" s="28">
        <v>0</v>
      </c>
      <c r="AJ12" s="25">
        <v>0</v>
      </c>
      <c r="AK12" s="24">
        <v>0</v>
      </c>
      <c r="AL12" s="27">
        <v>4</v>
      </c>
      <c r="AM12" s="25">
        <v>2</v>
      </c>
      <c r="AN12" s="28">
        <f t="shared" si="5"/>
        <v>6</v>
      </c>
      <c r="AO12" s="25">
        <v>161</v>
      </c>
      <c r="AP12" s="69">
        <v>7.9</v>
      </c>
      <c r="AQ12" s="27">
        <v>6</v>
      </c>
      <c r="AR12" s="25">
        <v>2</v>
      </c>
      <c r="AS12" s="28">
        <f t="shared" si="6"/>
        <v>8</v>
      </c>
      <c r="AT12" s="25">
        <v>174</v>
      </c>
      <c r="AU12" s="69">
        <v>8.35</v>
      </c>
      <c r="AV12" s="27">
        <v>0</v>
      </c>
      <c r="AW12" s="25">
        <v>0</v>
      </c>
      <c r="AX12" s="28">
        <f t="shared" si="8"/>
        <v>0</v>
      </c>
      <c r="AY12" s="25">
        <v>0</v>
      </c>
      <c r="AZ12" s="24">
        <v>0</v>
      </c>
      <c r="BA12" s="27">
        <v>0</v>
      </c>
      <c r="BB12" s="25">
        <v>0</v>
      </c>
      <c r="BC12" s="28">
        <v>0</v>
      </c>
      <c r="BD12" s="25">
        <v>0</v>
      </c>
      <c r="BE12" s="24">
        <v>0</v>
      </c>
      <c r="BF12" s="80">
        <f t="shared" si="14"/>
        <v>6</v>
      </c>
      <c r="BG12" s="80">
        <f t="shared" si="15"/>
        <v>55</v>
      </c>
      <c r="BH12" s="81">
        <f t="shared" si="10"/>
        <v>9.1666666666666661</v>
      </c>
    </row>
    <row r="13" spans="1:69" x14ac:dyDescent="0.2">
      <c r="A13" s="30">
        <v>8</v>
      </c>
      <c r="C13" s="27">
        <v>4</v>
      </c>
      <c r="D13" s="25">
        <v>8</v>
      </c>
      <c r="E13" s="26">
        <f t="shared" si="0"/>
        <v>12</v>
      </c>
      <c r="F13" s="25">
        <v>193</v>
      </c>
      <c r="G13" s="69">
        <v>9.4499999999999993</v>
      </c>
      <c r="H13" s="27">
        <v>0</v>
      </c>
      <c r="I13" s="25">
        <v>0</v>
      </c>
      <c r="J13" s="26">
        <v>0</v>
      </c>
      <c r="K13" s="25">
        <v>0</v>
      </c>
      <c r="L13" s="24">
        <v>0</v>
      </c>
      <c r="M13" s="27">
        <v>4</v>
      </c>
      <c r="N13" s="25">
        <v>7</v>
      </c>
      <c r="O13" s="28">
        <f t="shared" si="2"/>
        <v>11</v>
      </c>
      <c r="P13" s="25">
        <v>199</v>
      </c>
      <c r="Q13" s="117">
        <v>8.5833333333333339</v>
      </c>
      <c r="R13" s="27">
        <v>0</v>
      </c>
      <c r="S13" s="25">
        <v>0</v>
      </c>
      <c r="T13" s="28">
        <v>0</v>
      </c>
      <c r="U13" s="25">
        <v>0</v>
      </c>
      <c r="V13" s="24">
        <v>0</v>
      </c>
      <c r="W13" s="27">
        <v>7</v>
      </c>
      <c r="X13" s="25">
        <v>2</v>
      </c>
      <c r="Y13" s="28">
        <f t="shared" si="3"/>
        <v>9</v>
      </c>
      <c r="Z13" s="25">
        <v>361</v>
      </c>
      <c r="AA13" s="117">
        <v>10.033333333333333</v>
      </c>
      <c r="AB13" s="27">
        <v>7</v>
      </c>
      <c r="AC13" s="25">
        <v>6</v>
      </c>
      <c r="AD13" s="28">
        <f t="shared" si="4"/>
        <v>13</v>
      </c>
      <c r="AE13" s="25">
        <v>276</v>
      </c>
      <c r="AF13" s="69">
        <v>10.4</v>
      </c>
      <c r="AG13" s="27">
        <v>0</v>
      </c>
      <c r="AH13" s="25">
        <v>0</v>
      </c>
      <c r="AI13" s="28">
        <v>0</v>
      </c>
      <c r="AJ13" s="25">
        <v>0</v>
      </c>
      <c r="AK13" s="24">
        <v>0</v>
      </c>
      <c r="AL13" s="27">
        <v>5</v>
      </c>
      <c r="AM13" s="25">
        <v>4</v>
      </c>
      <c r="AN13" s="28">
        <f t="shared" si="5"/>
        <v>9</v>
      </c>
      <c r="AO13" s="25">
        <v>262</v>
      </c>
      <c r="AP13" s="117">
        <v>9.3166666666666664</v>
      </c>
      <c r="AQ13" s="27">
        <v>5</v>
      </c>
      <c r="AR13" s="25">
        <v>13</v>
      </c>
      <c r="AS13" s="28">
        <f t="shared" si="6"/>
        <v>18</v>
      </c>
      <c r="AT13" s="25">
        <v>199</v>
      </c>
      <c r="AU13" s="69">
        <v>10.7</v>
      </c>
      <c r="AV13" s="27">
        <v>0</v>
      </c>
      <c r="AW13" s="25">
        <v>3</v>
      </c>
      <c r="AX13" s="28">
        <f t="shared" si="8"/>
        <v>3</v>
      </c>
      <c r="AY13" s="25">
        <v>189</v>
      </c>
      <c r="AZ13" s="117">
        <v>6.3333333333333339</v>
      </c>
      <c r="BA13" s="27">
        <v>0</v>
      </c>
      <c r="BB13" s="25">
        <v>0</v>
      </c>
      <c r="BC13" s="28">
        <v>0</v>
      </c>
      <c r="BD13" s="25">
        <v>0</v>
      </c>
      <c r="BE13" s="24">
        <v>0</v>
      </c>
      <c r="BF13" s="23">
        <f>IF(E13&gt;0,1,0)+IF(J13&gt;0,1,0)+IF(O13&gt;0,1,0)+IF(T13&gt;0,1,0)+IF(Y13&gt;0,1,0)+IF(AD13&gt;0,1,0)+IF(AI13&gt;0,1,0)+IF(AN13&gt;0,1,0)+IF(AS13&gt;0,1,0)+IF(BC13&gt;0,1,0)+IF(AX13&gt;0,1,0)</f>
        <v>7</v>
      </c>
      <c r="BG13" s="22">
        <f>E13+J13+O13+T13+Y13+AX13+AD13+AI13+AN13+AS13+BC13</f>
        <v>75</v>
      </c>
      <c r="BH13" s="21">
        <f t="shared" si="10"/>
        <v>10.714285714285714</v>
      </c>
    </row>
    <row r="14" spans="1:69" x14ac:dyDescent="0.2">
      <c r="A14" s="30">
        <v>9</v>
      </c>
      <c r="C14" s="27">
        <v>6</v>
      </c>
      <c r="D14" s="25">
        <v>12</v>
      </c>
      <c r="E14" s="26">
        <f t="shared" si="0"/>
        <v>18</v>
      </c>
      <c r="F14" s="25">
        <v>225</v>
      </c>
      <c r="G14" s="117">
        <v>9.3666666666666671</v>
      </c>
      <c r="H14" s="27">
        <v>0</v>
      </c>
      <c r="I14" s="25">
        <v>0</v>
      </c>
      <c r="J14" s="26">
        <v>0</v>
      </c>
      <c r="K14" s="25">
        <v>0</v>
      </c>
      <c r="L14" s="24">
        <v>0</v>
      </c>
      <c r="M14" s="27">
        <v>4</v>
      </c>
      <c r="N14" s="25">
        <v>8</v>
      </c>
      <c r="O14" s="28">
        <f t="shared" si="2"/>
        <v>12</v>
      </c>
      <c r="P14" s="25">
        <v>232</v>
      </c>
      <c r="Q14" s="117">
        <v>8.9833333333333325</v>
      </c>
      <c r="R14" s="27">
        <v>0</v>
      </c>
      <c r="S14" s="25">
        <v>0</v>
      </c>
      <c r="T14" s="28">
        <v>0</v>
      </c>
      <c r="U14" s="25">
        <v>0</v>
      </c>
      <c r="V14" s="24">
        <v>0</v>
      </c>
      <c r="W14" s="27">
        <v>8</v>
      </c>
      <c r="X14" s="25">
        <v>3</v>
      </c>
      <c r="Y14" s="28">
        <f t="shared" si="3"/>
        <v>11</v>
      </c>
      <c r="Z14" s="25">
        <v>335</v>
      </c>
      <c r="AA14" s="117">
        <v>9.8333333333333339</v>
      </c>
      <c r="AB14" s="27">
        <v>4</v>
      </c>
      <c r="AC14" s="25">
        <v>7</v>
      </c>
      <c r="AD14" s="28">
        <f t="shared" si="4"/>
        <v>11</v>
      </c>
      <c r="AE14" s="25">
        <v>488</v>
      </c>
      <c r="AF14" s="69">
        <v>10.95</v>
      </c>
      <c r="AG14" s="27">
        <v>0</v>
      </c>
      <c r="AH14" s="25">
        <v>0</v>
      </c>
      <c r="AI14" s="28">
        <v>0</v>
      </c>
      <c r="AJ14" s="25">
        <v>0</v>
      </c>
      <c r="AK14" s="24">
        <v>0</v>
      </c>
      <c r="AL14" s="27">
        <v>5</v>
      </c>
      <c r="AM14" s="25">
        <v>7</v>
      </c>
      <c r="AN14" s="28">
        <f t="shared" si="5"/>
        <v>12</v>
      </c>
      <c r="AO14" s="25">
        <v>155</v>
      </c>
      <c r="AP14" s="117">
        <v>8.8833333333333329</v>
      </c>
      <c r="AQ14" s="27">
        <v>3</v>
      </c>
      <c r="AR14" s="25">
        <v>8</v>
      </c>
      <c r="AS14" s="28">
        <f t="shared" si="6"/>
        <v>11</v>
      </c>
      <c r="AT14" s="25">
        <v>205</v>
      </c>
      <c r="AU14" s="69">
        <v>8.75</v>
      </c>
      <c r="AV14" s="27">
        <v>0</v>
      </c>
      <c r="AW14" s="25">
        <v>0</v>
      </c>
      <c r="AX14" s="28">
        <v>0</v>
      </c>
      <c r="AY14" s="25">
        <v>0</v>
      </c>
      <c r="AZ14" s="24">
        <v>0</v>
      </c>
      <c r="BA14" s="27">
        <v>0</v>
      </c>
      <c r="BB14" s="25">
        <v>0</v>
      </c>
      <c r="BC14" s="28">
        <v>0</v>
      </c>
      <c r="BD14" s="25">
        <v>0</v>
      </c>
      <c r="BE14" s="24">
        <v>0</v>
      </c>
      <c r="BF14" s="23">
        <f t="shared" ref="BF14:BF17" si="16">IF(E14&gt;0,1,0)+IF(J14&gt;0,1,0)+IF(O14&gt;0,1,0)+IF(T14&gt;0,1,0)+IF(Y14&gt;0,1,0)+IF(AD14&gt;0,1,0)+IF(AI14&gt;0,1,0)+IF(AN14&gt;0,1,0)+IF(AS14&gt;0,1,0)+IF(BC14&gt;0,1,0)+IF(AX14&gt;0,1,0)</f>
        <v>6</v>
      </c>
      <c r="BG14" s="22">
        <f t="shared" ref="BG14:BG17" si="17">E14+J14+O14+T14+Y14+AX14+AD14+AI14+AN14+AS14+BC14</f>
        <v>75</v>
      </c>
      <c r="BH14" s="21">
        <f t="shared" si="10"/>
        <v>12.5</v>
      </c>
    </row>
    <row r="15" spans="1:69" x14ac:dyDescent="0.2">
      <c r="A15" s="30">
        <v>10</v>
      </c>
      <c r="C15" s="27">
        <v>5</v>
      </c>
      <c r="D15" s="25">
        <v>14</v>
      </c>
      <c r="E15" s="26">
        <f t="shared" si="0"/>
        <v>19</v>
      </c>
      <c r="F15" s="25">
        <v>256</v>
      </c>
      <c r="G15" s="117">
        <v>9.0333333333333332</v>
      </c>
      <c r="H15" s="27">
        <v>0</v>
      </c>
      <c r="I15" s="25">
        <v>0</v>
      </c>
      <c r="J15" s="26">
        <f t="shared" si="1"/>
        <v>0</v>
      </c>
      <c r="K15" s="25">
        <v>0</v>
      </c>
      <c r="L15" s="24">
        <v>0</v>
      </c>
      <c r="M15" s="27">
        <v>5</v>
      </c>
      <c r="N15" s="25">
        <v>3</v>
      </c>
      <c r="O15" s="28">
        <f t="shared" si="2"/>
        <v>8</v>
      </c>
      <c r="P15" s="25">
        <v>110</v>
      </c>
      <c r="Q15" s="117">
        <v>6.3833333333333329</v>
      </c>
      <c r="R15" s="27">
        <v>0</v>
      </c>
      <c r="S15" s="25">
        <v>0</v>
      </c>
      <c r="T15" s="28">
        <f t="shared" si="12"/>
        <v>0</v>
      </c>
      <c r="U15" s="25">
        <v>0</v>
      </c>
      <c r="V15" s="24">
        <v>0</v>
      </c>
      <c r="W15" s="27">
        <v>3</v>
      </c>
      <c r="X15" s="25">
        <v>4</v>
      </c>
      <c r="Y15" s="28">
        <f t="shared" si="3"/>
        <v>7</v>
      </c>
      <c r="Z15" s="25">
        <v>349</v>
      </c>
      <c r="AA15" s="117">
        <v>8.9833333333333325</v>
      </c>
      <c r="AB15" s="27">
        <v>0</v>
      </c>
      <c r="AC15" s="25">
        <v>0</v>
      </c>
      <c r="AD15" s="28">
        <f t="shared" si="4"/>
        <v>0</v>
      </c>
      <c r="AE15" s="25">
        <v>0</v>
      </c>
      <c r="AF15" s="24">
        <v>0</v>
      </c>
      <c r="AG15" s="27">
        <v>0</v>
      </c>
      <c r="AH15" s="25">
        <v>0</v>
      </c>
      <c r="AI15" s="28">
        <f t="shared" si="7"/>
        <v>0</v>
      </c>
      <c r="AJ15" s="25">
        <v>0</v>
      </c>
      <c r="AK15" s="24">
        <v>0</v>
      </c>
      <c r="AL15" s="27">
        <v>3</v>
      </c>
      <c r="AM15" s="25">
        <v>2</v>
      </c>
      <c r="AN15" s="28">
        <f t="shared" si="5"/>
        <v>5</v>
      </c>
      <c r="AO15" s="25">
        <v>179</v>
      </c>
      <c r="AP15" s="117">
        <v>7.0833333333333339</v>
      </c>
      <c r="AQ15" s="27">
        <v>4</v>
      </c>
      <c r="AR15" s="25">
        <v>4</v>
      </c>
      <c r="AS15" s="28">
        <f t="shared" si="6"/>
        <v>8</v>
      </c>
      <c r="AT15" s="25">
        <v>168</v>
      </c>
      <c r="AU15" s="117">
        <v>8.3333333333333339</v>
      </c>
      <c r="AV15" s="27">
        <v>0</v>
      </c>
      <c r="AW15" s="25">
        <v>0</v>
      </c>
      <c r="AX15" s="28">
        <f t="shared" si="8"/>
        <v>0</v>
      </c>
      <c r="AY15" s="25">
        <v>0</v>
      </c>
      <c r="AZ15" s="24">
        <v>0</v>
      </c>
      <c r="BA15" s="27">
        <v>0</v>
      </c>
      <c r="BB15" s="25">
        <v>0</v>
      </c>
      <c r="BC15" s="28">
        <f t="shared" si="13"/>
        <v>0</v>
      </c>
      <c r="BD15" s="25">
        <v>0</v>
      </c>
      <c r="BE15" s="24">
        <v>0</v>
      </c>
      <c r="BF15" s="23">
        <f t="shared" si="16"/>
        <v>5</v>
      </c>
      <c r="BG15" s="22">
        <f t="shared" si="17"/>
        <v>47</v>
      </c>
      <c r="BH15" s="21">
        <f t="shared" si="10"/>
        <v>9.4</v>
      </c>
    </row>
    <row r="16" spans="1:69" s="128" customFormat="1" x14ac:dyDescent="0.2">
      <c r="A16" s="127">
        <v>11</v>
      </c>
      <c r="B16" s="1"/>
      <c r="C16" s="113"/>
      <c r="D16" s="114"/>
      <c r="E16" s="26">
        <f t="shared" si="0"/>
        <v>0</v>
      </c>
      <c r="F16" s="114"/>
      <c r="G16" s="116"/>
      <c r="H16" s="113"/>
      <c r="I16" s="114"/>
      <c r="J16" s="26">
        <f t="shared" si="1"/>
        <v>0</v>
      </c>
      <c r="K16" s="114"/>
      <c r="L16" s="116"/>
      <c r="M16" s="113"/>
      <c r="N16" s="114"/>
      <c r="O16" s="28">
        <f t="shared" si="2"/>
        <v>0</v>
      </c>
      <c r="P16" s="114"/>
      <c r="Q16" s="116"/>
      <c r="R16" s="113"/>
      <c r="S16" s="114"/>
      <c r="T16" s="28">
        <f t="shared" si="12"/>
        <v>0</v>
      </c>
      <c r="U16" s="114"/>
      <c r="V16" s="116"/>
      <c r="W16" s="113"/>
      <c r="X16" s="114"/>
      <c r="Y16" s="28">
        <f t="shared" si="3"/>
        <v>0</v>
      </c>
      <c r="Z16" s="114"/>
      <c r="AA16" s="116"/>
      <c r="AB16" s="113"/>
      <c r="AC16" s="114"/>
      <c r="AD16" s="28">
        <f t="shared" si="4"/>
        <v>0</v>
      </c>
      <c r="AE16" s="114"/>
      <c r="AF16" s="116"/>
      <c r="AG16" s="113"/>
      <c r="AH16" s="114"/>
      <c r="AI16" s="28">
        <f t="shared" si="7"/>
        <v>0</v>
      </c>
      <c r="AJ16" s="114"/>
      <c r="AK16" s="116"/>
      <c r="AL16" s="113"/>
      <c r="AM16" s="114"/>
      <c r="AN16" s="28">
        <f t="shared" si="5"/>
        <v>0</v>
      </c>
      <c r="AO16" s="114"/>
      <c r="AP16" s="116"/>
      <c r="AQ16" s="113"/>
      <c r="AR16" s="114"/>
      <c r="AS16" s="28">
        <f t="shared" si="6"/>
        <v>0</v>
      </c>
      <c r="AT16" s="114"/>
      <c r="AU16" s="116"/>
      <c r="AV16" s="113"/>
      <c r="AW16" s="114"/>
      <c r="AX16" s="28">
        <f t="shared" si="8"/>
        <v>0</v>
      </c>
      <c r="AY16" s="114"/>
      <c r="AZ16" s="116"/>
      <c r="BA16" s="113"/>
      <c r="BB16" s="114"/>
      <c r="BC16" s="28">
        <f t="shared" si="13"/>
        <v>0</v>
      </c>
      <c r="BD16" s="114"/>
      <c r="BE16" s="116"/>
      <c r="BF16" s="23">
        <f t="shared" si="16"/>
        <v>0</v>
      </c>
      <c r="BG16" s="22">
        <f t="shared" si="17"/>
        <v>0</v>
      </c>
      <c r="BH16" s="21" t="e">
        <f t="shared" si="10"/>
        <v>#DIV/0!</v>
      </c>
      <c r="BI16" s="1"/>
      <c r="BJ16" s="1"/>
      <c r="BK16" s="1"/>
      <c r="BL16" s="1"/>
      <c r="BM16" s="1"/>
      <c r="BN16" s="1"/>
      <c r="BO16" s="1"/>
      <c r="BP16" s="1"/>
      <c r="BQ16" s="1"/>
    </row>
    <row r="17" spans="1:69" s="128" customFormat="1" x14ac:dyDescent="0.2">
      <c r="A17" s="127">
        <v>12</v>
      </c>
      <c r="B17" s="1"/>
      <c r="C17" s="113"/>
      <c r="D17" s="114"/>
      <c r="E17" s="26">
        <f t="shared" si="0"/>
        <v>0</v>
      </c>
      <c r="F17" s="114"/>
      <c r="G17" s="116"/>
      <c r="H17" s="113"/>
      <c r="I17" s="114"/>
      <c r="J17" s="26">
        <f t="shared" si="1"/>
        <v>0</v>
      </c>
      <c r="K17" s="114"/>
      <c r="L17" s="116"/>
      <c r="M17" s="113"/>
      <c r="N17" s="114"/>
      <c r="O17" s="28">
        <f t="shared" si="2"/>
        <v>0</v>
      </c>
      <c r="P17" s="114"/>
      <c r="Q17" s="116"/>
      <c r="R17" s="113"/>
      <c r="S17" s="114"/>
      <c r="T17" s="28">
        <f t="shared" si="12"/>
        <v>0</v>
      </c>
      <c r="U17" s="114"/>
      <c r="V17" s="116"/>
      <c r="W17" s="113"/>
      <c r="X17" s="114"/>
      <c r="Y17" s="28">
        <f t="shared" si="3"/>
        <v>0</v>
      </c>
      <c r="Z17" s="114"/>
      <c r="AA17" s="116"/>
      <c r="AB17" s="113"/>
      <c r="AC17" s="114"/>
      <c r="AD17" s="28">
        <f t="shared" si="4"/>
        <v>0</v>
      </c>
      <c r="AE17" s="114"/>
      <c r="AF17" s="116"/>
      <c r="AG17" s="113"/>
      <c r="AH17" s="114"/>
      <c r="AI17" s="28">
        <f t="shared" si="7"/>
        <v>0</v>
      </c>
      <c r="AJ17" s="114"/>
      <c r="AK17" s="116"/>
      <c r="AL17" s="113"/>
      <c r="AM17" s="114"/>
      <c r="AN17" s="28">
        <f t="shared" si="5"/>
        <v>0</v>
      </c>
      <c r="AO17" s="114"/>
      <c r="AP17" s="116"/>
      <c r="AQ17" s="113"/>
      <c r="AR17" s="114"/>
      <c r="AS17" s="28">
        <f t="shared" si="6"/>
        <v>0</v>
      </c>
      <c r="AT17" s="114"/>
      <c r="AU17" s="116"/>
      <c r="AV17" s="113"/>
      <c r="AW17" s="114"/>
      <c r="AX17" s="28">
        <f t="shared" si="8"/>
        <v>0</v>
      </c>
      <c r="AY17" s="114"/>
      <c r="AZ17" s="116"/>
      <c r="BA17" s="113"/>
      <c r="BB17" s="114"/>
      <c r="BC17" s="28">
        <f t="shared" si="13"/>
        <v>0</v>
      </c>
      <c r="BD17" s="114"/>
      <c r="BE17" s="116"/>
      <c r="BF17" s="23">
        <f t="shared" si="16"/>
        <v>0</v>
      </c>
      <c r="BG17" s="22">
        <f t="shared" si="17"/>
        <v>0</v>
      </c>
      <c r="BH17" s="21" t="e">
        <f t="shared" si="10"/>
        <v>#DIV/0!</v>
      </c>
      <c r="BI17" s="1"/>
      <c r="BJ17" s="1"/>
      <c r="BK17" s="1"/>
      <c r="BL17" s="1"/>
      <c r="BM17" s="1"/>
      <c r="BN17" s="1"/>
      <c r="BO17" s="1"/>
      <c r="BP17" s="1"/>
      <c r="BQ17" s="1"/>
    </row>
    <row r="18" spans="1:69" x14ac:dyDescent="0.2">
      <c r="A18" s="30">
        <v>13</v>
      </c>
      <c r="C18" s="27">
        <v>3</v>
      </c>
      <c r="D18" s="25">
        <v>11</v>
      </c>
      <c r="E18" s="26">
        <f t="shared" si="0"/>
        <v>14</v>
      </c>
      <c r="F18" s="25">
        <v>408</v>
      </c>
      <c r="G18" s="69">
        <v>12.266666666666669</v>
      </c>
      <c r="H18" s="27">
        <v>0</v>
      </c>
      <c r="I18" s="25">
        <v>0</v>
      </c>
      <c r="J18" s="26">
        <f t="shared" si="1"/>
        <v>0</v>
      </c>
      <c r="K18" s="25">
        <v>0</v>
      </c>
      <c r="L18" s="24">
        <v>0</v>
      </c>
      <c r="M18" s="27">
        <v>0</v>
      </c>
      <c r="N18" s="25">
        <v>0</v>
      </c>
      <c r="O18" s="28">
        <f t="shared" si="2"/>
        <v>0</v>
      </c>
      <c r="P18" s="25">
        <v>0</v>
      </c>
      <c r="Q18" s="24">
        <v>0</v>
      </c>
      <c r="R18" s="27">
        <v>0</v>
      </c>
      <c r="S18" s="25">
        <v>0</v>
      </c>
      <c r="T18" s="28">
        <f t="shared" si="12"/>
        <v>0</v>
      </c>
      <c r="U18" s="25">
        <v>0</v>
      </c>
      <c r="V18" s="24">
        <v>0</v>
      </c>
      <c r="W18" s="27">
        <v>4</v>
      </c>
      <c r="X18" s="25">
        <v>10</v>
      </c>
      <c r="Y18" s="28">
        <f t="shared" si="3"/>
        <v>14</v>
      </c>
      <c r="Z18" s="25">
        <v>384</v>
      </c>
      <c r="AA18" s="117">
        <v>11.016666666666667</v>
      </c>
      <c r="AB18" s="27">
        <v>6</v>
      </c>
      <c r="AC18" s="25">
        <v>4</v>
      </c>
      <c r="AD18" s="28">
        <f t="shared" si="4"/>
        <v>10</v>
      </c>
      <c r="AE18" s="25">
        <v>193</v>
      </c>
      <c r="AF18" s="117">
        <v>8.8666666666666671</v>
      </c>
      <c r="AG18" s="27">
        <v>0</v>
      </c>
      <c r="AH18" s="25">
        <v>0</v>
      </c>
      <c r="AI18" s="28">
        <f t="shared" si="7"/>
        <v>0</v>
      </c>
      <c r="AJ18" s="25">
        <v>0</v>
      </c>
      <c r="AK18" s="24">
        <v>0</v>
      </c>
      <c r="AL18" s="27">
        <v>5</v>
      </c>
      <c r="AM18" s="25">
        <v>6</v>
      </c>
      <c r="AN18" s="28">
        <f t="shared" si="5"/>
        <v>11</v>
      </c>
      <c r="AO18" s="25">
        <v>192</v>
      </c>
      <c r="AP18" s="117">
        <v>10.866666666666667</v>
      </c>
      <c r="AQ18" s="27">
        <v>0</v>
      </c>
      <c r="AR18" s="25">
        <v>0</v>
      </c>
      <c r="AS18" s="28">
        <f t="shared" si="6"/>
        <v>0</v>
      </c>
      <c r="AT18" s="25">
        <v>0</v>
      </c>
      <c r="AU18" s="24">
        <v>0</v>
      </c>
      <c r="AV18" s="27">
        <v>3</v>
      </c>
      <c r="AW18" s="25">
        <v>8</v>
      </c>
      <c r="AX18" s="28">
        <f t="shared" si="8"/>
        <v>11</v>
      </c>
      <c r="AY18" s="25">
        <v>222</v>
      </c>
      <c r="AZ18" s="117">
        <v>7.8666666666666671</v>
      </c>
      <c r="BA18" s="27">
        <v>0</v>
      </c>
      <c r="BB18" s="25">
        <v>0</v>
      </c>
      <c r="BC18" s="28">
        <f t="shared" si="13"/>
        <v>0</v>
      </c>
      <c r="BD18" s="25">
        <v>0</v>
      </c>
      <c r="BE18" s="24">
        <v>0</v>
      </c>
      <c r="BF18" s="80">
        <f t="shared" si="14"/>
        <v>4</v>
      </c>
      <c r="BG18" s="80">
        <f t="shared" si="15"/>
        <v>49</v>
      </c>
      <c r="BH18" s="81">
        <f t="shared" si="10"/>
        <v>12.25</v>
      </c>
    </row>
    <row r="19" spans="1:69" x14ac:dyDescent="0.2">
      <c r="A19" s="30">
        <v>14</v>
      </c>
      <c r="C19" s="27">
        <v>2</v>
      </c>
      <c r="D19" s="25">
        <v>9</v>
      </c>
      <c r="E19" s="26">
        <f t="shared" si="0"/>
        <v>11</v>
      </c>
      <c r="F19" s="25">
        <v>354</v>
      </c>
      <c r="G19" s="69">
        <v>9.4666666666666668</v>
      </c>
      <c r="H19" s="27">
        <v>0</v>
      </c>
      <c r="I19" s="25">
        <v>0</v>
      </c>
      <c r="J19" s="26">
        <v>0</v>
      </c>
      <c r="K19" s="25">
        <v>0</v>
      </c>
      <c r="L19" s="24">
        <v>0</v>
      </c>
      <c r="M19" s="27">
        <v>0</v>
      </c>
      <c r="N19" s="25">
        <v>0</v>
      </c>
      <c r="O19" s="28">
        <v>0</v>
      </c>
      <c r="P19" s="25">
        <v>0</v>
      </c>
      <c r="Q19" s="24">
        <v>0</v>
      </c>
      <c r="R19" s="27">
        <v>0</v>
      </c>
      <c r="S19" s="25">
        <v>0</v>
      </c>
      <c r="T19" s="28">
        <v>0</v>
      </c>
      <c r="U19" s="25">
        <v>0</v>
      </c>
      <c r="V19" s="24">
        <v>0</v>
      </c>
      <c r="W19" s="27">
        <v>6</v>
      </c>
      <c r="X19" s="25">
        <v>12</v>
      </c>
      <c r="Y19" s="28">
        <f t="shared" si="3"/>
        <v>18</v>
      </c>
      <c r="Z19" s="25">
        <v>348</v>
      </c>
      <c r="AA19" s="69">
        <v>11.133333333333333</v>
      </c>
      <c r="AB19" s="27">
        <v>6</v>
      </c>
      <c r="AC19" s="25">
        <v>8</v>
      </c>
      <c r="AD19" s="28">
        <f t="shared" si="4"/>
        <v>14</v>
      </c>
      <c r="AE19" s="25">
        <v>267</v>
      </c>
      <c r="AF19" s="69">
        <v>10.133333333333333</v>
      </c>
      <c r="AG19" s="27">
        <v>0</v>
      </c>
      <c r="AH19" s="25">
        <v>0</v>
      </c>
      <c r="AI19" s="28">
        <v>0</v>
      </c>
      <c r="AJ19" s="25">
        <v>0</v>
      </c>
      <c r="AK19" s="24">
        <v>0</v>
      </c>
      <c r="AL19" s="27">
        <v>5</v>
      </c>
      <c r="AM19" s="25">
        <v>5</v>
      </c>
      <c r="AN19" s="28">
        <f t="shared" si="5"/>
        <v>10</v>
      </c>
      <c r="AO19" s="25">
        <v>167</v>
      </c>
      <c r="AP19" s="69">
        <v>8.5833333333333339</v>
      </c>
      <c r="AQ19" s="27">
        <v>0</v>
      </c>
      <c r="AR19" s="25">
        <v>0</v>
      </c>
      <c r="AS19" s="28">
        <v>0</v>
      </c>
      <c r="AT19" s="25">
        <v>0</v>
      </c>
      <c r="AU19" s="24">
        <v>0</v>
      </c>
      <c r="AV19" s="27">
        <v>7</v>
      </c>
      <c r="AW19" s="25">
        <v>4</v>
      </c>
      <c r="AX19" s="28">
        <f t="shared" si="8"/>
        <v>11</v>
      </c>
      <c r="AY19" s="25">
        <v>341</v>
      </c>
      <c r="AZ19" s="69">
        <v>9.6</v>
      </c>
      <c r="BA19" s="27">
        <v>0</v>
      </c>
      <c r="BB19" s="25">
        <v>0</v>
      </c>
      <c r="BC19" s="28">
        <v>0</v>
      </c>
      <c r="BD19" s="25">
        <v>0</v>
      </c>
      <c r="BE19" s="24">
        <v>0</v>
      </c>
      <c r="BF19" s="80">
        <f t="shared" si="14"/>
        <v>4</v>
      </c>
      <c r="BG19" s="80">
        <f t="shared" si="15"/>
        <v>53</v>
      </c>
      <c r="BH19" s="81">
        <f t="shared" si="10"/>
        <v>13.25</v>
      </c>
    </row>
    <row r="20" spans="1:69" x14ac:dyDescent="0.2">
      <c r="A20" s="30">
        <v>15</v>
      </c>
      <c r="C20" s="113"/>
      <c r="D20" s="114"/>
      <c r="E20" s="115">
        <f t="shared" si="0"/>
        <v>0</v>
      </c>
      <c r="F20" s="114"/>
      <c r="G20" s="116"/>
      <c r="H20" s="113"/>
      <c r="I20" s="114"/>
      <c r="J20" s="115">
        <f t="shared" si="1"/>
        <v>0</v>
      </c>
      <c r="K20" s="114"/>
      <c r="L20" s="116"/>
      <c r="M20" s="113"/>
      <c r="N20" s="114"/>
      <c r="O20" s="115">
        <f t="shared" si="2"/>
        <v>0</v>
      </c>
      <c r="P20" s="114"/>
      <c r="Q20" s="116"/>
      <c r="R20" s="113"/>
      <c r="S20" s="114"/>
      <c r="T20" s="115">
        <f t="shared" si="12"/>
        <v>0</v>
      </c>
      <c r="U20" s="114"/>
      <c r="V20" s="116"/>
      <c r="W20" s="113"/>
      <c r="X20" s="114"/>
      <c r="Y20" s="115">
        <f t="shared" si="3"/>
        <v>0</v>
      </c>
      <c r="Z20" s="114"/>
      <c r="AA20" s="116"/>
      <c r="AB20" s="113"/>
      <c r="AC20" s="114"/>
      <c r="AD20" s="115">
        <f t="shared" si="4"/>
        <v>0</v>
      </c>
      <c r="AE20" s="114"/>
      <c r="AF20" s="116"/>
      <c r="AG20" s="113"/>
      <c r="AH20" s="114"/>
      <c r="AI20" s="115">
        <f t="shared" si="7"/>
        <v>0</v>
      </c>
      <c r="AJ20" s="114"/>
      <c r="AK20" s="116"/>
      <c r="AL20" s="113"/>
      <c r="AM20" s="114"/>
      <c r="AN20" s="115">
        <f t="shared" si="5"/>
        <v>0</v>
      </c>
      <c r="AO20" s="114"/>
      <c r="AP20" s="116"/>
      <c r="AQ20" s="113"/>
      <c r="AR20" s="114"/>
      <c r="AS20" s="115">
        <f t="shared" si="6"/>
        <v>0</v>
      </c>
      <c r="AT20" s="114"/>
      <c r="AU20" s="116"/>
      <c r="AV20" s="113"/>
      <c r="AW20" s="114"/>
      <c r="AX20" s="115">
        <f t="shared" si="8"/>
        <v>0</v>
      </c>
      <c r="AY20" s="114"/>
      <c r="AZ20" s="116"/>
      <c r="BA20" s="113"/>
      <c r="BB20" s="114"/>
      <c r="BC20" s="115">
        <f t="shared" si="13"/>
        <v>0</v>
      </c>
      <c r="BD20" s="114"/>
      <c r="BE20" s="116"/>
      <c r="BF20" s="23">
        <f>IF(E20&gt;0,1,0)+IF(J20&gt;0,1,0)+IF(O20&gt;0,1,0)+IF(T20&gt;0,1,0)+IF(Y20&gt;0,1,0)+IF(AD20&gt;0,1,0)+IF(AI20&gt;0,1,0)+IF(AN20&gt;0,1,0)+IF(AS20&gt;0,1,0)+IF(BC20&gt;0,1,0)+IF(AX20&gt;0,1,0)</f>
        <v>0</v>
      </c>
      <c r="BG20" s="23">
        <f>E20+J20+O20+T20+Y20+AX20+AD20+AI20+AN20+AS20+BC20</f>
        <v>0</v>
      </c>
      <c r="BH20" s="21" t="e">
        <f t="shared" si="10"/>
        <v>#DIV/0!</v>
      </c>
    </row>
    <row r="21" spans="1:69" x14ac:dyDescent="0.2">
      <c r="A21" s="30">
        <v>16</v>
      </c>
      <c r="C21" s="27">
        <v>4</v>
      </c>
      <c r="D21" s="25">
        <v>7</v>
      </c>
      <c r="E21" s="26">
        <f t="shared" si="0"/>
        <v>11</v>
      </c>
      <c r="F21" s="25">
        <v>318</v>
      </c>
      <c r="G21" s="69">
        <v>9.6166666666666671</v>
      </c>
      <c r="H21" s="27">
        <v>0</v>
      </c>
      <c r="I21" s="25">
        <v>0</v>
      </c>
      <c r="J21" s="26">
        <v>0</v>
      </c>
      <c r="K21" s="25">
        <v>0</v>
      </c>
      <c r="L21" s="24">
        <v>0</v>
      </c>
      <c r="M21" s="27">
        <v>0</v>
      </c>
      <c r="N21" s="25">
        <v>0</v>
      </c>
      <c r="O21" s="28">
        <v>0</v>
      </c>
      <c r="P21" s="25">
        <v>0</v>
      </c>
      <c r="Q21" s="24">
        <v>0</v>
      </c>
      <c r="R21" s="27">
        <v>0</v>
      </c>
      <c r="S21" s="25">
        <v>0</v>
      </c>
      <c r="T21" s="28">
        <f t="shared" si="12"/>
        <v>0</v>
      </c>
      <c r="U21" s="25">
        <v>0</v>
      </c>
      <c r="V21" s="24">
        <v>0</v>
      </c>
      <c r="W21" s="27">
        <v>5</v>
      </c>
      <c r="X21" s="25">
        <v>5</v>
      </c>
      <c r="Y21" s="28">
        <f t="shared" si="3"/>
        <v>10</v>
      </c>
      <c r="Z21" s="25">
        <v>260</v>
      </c>
      <c r="AA21" s="69">
        <v>9.7666666666666675</v>
      </c>
      <c r="AB21" s="27">
        <v>2</v>
      </c>
      <c r="AC21" s="25">
        <v>6</v>
      </c>
      <c r="AD21" s="28">
        <f t="shared" si="4"/>
        <v>8</v>
      </c>
      <c r="AE21" s="25">
        <v>280</v>
      </c>
      <c r="AF21" s="69">
        <v>10</v>
      </c>
      <c r="AG21" s="27">
        <v>0</v>
      </c>
      <c r="AH21" s="25">
        <v>0</v>
      </c>
      <c r="AI21" s="28">
        <f t="shared" si="7"/>
        <v>0</v>
      </c>
      <c r="AJ21" s="25">
        <v>0</v>
      </c>
      <c r="AK21" s="24">
        <v>0</v>
      </c>
      <c r="AL21" s="27">
        <v>7</v>
      </c>
      <c r="AM21" s="25">
        <v>8</v>
      </c>
      <c r="AN21" s="28">
        <f t="shared" si="5"/>
        <v>15</v>
      </c>
      <c r="AO21" s="25">
        <v>249</v>
      </c>
      <c r="AP21" s="69">
        <v>7.9666666666666668</v>
      </c>
      <c r="AQ21" s="27">
        <v>0</v>
      </c>
      <c r="AR21" s="25">
        <v>0</v>
      </c>
      <c r="AS21" s="28">
        <f t="shared" si="6"/>
        <v>0</v>
      </c>
      <c r="AT21" s="25">
        <v>0</v>
      </c>
      <c r="AU21" s="24">
        <v>0</v>
      </c>
      <c r="AV21" s="27">
        <v>0</v>
      </c>
      <c r="AW21" s="25">
        <v>0</v>
      </c>
      <c r="AX21" s="28">
        <f t="shared" si="8"/>
        <v>0</v>
      </c>
      <c r="AY21" s="25">
        <v>0</v>
      </c>
      <c r="AZ21" s="24">
        <v>0</v>
      </c>
      <c r="BA21" s="27">
        <v>0</v>
      </c>
      <c r="BB21" s="25">
        <v>0</v>
      </c>
      <c r="BC21" s="28">
        <f t="shared" si="13"/>
        <v>0</v>
      </c>
      <c r="BD21" s="25">
        <v>0</v>
      </c>
      <c r="BE21" s="24">
        <v>0</v>
      </c>
      <c r="BF21" s="23">
        <f t="shared" ref="BF21:BF29" si="18">IF(E21&gt;0,1,0)+IF(J21&gt;0,1,0)+IF(O21&gt;0,1,0)+IF(T21&gt;0,1,0)+IF(Y21&gt;0,1,0)+IF(AD21&gt;0,1,0)+IF(AI21&gt;0,1,0)+IF(AN21&gt;0,1,0)+IF(AS21&gt;0,1,0)+IF(BC21&gt;0,1,0)+IF(AX21&gt;0,1,0)</f>
        <v>4</v>
      </c>
      <c r="BG21" s="22">
        <f t="shared" ref="BG21:BG29" si="19">E21+J21+O21+T21+Y21+AX21+AD21+AI21+AN21+AS21+BC21</f>
        <v>44</v>
      </c>
      <c r="BH21" s="21">
        <f t="shared" si="10"/>
        <v>11</v>
      </c>
    </row>
    <row r="22" spans="1:69" x14ac:dyDescent="0.2">
      <c r="A22" s="30">
        <v>17</v>
      </c>
      <c r="C22" s="27">
        <v>0</v>
      </c>
      <c r="D22" s="25">
        <v>0</v>
      </c>
      <c r="E22" s="26">
        <v>0</v>
      </c>
      <c r="F22" s="25">
        <v>0</v>
      </c>
      <c r="G22" s="24">
        <v>0</v>
      </c>
      <c r="H22" s="27">
        <v>0</v>
      </c>
      <c r="I22" s="25">
        <v>0</v>
      </c>
      <c r="J22" s="26">
        <v>0</v>
      </c>
      <c r="K22" s="25">
        <v>0</v>
      </c>
      <c r="L22" s="24">
        <v>0</v>
      </c>
      <c r="M22" s="27">
        <v>0</v>
      </c>
      <c r="N22" s="25">
        <v>0</v>
      </c>
      <c r="O22" s="28">
        <v>0</v>
      </c>
      <c r="P22" s="25">
        <v>0</v>
      </c>
      <c r="Q22" s="24">
        <v>0</v>
      </c>
      <c r="R22" s="27">
        <v>0</v>
      </c>
      <c r="S22" s="25">
        <v>0</v>
      </c>
      <c r="T22" s="28">
        <v>0</v>
      </c>
      <c r="U22" s="25">
        <v>0</v>
      </c>
      <c r="V22" s="24">
        <v>0</v>
      </c>
      <c r="W22" s="27">
        <v>6</v>
      </c>
      <c r="X22" s="25">
        <v>6</v>
      </c>
      <c r="Y22" s="28">
        <f t="shared" si="3"/>
        <v>12</v>
      </c>
      <c r="Z22" s="25">
        <v>263</v>
      </c>
      <c r="AA22" s="69">
        <v>9.7333333333333325</v>
      </c>
      <c r="AB22" s="27">
        <v>6</v>
      </c>
      <c r="AC22" s="25">
        <v>4</v>
      </c>
      <c r="AD22" s="28">
        <f t="shared" si="4"/>
        <v>10</v>
      </c>
      <c r="AE22" s="25">
        <v>337</v>
      </c>
      <c r="AF22" s="69">
        <v>10.1</v>
      </c>
      <c r="AG22" s="27">
        <v>0</v>
      </c>
      <c r="AH22" s="25">
        <v>0</v>
      </c>
      <c r="AI22" s="28">
        <v>0</v>
      </c>
      <c r="AJ22" s="25">
        <v>0</v>
      </c>
      <c r="AK22" s="24">
        <v>0</v>
      </c>
      <c r="AL22" s="27">
        <v>7</v>
      </c>
      <c r="AM22" s="25">
        <v>5</v>
      </c>
      <c r="AN22" s="28">
        <f t="shared" si="5"/>
        <v>12</v>
      </c>
      <c r="AO22" s="25">
        <v>220</v>
      </c>
      <c r="AP22" s="69">
        <v>8.7833333333333332</v>
      </c>
      <c r="AQ22" s="27">
        <v>0</v>
      </c>
      <c r="AR22" s="25">
        <v>0</v>
      </c>
      <c r="AS22" s="28">
        <v>0</v>
      </c>
      <c r="AT22" s="25">
        <v>0</v>
      </c>
      <c r="AU22" s="24">
        <v>0</v>
      </c>
      <c r="AV22" s="27">
        <v>6</v>
      </c>
      <c r="AW22" s="25">
        <v>6</v>
      </c>
      <c r="AX22" s="28">
        <f t="shared" si="8"/>
        <v>12</v>
      </c>
      <c r="AY22" s="25">
        <v>121</v>
      </c>
      <c r="AZ22" s="69">
        <v>8.4666666666666668</v>
      </c>
      <c r="BA22" s="98">
        <v>6</v>
      </c>
      <c r="BB22" s="99">
        <v>13</v>
      </c>
      <c r="BC22" s="28">
        <f t="shared" si="13"/>
        <v>19</v>
      </c>
      <c r="BD22" s="99">
        <v>76</v>
      </c>
      <c r="BE22" s="134">
        <v>0.33124999999999999</v>
      </c>
      <c r="BF22" s="23">
        <f t="shared" si="18"/>
        <v>5</v>
      </c>
      <c r="BG22" s="22">
        <f t="shared" si="19"/>
        <v>65</v>
      </c>
      <c r="BH22" s="21">
        <f>BG22/BF22</f>
        <v>13</v>
      </c>
    </row>
    <row r="23" spans="1:69" s="128" customFormat="1" x14ac:dyDescent="0.2">
      <c r="A23" s="127">
        <v>18</v>
      </c>
      <c r="B23" s="1"/>
      <c r="C23" s="113"/>
      <c r="D23" s="114"/>
      <c r="E23" s="26">
        <f t="shared" si="0"/>
        <v>0</v>
      </c>
      <c r="F23" s="114"/>
      <c r="G23" s="116"/>
      <c r="H23" s="113"/>
      <c r="I23" s="114"/>
      <c r="J23" s="26">
        <f t="shared" si="1"/>
        <v>0</v>
      </c>
      <c r="K23" s="114"/>
      <c r="L23" s="116"/>
      <c r="M23" s="113"/>
      <c r="N23" s="114"/>
      <c r="O23" s="28">
        <f t="shared" si="2"/>
        <v>0</v>
      </c>
      <c r="P23" s="114"/>
      <c r="Q23" s="116"/>
      <c r="R23" s="113"/>
      <c r="S23" s="114"/>
      <c r="T23" s="28">
        <f t="shared" si="12"/>
        <v>0</v>
      </c>
      <c r="U23" s="114"/>
      <c r="V23" s="116"/>
      <c r="W23" s="113"/>
      <c r="X23" s="114"/>
      <c r="Y23" s="28">
        <f t="shared" si="3"/>
        <v>0</v>
      </c>
      <c r="Z23" s="114"/>
      <c r="AA23" s="116"/>
      <c r="AB23" s="113"/>
      <c r="AC23" s="114"/>
      <c r="AD23" s="28">
        <f t="shared" si="4"/>
        <v>0</v>
      </c>
      <c r="AE23" s="114"/>
      <c r="AF23" s="116"/>
      <c r="AG23" s="113"/>
      <c r="AH23" s="114"/>
      <c r="AI23" s="28">
        <f t="shared" si="7"/>
        <v>0</v>
      </c>
      <c r="AJ23" s="114"/>
      <c r="AK23" s="116"/>
      <c r="AL23" s="113"/>
      <c r="AM23" s="114"/>
      <c r="AN23" s="28">
        <f t="shared" si="5"/>
        <v>0</v>
      </c>
      <c r="AO23" s="114"/>
      <c r="AP23" s="116"/>
      <c r="AQ23" s="113"/>
      <c r="AR23" s="114"/>
      <c r="AS23" s="28">
        <f t="shared" si="6"/>
        <v>0</v>
      </c>
      <c r="AT23" s="114"/>
      <c r="AU23" s="116"/>
      <c r="AV23" s="113"/>
      <c r="AW23" s="114"/>
      <c r="AX23" s="28">
        <f t="shared" si="8"/>
        <v>0</v>
      </c>
      <c r="AY23" s="114"/>
      <c r="AZ23" s="116"/>
      <c r="BA23" s="113"/>
      <c r="BB23" s="114"/>
      <c r="BC23" s="28">
        <f t="shared" si="13"/>
        <v>0</v>
      </c>
      <c r="BD23" s="114"/>
      <c r="BE23" s="116"/>
      <c r="BF23" s="23">
        <f t="shared" si="18"/>
        <v>0</v>
      </c>
      <c r="BG23" s="22">
        <f t="shared" si="19"/>
        <v>0</v>
      </c>
      <c r="BH23" s="21" t="e">
        <f t="shared" si="10"/>
        <v>#DIV/0!</v>
      </c>
      <c r="BI23" s="1"/>
      <c r="BJ23" s="1"/>
      <c r="BK23" s="1"/>
      <c r="BL23" s="1"/>
      <c r="BM23" s="1"/>
      <c r="BN23" s="1"/>
      <c r="BO23" s="1"/>
      <c r="BP23" s="1"/>
      <c r="BQ23" s="1"/>
    </row>
    <row r="24" spans="1:69" s="128" customFormat="1" x14ac:dyDescent="0.2">
      <c r="A24" s="127">
        <v>19</v>
      </c>
      <c r="B24" s="1"/>
      <c r="C24" s="113"/>
      <c r="D24" s="114"/>
      <c r="E24" s="26">
        <f t="shared" si="0"/>
        <v>0</v>
      </c>
      <c r="F24" s="114"/>
      <c r="G24" s="116"/>
      <c r="H24" s="113"/>
      <c r="I24" s="114"/>
      <c r="J24" s="26">
        <f t="shared" si="1"/>
        <v>0</v>
      </c>
      <c r="K24" s="114"/>
      <c r="L24" s="116"/>
      <c r="M24" s="113"/>
      <c r="N24" s="114"/>
      <c r="O24" s="28">
        <f t="shared" si="2"/>
        <v>0</v>
      </c>
      <c r="P24" s="114"/>
      <c r="Q24" s="116"/>
      <c r="R24" s="113"/>
      <c r="S24" s="114"/>
      <c r="T24" s="28">
        <f t="shared" si="12"/>
        <v>0</v>
      </c>
      <c r="U24" s="114"/>
      <c r="V24" s="116"/>
      <c r="W24" s="113"/>
      <c r="X24" s="114"/>
      <c r="Y24" s="28">
        <f t="shared" si="3"/>
        <v>0</v>
      </c>
      <c r="Z24" s="114"/>
      <c r="AA24" s="116"/>
      <c r="AB24" s="113"/>
      <c r="AC24" s="114"/>
      <c r="AD24" s="28">
        <f t="shared" si="4"/>
        <v>0</v>
      </c>
      <c r="AE24" s="114"/>
      <c r="AF24" s="116"/>
      <c r="AG24" s="113"/>
      <c r="AH24" s="114"/>
      <c r="AI24" s="28">
        <f t="shared" si="7"/>
        <v>0</v>
      </c>
      <c r="AJ24" s="114"/>
      <c r="AK24" s="116"/>
      <c r="AL24" s="113"/>
      <c r="AM24" s="114"/>
      <c r="AN24" s="28">
        <f t="shared" si="5"/>
        <v>0</v>
      </c>
      <c r="AO24" s="114"/>
      <c r="AP24" s="116"/>
      <c r="AQ24" s="113"/>
      <c r="AR24" s="114"/>
      <c r="AS24" s="28">
        <f t="shared" si="6"/>
        <v>0</v>
      </c>
      <c r="AT24" s="114"/>
      <c r="AU24" s="116"/>
      <c r="AV24" s="113"/>
      <c r="AW24" s="114"/>
      <c r="AX24" s="28">
        <f t="shared" si="8"/>
        <v>0</v>
      </c>
      <c r="AY24" s="114"/>
      <c r="AZ24" s="116"/>
      <c r="BA24" s="113"/>
      <c r="BB24" s="114"/>
      <c r="BC24" s="28">
        <f t="shared" si="13"/>
        <v>0</v>
      </c>
      <c r="BD24" s="114"/>
      <c r="BE24" s="116"/>
      <c r="BF24" s="23">
        <f t="shared" si="18"/>
        <v>0</v>
      </c>
      <c r="BG24" s="22">
        <f t="shared" si="19"/>
        <v>0</v>
      </c>
      <c r="BH24" s="21" t="e">
        <f t="shared" si="10"/>
        <v>#DIV/0!</v>
      </c>
      <c r="BI24" s="1"/>
      <c r="BJ24" s="1"/>
      <c r="BK24" s="1"/>
      <c r="BL24" s="1"/>
      <c r="BM24" s="1"/>
      <c r="BN24" s="1"/>
      <c r="BO24" s="1"/>
      <c r="BP24" s="1"/>
      <c r="BQ24" s="1"/>
    </row>
    <row r="25" spans="1:69" x14ac:dyDescent="0.2">
      <c r="A25" s="30">
        <v>20</v>
      </c>
      <c r="C25" s="27">
        <v>6</v>
      </c>
      <c r="D25" s="25">
        <v>7</v>
      </c>
      <c r="E25" s="26">
        <f t="shared" si="0"/>
        <v>13</v>
      </c>
      <c r="F25" s="25">
        <v>252</v>
      </c>
      <c r="G25" s="69">
        <v>9.8833333333333329</v>
      </c>
      <c r="H25" s="27">
        <v>7</v>
      </c>
      <c r="I25" s="25">
        <v>2</v>
      </c>
      <c r="J25" s="26">
        <f t="shared" si="1"/>
        <v>9</v>
      </c>
      <c r="K25" s="25">
        <v>290</v>
      </c>
      <c r="L25" s="69">
        <v>9.85</v>
      </c>
      <c r="M25" s="27">
        <v>0</v>
      </c>
      <c r="N25" s="25">
        <v>0</v>
      </c>
      <c r="O25" s="28">
        <v>0</v>
      </c>
      <c r="P25" s="25">
        <v>0</v>
      </c>
      <c r="Q25" s="24">
        <v>0</v>
      </c>
      <c r="R25" s="27">
        <v>0</v>
      </c>
      <c r="S25" s="25">
        <v>0</v>
      </c>
      <c r="T25" s="28">
        <v>0</v>
      </c>
      <c r="U25" s="25">
        <v>0</v>
      </c>
      <c r="V25" s="24">
        <v>0</v>
      </c>
      <c r="W25" s="27">
        <v>0</v>
      </c>
      <c r="X25" s="25">
        <v>0</v>
      </c>
      <c r="Y25" s="28">
        <v>0</v>
      </c>
      <c r="Z25" s="25">
        <v>0</v>
      </c>
      <c r="AA25" s="24">
        <v>0</v>
      </c>
      <c r="AB25" s="27">
        <v>3</v>
      </c>
      <c r="AC25" s="25">
        <v>4</v>
      </c>
      <c r="AD25" s="28">
        <f t="shared" si="4"/>
        <v>7</v>
      </c>
      <c r="AE25" s="25">
        <v>149</v>
      </c>
      <c r="AF25" s="69">
        <v>6.2166666666666668</v>
      </c>
      <c r="AG25" s="27">
        <v>11</v>
      </c>
      <c r="AH25" s="25">
        <v>13</v>
      </c>
      <c r="AI25" s="28">
        <f t="shared" si="7"/>
        <v>24</v>
      </c>
      <c r="AJ25" s="25">
        <v>126</v>
      </c>
      <c r="AK25" s="69">
        <v>8.6833333333333336</v>
      </c>
      <c r="AL25" s="27">
        <v>4</v>
      </c>
      <c r="AM25" s="25">
        <v>4</v>
      </c>
      <c r="AN25" s="28">
        <f t="shared" si="5"/>
        <v>8</v>
      </c>
      <c r="AO25" s="25">
        <v>297</v>
      </c>
      <c r="AP25" s="69">
        <v>8.7333333333333325</v>
      </c>
      <c r="AQ25" s="27">
        <v>0</v>
      </c>
      <c r="AR25" s="25">
        <v>0</v>
      </c>
      <c r="AS25" s="28">
        <f t="shared" si="6"/>
        <v>0</v>
      </c>
      <c r="AT25" s="25">
        <v>0</v>
      </c>
      <c r="AU25" s="24">
        <v>0</v>
      </c>
      <c r="AV25" s="27">
        <v>0</v>
      </c>
      <c r="AW25" s="25">
        <v>0</v>
      </c>
      <c r="AX25" s="28">
        <f t="shared" si="8"/>
        <v>0</v>
      </c>
      <c r="AY25" s="25">
        <v>0</v>
      </c>
      <c r="AZ25" s="24">
        <v>0</v>
      </c>
      <c r="BA25" s="27">
        <v>0</v>
      </c>
      <c r="BB25" s="25">
        <v>0</v>
      </c>
      <c r="BC25" s="28">
        <f t="shared" si="13"/>
        <v>0</v>
      </c>
      <c r="BD25" s="25">
        <v>0</v>
      </c>
      <c r="BE25" s="24">
        <v>0</v>
      </c>
      <c r="BF25" s="23">
        <f t="shared" si="18"/>
        <v>5</v>
      </c>
      <c r="BG25" s="22">
        <f t="shared" si="19"/>
        <v>61</v>
      </c>
      <c r="BH25" s="21">
        <f t="shared" si="10"/>
        <v>12.2</v>
      </c>
    </row>
    <row r="26" spans="1:69" x14ac:dyDescent="0.2">
      <c r="A26" s="30">
        <v>21</v>
      </c>
      <c r="C26" s="27">
        <v>7</v>
      </c>
      <c r="D26" s="25">
        <v>3</v>
      </c>
      <c r="E26" s="26">
        <f t="shared" si="0"/>
        <v>10</v>
      </c>
      <c r="F26" s="25">
        <v>390</v>
      </c>
      <c r="G26" s="69">
        <v>12.933333333333334</v>
      </c>
      <c r="H26" s="27">
        <v>6</v>
      </c>
      <c r="I26" s="25">
        <v>7</v>
      </c>
      <c r="J26" s="26">
        <f t="shared" si="1"/>
        <v>13</v>
      </c>
      <c r="K26" s="25">
        <v>243</v>
      </c>
      <c r="L26" s="69">
        <v>10.383333333333333</v>
      </c>
      <c r="M26" s="27">
        <v>0</v>
      </c>
      <c r="N26" s="25">
        <v>0</v>
      </c>
      <c r="O26" s="28">
        <v>0</v>
      </c>
      <c r="P26" s="25">
        <v>0</v>
      </c>
      <c r="Q26" s="24">
        <v>0</v>
      </c>
      <c r="R26" s="27">
        <v>0</v>
      </c>
      <c r="S26" s="25">
        <v>0</v>
      </c>
      <c r="T26" s="28">
        <v>0</v>
      </c>
      <c r="U26" s="25">
        <v>0</v>
      </c>
      <c r="V26" s="24">
        <v>0</v>
      </c>
      <c r="W26" s="27">
        <v>0</v>
      </c>
      <c r="X26" s="25">
        <v>0</v>
      </c>
      <c r="Y26" s="28">
        <v>0</v>
      </c>
      <c r="Z26" s="25">
        <v>0</v>
      </c>
      <c r="AA26" s="24">
        <v>0</v>
      </c>
      <c r="AB26" s="27">
        <v>8</v>
      </c>
      <c r="AC26" s="25">
        <v>4</v>
      </c>
      <c r="AD26" s="28">
        <f t="shared" si="4"/>
        <v>12</v>
      </c>
      <c r="AE26" s="25">
        <v>254</v>
      </c>
      <c r="AF26" s="69">
        <v>9.4499999999999993</v>
      </c>
      <c r="AG26" s="27">
        <v>4</v>
      </c>
      <c r="AH26" s="25">
        <v>8</v>
      </c>
      <c r="AI26" s="28">
        <f t="shared" si="7"/>
        <v>12</v>
      </c>
      <c r="AJ26" s="25">
        <v>293</v>
      </c>
      <c r="AK26" s="69">
        <v>9.4499999999999993</v>
      </c>
      <c r="AL26" s="27">
        <v>5</v>
      </c>
      <c r="AM26" s="25">
        <v>12</v>
      </c>
      <c r="AN26" s="28">
        <f t="shared" si="5"/>
        <v>17</v>
      </c>
      <c r="AO26" s="25">
        <v>265</v>
      </c>
      <c r="AP26" s="69">
        <v>11.133333333333333</v>
      </c>
      <c r="AQ26" s="27">
        <v>0</v>
      </c>
      <c r="AR26" s="25">
        <v>0</v>
      </c>
      <c r="AS26" s="28">
        <v>0</v>
      </c>
      <c r="AT26" s="25">
        <v>0</v>
      </c>
      <c r="AU26" s="24">
        <v>0</v>
      </c>
      <c r="AV26" s="27">
        <v>7</v>
      </c>
      <c r="AW26" s="25">
        <v>2</v>
      </c>
      <c r="AX26" s="28">
        <f t="shared" si="8"/>
        <v>9</v>
      </c>
      <c r="AY26" s="25">
        <v>273</v>
      </c>
      <c r="AZ26" s="69">
        <v>8.6999999999999993</v>
      </c>
      <c r="BA26" s="27">
        <v>0</v>
      </c>
      <c r="BB26" s="25">
        <v>0</v>
      </c>
      <c r="BC26" s="28">
        <f t="shared" si="13"/>
        <v>0</v>
      </c>
      <c r="BD26" s="25">
        <v>0</v>
      </c>
      <c r="BE26" s="24">
        <v>0</v>
      </c>
      <c r="BF26" s="23">
        <f t="shared" si="18"/>
        <v>6</v>
      </c>
      <c r="BG26" s="22">
        <f t="shared" si="19"/>
        <v>73</v>
      </c>
      <c r="BH26" s="81">
        <f t="shared" si="10"/>
        <v>12.166666666666666</v>
      </c>
    </row>
    <row r="27" spans="1:69" x14ac:dyDescent="0.2">
      <c r="A27" s="30">
        <v>22</v>
      </c>
      <c r="C27" s="27">
        <v>5</v>
      </c>
      <c r="D27" s="25">
        <v>16</v>
      </c>
      <c r="E27" s="26">
        <f t="shared" si="0"/>
        <v>21</v>
      </c>
      <c r="F27" s="25">
        <v>245</v>
      </c>
      <c r="G27" s="69">
        <v>9.7833333333333332</v>
      </c>
      <c r="H27" s="27">
        <v>8</v>
      </c>
      <c r="I27" s="25">
        <v>5</v>
      </c>
      <c r="J27" s="26">
        <f t="shared" si="1"/>
        <v>13</v>
      </c>
      <c r="K27" s="25">
        <v>187</v>
      </c>
      <c r="L27" s="69">
        <v>10</v>
      </c>
      <c r="M27" s="27">
        <v>0</v>
      </c>
      <c r="N27" s="25">
        <v>0</v>
      </c>
      <c r="O27" s="28">
        <v>0</v>
      </c>
      <c r="P27" s="25">
        <v>0</v>
      </c>
      <c r="Q27" s="24">
        <v>0</v>
      </c>
      <c r="R27" s="27">
        <v>0</v>
      </c>
      <c r="S27" s="25">
        <v>0</v>
      </c>
      <c r="T27" s="28">
        <f t="shared" si="12"/>
        <v>0</v>
      </c>
      <c r="U27" s="25">
        <v>0</v>
      </c>
      <c r="V27" s="24">
        <v>0</v>
      </c>
      <c r="W27" s="27">
        <v>0</v>
      </c>
      <c r="X27" s="25">
        <v>0</v>
      </c>
      <c r="Y27" s="28">
        <f t="shared" si="3"/>
        <v>0</v>
      </c>
      <c r="Z27" s="25">
        <v>0</v>
      </c>
      <c r="AA27" s="24">
        <v>0</v>
      </c>
      <c r="AB27" s="27">
        <v>4</v>
      </c>
      <c r="AC27" s="25">
        <v>5</v>
      </c>
      <c r="AD27" s="28">
        <f t="shared" si="4"/>
        <v>9</v>
      </c>
      <c r="AE27" s="25">
        <v>350</v>
      </c>
      <c r="AF27" s="69">
        <v>9.3666666666666671</v>
      </c>
      <c r="AG27" s="27">
        <v>6</v>
      </c>
      <c r="AH27" s="25">
        <v>5</v>
      </c>
      <c r="AI27" s="28">
        <f t="shared" si="7"/>
        <v>11</v>
      </c>
      <c r="AJ27" s="25">
        <v>302</v>
      </c>
      <c r="AK27" s="69">
        <v>12.25</v>
      </c>
      <c r="AL27" s="27">
        <v>8</v>
      </c>
      <c r="AM27" s="25">
        <v>0</v>
      </c>
      <c r="AN27" s="28">
        <f t="shared" si="5"/>
        <v>8</v>
      </c>
      <c r="AO27" s="25">
        <v>187</v>
      </c>
      <c r="AP27" s="69">
        <v>9.2833333333333332</v>
      </c>
      <c r="AQ27" s="27">
        <v>0</v>
      </c>
      <c r="AR27" s="25">
        <v>0</v>
      </c>
      <c r="AS27" s="28">
        <f t="shared" si="6"/>
        <v>0</v>
      </c>
      <c r="AT27" s="25">
        <v>0</v>
      </c>
      <c r="AU27" s="24">
        <v>0</v>
      </c>
      <c r="AV27" s="27">
        <v>5</v>
      </c>
      <c r="AW27" s="25">
        <v>4</v>
      </c>
      <c r="AX27" s="28">
        <f t="shared" si="8"/>
        <v>9</v>
      </c>
      <c r="AY27" s="25">
        <v>234</v>
      </c>
      <c r="AZ27" s="69">
        <v>9.0500000000000007</v>
      </c>
      <c r="BA27" s="27">
        <v>0</v>
      </c>
      <c r="BB27" s="25">
        <v>0</v>
      </c>
      <c r="BC27" s="28">
        <f t="shared" si="13"/>
        <v>0</v>
      </c>
      <c r="BD27" s="25">
        <v>0</v>
      </c>
      <c r="BE27" s="24">
        <v>0</v>
      </c>
      <c r="BF27" s="23">
        <f t="shared" si="18"/>
        <v>6</v>
      </c>
      <c r="BG27" s="22">
        <f t="shared" si="19"/>
        <v>71</v>
      </c>
      <c r="BH27" s="21">
        <f t="shared" si="10"/>
        <v>11.833333333333334</v>
      </c>
    </row>
    <row r="28" spans="1:69" x14ac:dyDescent="0.2">
      <c r="A28" s="30">
        <v>23</v>
      </c>
      <c r="C28" s="27">
        <v>6</v>
      </c>
      <c r="D28" s="25">
        <v>16</v>
      </c>
      <c r="E28" s="26">
        <f t="shared" si="0"/>
        <v>22</v>
      </c>
      <c r="F28" s="25">
        <v>225</v>
      </c>
      <c r="G28" s="69">
        <v>9.0500000000000007</v>
      </c>
      <c r="H28" s="27">
        <v>4</v>
      </c>
      <c r="I28" s="25">
        <v>17</v>
      </c>
      <c r="J28" s="26">
        <f t="shared" si="1"/>
        <v>21</v>
      </c>
      <c r="K28" s="25">
        <v>320</v>
      </c>
      <c r="L28" s="69">
        <v>9.8833333333333329</v>
      </c>
      <c r="M28" s="27">
        <v>0</v>
      </c>
      <c r="N28" s="25">
        <v>0</v>
      </c>
      <c r="O28" s="28">
        <v>0</v>
      </c>
      <c r="P28" s="25">
        <v>0</v>
      </c>
      <c r="Q28" s="24">
        <v>0</v>
      </c>
      <c r="R28" s="27">
        <v>0</v>
      </c>
      <c r="S28" s="25">
        <v>0</v>
      </c>
      <c r="T28" s="28">
        <f t="shared" si="12"/>
        <v>0</v>
      </c>
      <c r="U28" s="25">
        <v>0</v>
      </c>
      <c r="V28" s="24">
        <v>0</v>
      </c>
      <c r="W28" s="27">
        <v>0</v>
      </c>
      <c r="X28" s="25">
        <v>0</v>
      </c>
      <c r="Y28" s="28">
        <f t="shared" si="3"/>
        <v>0</v>
      </c>
      <c r="Z28" s="25">
        <v>0</v>
      </c>
      <c r="AA28" s="24">
        <v>0</v>
      </c>
      <c r="AB28" s="27">
        <v>3</v>
      </c>
      <c r="AC28" s="25">
        <v>4</v>
      </c>
      <c r="AD28" s="28">
        <f t="shared" si="4"/>
        <v>7</v>
      </c>
      <c r="AE28" s="25">
        <v>292</v>
      </c>
      <c r="AF28" s="69">
        <v>8.8666666666666671</v>
      </c>
      <c r="AG28" s="27">
        <v>4</v>
      </c>
      <c r="AH28" s="25">
        <v>9</v>
      </c>
      <c r="AI28" s="28">
        <f t="shared" si="7"/>
        <v>13</v>
      </c>
      <c r="AJ28" s="25">
        <v>201</v>
      </c>
      <c r="AK28" s="69">
        <v>9.3000000000000007</v>
      </c>
      <c r="AL28" s="27">
        <v>4</v>
      </c>
      <c r="AM28" s="25">
        <v>3</v>
      </c>
      <c r="AN28" s="28">
        <f t="shared" si="5"/>
        <v>7</v>
      </c>
      <c r="AO28" s="25">
        <v>186</v>
      </c>
      <c r="AP28" s="69">
        <v>9.1666666666666661</v>
      </c>
      <c r="AQ28" s="27">
        <v>0</v>
      </c>
      <c r="AR28" s="25">
        <v>0</v>
      </c>
      <c r="AS28" s="28">
        <f t="shared" si="6"/>
        <v>0</v>
      </c>
      <c r="AT28" s="25">
        <v>0</v>
      </c>
      <c r="AU28" s="24">
        <v>0</v>
      </c>
      <c r="AV28" s="27">
        <v>2</v>
      </c>
      <c r="AW28" s="25">
        <v>7</v>
      </c>
      <c r="AX28" s="28">
        <f t="shared" si="8"/>
        <v>9</v>
      </c>
      <c r="AY28" s="25">
        <v>237</v>
      </c>
      <c r="AZ28" s="69">
        <v>9.5666666666666664</v>
      </c>
      <c r="BA28" s="27">
        <v>0</v>
      </c>
      <c r="BB28" s="25">
        <v>0</v>
      </c>
      <c r="BC28" s="28">
        <v>0</v>
      </c>
      <c r="BD28" s="25">
        <v>0</v>
      </c>
      <c r="BE28" s="24">
        <v>0</v>
      </c>
      <c r="BF28" s="23">
        <f t="shared" si="18"/>
        <v>6</v>
      </c>
      <c r="BG28" s="22">
        <f t="shared" si="19"/>
        <v>79</v>
      </c>
      <c r="BH28" s="21">
        <f t="shared" si="10"/>
        <v>13.166666666666666</v>
      </c>
    </row>
    <row r="29" spans="1:69" x14ac:dyDescent="0.2">
      <c r="A29" s="30">
        <v>24</v>
      </c>
      <c r="C29" s="27">
        <v>6</v>
      </c>
      <c r="D29" s="25">
        <v>7</v>
      </c>
      <c r="E29" s="26">
        <f t="shared" si="0"/>
        <v>13</v>
      </c>
      <c r="F29" s="25">
        <v>191</v>
      </c>
      <c r="G29" s="69">
        <v>8.3333333333333339</v>
      </c>
      <c r="H29" s="27">
        <v>3</v>
      </c>
      <c r="I29" s="25">
        <v>4</v>
      </c>
      <c r="J29" s="26">
        <f t="shared" si="1"/>
        <v>7</v>
      </c>
      <c r="K29" s="25">
        <v>232</v>
      </c>
      <c r="L29" s="69">
        <v>8.7166666666666668</v>
      </c>
      <c r="M29" s="27">
        <v>0</v>
      </c>
      <c r="N29" s="25">
        <v>0</v>
      </c>
      <c r="O29" s="28">
        <v>0</v>
      </c>
      <c r="P29" s="25">
        <v>0</v>
      </c>
      <c r="Q29" s="24">
        <v>0</v>
      </c>
      <c r="R29" s="27">
        <v>0</v>
      </c>
      <c r="S29" s="25">
        <v>0</v>
      </c>
      <c r="T29" s="28">
        <v>0</v>
      </c>
      <c r="U29" s="25">
        <v>0</v>
      </c>
      <c r="V29" s="24">
        <v>0</v>
      </c>
      <c r="W29" s="27">
        <v>0</v>
      </c>
      <c r="X29" s="25">
        <v>0</v>
      </c>
      <c r="Y29" s="28">
        <f t="shared" si="3"/>
        <v>0</v>
      </c>
      <c r="Z29" s="25">
        <v>0</v>
      </c>
      <c r="AA29" s="24">
        <v>0</v>
      </c>
      <c r="AB29" s="27">
        <v>3</v>
      </c>
      <c r="AC29" s="25">
        <v>4</v>
      </c>
      <c r="AD29" s="28">
        <f t="shared" si="4"/>
        <v>7</v>
      </c>
      <c r="AE29" s="25">
        <v>349</v>
      </c>
      <c r="AF29" s="69">
        <v>8.2166666666666668</v>
      </c>
      <c r="AG29" s="27">
        <v>5</v>
      </c>
      <c r="AH29" s="25">
        <v>6</v>
      </c>
      <c r="AI29" s="28">
        <f t="shared" si="7"/>
        <v>11</v>
      </c>
      <c r="AJ29" s="25">
        <v>131</v>
      </c>
      <c r="AK29" s="69">
        <v>10.25</v>
      </c>
      <c r="AL29" s="27">
        <v>4</v>
      </c>
      <c r="AM29" s="25">
        <v>8</v>
      </c>
      <c r="AN29" s="28">
        <f t="shared" si="5"/>
        <v>12</v>
      </c>
      <c r="AO29" s="25">
        <v>89</v>
      </c>
      <c r="AP29" s="69">
        <v>8.1333333333333329</v>
      </c>
      <c r="AQ29" s="27">
        <v>0</v>
      </c>
      <c r="AR29" s="25">
        <v>0</v>
      </c>
      <c r="AS29" s="28">
        <v>0</v>
      </c>
      <c r="AT29" s="25">
        <v>0</v>
      </c>
      <c r="AU29" s="24">
        <v>0</v>
      </c>
      <c r="AV29" s="27">
        <v>4</v>
      </c>
      <c r="AW29" s="25">
        <v>6</v>
      </c>
      <c r="AX29" s="28">
        <f t="shared" si="8"/>
        <v>10</v>
      </c>
      <c r="AY29" s="25">
        <v>210</v>
      </c>
      <c r="AZ29" s="69">
        <v>7.2666666666666657</v>
      </c>
      <c r="BA29" s="27">
        <v>0</v>
      </c>
      <c r="BB29" s="25">
        <v>0</v>
      </c>
      <c r="BC29" s="28">
        <v>0</v>
      </c>
      <c r="BD29" s="25">
        <v>0</v>
      </c>
      <c r="BE29" s="24">
        <v>0</v>
      </c>
      <c r="BF29" s="23">
        <f t="shared" si="18"/>
        <v>6</v>
      </c>
      <c r="BG29" s="22">
        <f t="shared" si="19"/>
        <v>60</v>
      </c>
      <c r="BH29" s="21">
        <f t="shared" si="10"/>
        <v>10</v>
      </c>
    </row>
    <row r="30" spans="1:69" s="128" customFormat="1" x14ac:dyDescent="0.2">
      <c r="A30" s="127">
        <v>25</v>
      </c>
      <c r="B30" s="1"/>
      <c r="C30" s="113"/>
      <c r="D30" s="114"/>
      <c r="E30" s="26">
        <f t="shared" si="0"/>
        <v>0</v>
      </c>
      <c r="F30" s="114"/>
      <c r="G30" s="116"/>
      <c r="H30" s="113"/>
      <c r="I30" s="114"/>
      <c r="J30" s="26">
        <f t="shared" si="1"/>
        <v>0</v>
      </c>
      <c r="K30" s="114"/>
      <c r="L30" s="116"/>
      <c r="M30" s="113"/>
      <c r="N30" s="114"/>
      <c r="O30" s="28">
        <f t="shared" si="2"/>
        <v>0</v>
      </c>
      <c r="P30" s="114"/>
      <c r="Q30" s="116"/>
      <c r="R30" s="113"/>
      <c r="S30" s="114"/>
      <c r="T30" s="28">
        <f t="shared" si="12"/>
        <v>0</v>
      </c>
      <c r="U30" s="114"/>
      <c r="V30" s="116"/>
      <c r="W30" s="113"/>
      <c r="X30" s="114"/>
      <c r="Y30" s="28">
        <f t="shared" si="3"/>
        <v>0</v>
      </c>
      <c r="Z30" s="114"/>
      <c r="AA30" s="116"/>
      <c r="AB30" s="113"/>
      <c r="AC30" s="114"/>
      <c r="AD30" s="28">
        <f t="shared" si="4"/>
        <v>0</v>
      </c>
      <c r="AE30" s="114"/>
      <c r="AF30" s="116"/>
      <c r="AG30" s="113"/>
      <c r="AH30" s="114"/>
      <c r="AI30" s="28">
        <f t="shared" si="7"/>
        <v>0</v>
      </c>
      <c r="AJ30" s="114"/>
      <c r="AK30" s="116"/>
      <c r="AL30" s="113"/>
      <c r="AM30" s="114"/>
      <c r="AN30" s="28">
        <f t="shared" si="5"/>
        <v>0</v>
      </c>
      <c r="AO30" s="114"/>
      <c r="AP30" s="116"/>
      <c r="AQ30" s="113"/>
      <c r="AR30" s="114"/>
      <c r="AS30" s="28">
        <f t="shared" si="6"/>
        <v>0</v>
      </c>
      <c r="AT30" s="114"/>
      <c r="AU30" s="116"/>
      <c r="AV30" s="113"/>
      <c r="AW30" s="114"/>
      <c r="AX30" s="28">
        <f t="shared" si="8"/>
        <v>0</v>
      </c>
      <c r="AY30" s="114"/>
      <c r="AZ30" s="116"/>
      <c r="BA30" s="113"/>
      <c r="BB30" s="114"/>
      <c r="BC30" s="28">
        <f t="shared" si="13"/>
        <v>0</v>
      </c>
      <c r="BD30" s="114"/>
      <c r="BE30" s="116"/>
      <c r="BF30" s="23">
        <f t="shared" ref="BF30" si="20">IF(E30&gt;0,1,0)+IF(J30&gt;0,1,0)+IF(O30&gt;0,1,0)+IF(T30&gt;0,1,0)+IF(Y30&gt;0,1,0)+IF(AD30&gt;0,1,0)+IF(AI30&gt;0,1,0)+IF(AN30&gt;0,1,0)+IF(AS30&gt;0,1,0)+IF(BC30&gt;0,1,0)+IF(AX30&gt;0,1,0)</f>
        <v>0</v>
      </c>
      <c r="BG30" s="22">
        <f t="shared" ref="BG30:BG36" si="21">E30+J30+O30+T30+Y30+AX30+AD30+AI30+AN30+AS30+BC30</f>
        <v>0</v>
      </c>
      <c r="BH30" s="21" t="e">
        <f t="shared" si="10"/>
        <v>#DIV/0!</v>
      </c>
      <c r="BI30" s="1"/>
      <c r="BJ30" s="1"/>
      <c r="BK30" s="1"/>
      <c r="BL30" s="1"/>
      <c r="BM30" s="1"/>
      <c r="BN30" s="1"/>
      <c r="BO30" s="1"/>
      <c r="BP30" s="1"/>
      <c r="BQ30" s="1"/>
    </row>
    <row r="31" spans="1:69" s="128" customFormat="1" x14ac:dyDescent="0.2">
      <c r="A31" s="127"/>
      <c r="B31" s="1"/>
      <c r="C31" s="113"/>
      <c r="D31" s="114"/>
      <c r="E31" s="26">
        <f t="shared" si="0"/>
        <v>0</v>
      </c>
      <c r="F31" s="114"/>
      <c r="G31" s="116"/>
      <c r="H31" s="113"/>
      <c r="I31" s="114"/>
      <c r="J31" s="26">
        <f t="shared" si="1"/>
        <v>0</v>
      </c>
      <c r="K31" s="114"/>
      <c r="L31" s="116"/>
      <c r="M31" s="113"/>
      <c r="N31" s="114"/>
      <c r="O31" s="28">
        <f t="shared" si="2"/>
        <v>0</v>
      </c>
      <c r="P31" s="114"/>
      <c r="Q31" s="116"/>
      <c r="R31" s="113"/>
      <c r="S31" s="114"/>
      <c r="T31" s="28">
        <f t="shared" si="12"/>
        <v>0</v>
      </c>
      <c r="U31" s="114"/>
      <c r="V31" s="116"/>
      <c r="W31" s="113"/>
      <c r="X31" s="114"/>
      <c r="Y31" s="28">
        <f t="shared" si="3"/>
        <v>0</v>
      </c>
      <c r="Z31" s="114"/>
      <c r="AA31" s="116"/>
      <c r="AB31" s="113"/>
      <c r="AC31" s="114"/>
      <c r="AD31" s="28">
        <f t="shared" si="4"/>
        <v>0</v>
      </c>
      <c r="AE31" s="114"/>
      <c r="AF31" s="116"/>
      <c r="AG31" s="113"/>
      <c r="AH31" s="114"/>
      <c r="AI31" s="28">
        <f t="shared" si="7"/>
        <v>0</v>
      </c>
      <c r="AJ31" s="114"/>
      <c r="AK31" s="116"/>
      <c r="AL31" s="113"/>
      <c r="AM31" s="114"/>
      <c r="AN31" s="28">
        <f t="shared" si="5"/>
        <v>0</v>
      </c>
      <c r="AO31" s="114"/>
      <c r="AP31" s="116"/>
      <c r="AQ31" s="113"/>
      <c r="AR31" s="114"/>
      <c r="AS31" s="28">
        <f t="shared" si="6"/>
        <v>0</v>
      </c>
      <c r="AT31" s="114"/>
      <c r="AU31" s="116"/>
      <c r="AV31" s="113"/>
      <c r="AW31" s="114"/>
      <c r="AX31" s="28">
        <f t="shared" si="8"/>
        <v>0</v>
      </c>
      <c r="AY31" s="114"/>
      <c r="AZ31" s="116"/>
      <c r="BA31" s="113"/>
      <c r="BB31" s="114"/>
      <c r="BC31" s="28">
        <f t="shared" si="13"/>
        <v>0</v>
      </c>
      <c r="BD31" s="114"/>
      <c r="BE31" s="116"/>
      <c r="BF31" s="23">
        <f>IF(E31&gt;0,1,0)+IF(J31&gt;0,1,0)+IF(O31&gt;0,1,0)+IF(T31&gt;0,1,0)+IF(Y31&gt;0,1,0)+IF(AD31&gt;0,1,0)+IF(AI31&gt;0,1,0)+IF(AN31&gt;0,1,0)+IF(AS31&gt;0,1,0)+IF(BC31&gt;0,1,0)+IF(AX31&gt;0,1,0)</f>
        <v>0</v>
      </c>
      <c r="BG31" s="22">
        <f t="shared" si="21"/>
        <v>0</v>
      </c>
      <c r="BH31" s="21" t="e">
        <f t="shared" si="10"/>
        <v>#DIV/0!</v>
      </c>
      <c r="BI31" s="1"/>
      <c r="BJ31" s="1"/>
      <c r="BK31" s="1"/>
      <c r="BL31" s="1"/>
      <c r="BM31" s="1"/>
      <c r="BN31" s="1"/>
      <c r="BO31" s="1"/>
      <c r="BP31" s="1"/>
      <c r="BQ31" s="1"/>
    </row>
    <row r="32" spans="1:69" x14ac:dyDescent="0.2">
      <c r="A32" s="30">
        <v>27</v>
      </c>
      <c r="C32" s="27">
        <v>6</v>
      </c>
      <c r="D32" s="25">
        <v>7</v>
      </c>
      <c r="E32" s="26">
        <f t="shared" si="0"/>
        <v>13</v>
      </c>
      <c r="F32" s="25">
        <v>299</v>
      </c>
      <c r="G32" s="69">
        <v>10.5</v>
      </c>
      <c r="H32" s="27">
        <v>6</v>
      </c>
      <c r="I32" s="25">
        <v>1</v>
      </c>
      <c r="J32" s="26">
        <f t="shared" si="1"/>
        <v>7</v>
      </c>
      <c r="K32" s="25">
        <v>268</v>
      </c>
      <c r="L32" s="69">
        <v>9.6333333333333329</v>
      </c>
      <c r="M32" s="27">
        <v>0</v>
      </c>
      <c r="N32" s="25">
        <v>0</v>
      </c>
      <c r="O32" s="28">
        <v>0</v>
      </c>
      <c r="P32" s="25">
        <v>0</v>
      </c>
      <c r="Q32" s="24">
        <v>0</v>
      </c>
      <c r="R32" s="27">
        <v>0</v>
      </c>
      <c r="S32" s="25">
        <v>0</v>
      </c>
      <c r="T32" s="28">
        <f t="shared" si="12"/>
        <v>0</v>
      </c>
      <c r="U32" s="25">
        <v>0</v>
      </c>
      <c r="V32" s="24">
        <v>0</v>
      </c>
      <c r="W32" s="27">
        <v>0</v>
      </c>
      <c r="X32" s="25">
        <v>0</v>
      </c>
      <c r="Y32" s="28">
        <f t="shared" si="3"/>
        <v>0</v>
      </c>
      <c r="Z32" s="25">
        <v>0</v>
      </c>
      <c r="AA32" s="24">
        <v>0</v>
      </c>
      <c r="AB32" s="27">
        <v>0</v>
      </c>
      <c r="AC32" s="25">
        <v>0</v>
      </c>
      <c r="AD32" s="28">
        <f t="shared" si="4"/>
        <v>0</v>
      </c>
      <c r="AE32" s="25">
        <v>0</v>
      </c>
      <c r="AF32" s="24">
        <v>0</v>
      </c>
      <c r="AG32" s="27">
        <v>5</v>
      </c>
      <c r="AH32" s="25">
        <v>14</v>
      </c>
      <c r="AI32" s="28">
        <f t="shared" si="7"/>
        <v>19</v>
      </c>
      <c r="AJ32" s="25">
        <v>184</v>
      </c>
      <c r="AK32" s="69">
        <v>9.8833333333333329</v>
      </c>
      <c r="AL32" s="27">
        <v>7</v>
      </c>
      <c r="AM32" s="25">
        <v>12</v>
      </c>
      <c r="AN32" s="28">
        <f t="shared" si="5"/>
        <v>19</v>
      </c>
      <c r="AO32" s="25">
        <v>110</v>
      </c>
      <c r="AP32" s="69">
        <v>8.0500000000000007</v>
      </c>
      <c r="AQ32" s="27">
        <v>5</v>
      </c>
      <c r="AR32" s="25">
        <v>5</v>
      </c>
      <c r="AS32" s="28">
        <f t="shared" si="6"/>
        <v>10</v>
      </c>
      <c r="AT32" s="25">
        <v>281</v>
      </c>
      <c r="AU32" s="69">
        <v>9.5666666666666664</v>
      </c>
      <c r="AV32" s="27">
        <v>6</v>
      </c>
      <c r="AW32" s="25">
        <v>4</v>
      </c>
      <c r="AX32" s="28">
        <f t="shared" si="8"/>
        <v>10</v>
      </c>
      <c r="AY32" s="25">
        <v>360</v>
      </c>
      <c r="AZ32" s="69">
        <v>8.8833333333333329</v>
      </c>
      <c r="BA32" s="98">
        <v>2</v>
      </c>
      <c r="BB32" s="99">
        <v>0</v>
      </c>
      <c r="BC32" s="100">
        <f t="shared" si="13"/>
        <v>2</v>
      </c>
      <c r="BD32" s="99">
        <v>6</v>
      </c>
      <c r="BE32" s="134">
        <v>4.1666666666666664E-2</v>
      </c>
      <c r="BF32" s="23">
        <f t="shared" ref="BF32:BF36" si="22">IF(E32&gt;0,1,0)+IF(J32&gt;0,1,0)+IF(O32&gt;0,1,0)+IF(T32&gt;0,1,0)+IF(Y32&gt;0,1,0)+IF(AD32&gt;0,1,0)+IF(AI32&gt;0,1,0)+IF(AN32&gt;0,1,0)+IF(AS32&gt;0,1,0)+IF(BC32&gt;0,1,0)+IF(AX32&gt;0,1,0)</f>
        <v>7</v>
      </c>
      <c r="BG32" s="22">
        <f t="shared" si="21"/>
        <v>80</v>
      </c>
      <c r="BH32" s="81">
        <f t="shared" si="10"/>
        <v>11.428571428571429</v>
      </c>
    </row>
    <row r="33" spans="1:60" x14ac:dyDescent="0.2">
      <c r="A33" s="30">
        <v>28</v>
      </c>
      <c r="C33" s="27">
        <v>4</v>
      </c>
      <c r="D33" s="25">
        <v>16</v>
      </c>
      <c r="E33" s="26">
        <f t="shared" si="0"/>
        <v>20</v>
      </c>
      <c r="F33" s="25">
        <v>207</v>
      </c>
      <c r="G33" s="69">
        <v>9.85</v>
      </c>
      <c r="H33" s="27">
        <v>5</v>
      </c>
      <c r="I33" s="25">
        <v>6</v>
      </c>
      <c r="J33" s="26">
        <f t="shared" si="1"/>
        <v>11</v>
      </c>
      <c r="K33" s="25">
        <v>381</v>
      </c>
      <c r="L33" s="69">
        <v>9.3833333333333329</v>
      </c>
      <c r="M33" s="27">
        <v>0</v>
      </c>
      <c r="N33" s="25">
        <v>0</v>
      </c>
      <c r="O33" s="28">
        <f t="shared" si="2"/>
        <v>0</v>
      </c>
      <c r="P33" s="25">
        <v>0</v>
      </c>
      <c r="Q33" s="24">
        <v>0</v>
      </c>
      <c r="R33" s="27">
        <v>0</v>
      </c>
      <c r="S33" s="25">
        <v>0</v>
      </c>
      <c r="T33" s="28">
        <f t="shared" si="12"/>
        <v>0</v>
      </c>
      <c r="U33" s="25">
        <v>0</v>
      </c>
      <c r="V33" s="24">
        <v>0</v>
      </c>
      <c r="W33" s="27">
        <v>0</v>
      </c>
      <c r="X33" s="25">
        <v>0</v>
      </c>
      <c r="Y33" s="28">
        <f t="shared" si="3"/>
        <v>0</v>
      </c>
      <c r="Z33" s="25">
        <v>0</v>
      </c>
      <c r="AA33" s="24">
        <v>0</v>
      </c>
      <c r="AB33" s="27">
        <v>0</v>
      </c>
      <c r="AC33" s="25">
        <v>0</v>
      </c>
      <c r="AD33" s="28">
        <f t="shared" si="4"/>
        <v>0</v>
      </c>
      <c r="AE33" s="25">
        <v>0</v>
      </c>
      <c r="AF33" s="24">
        <v>0</v>
      </c>
      <c r="AG33" s="27">
        <v>2</v>
      </c>
      <c r="AH33" s="25">
        <v>4</v>
      </c>
      <c r="AI33" s="28">
        <f t="shared" si="7"/>
        <v>6</v>
      </c>
      <c r="AJ33" s="25">
        <v>441</v>
      </c>
      <c r="AK33" s="24">
        <v>11</v>
      </c>
      <c r="AL33" s="27">
        <v>4</v>
      </c>
      <c r="AM33" s="25">
        <v>2</v>
      </c>
      <c r="AN33" s="28">
        <f t="shared" si="5"/>
        <v>6</v>
      </c>
      <c r="AO33" s="25">
        <v>215</v>
      </c>
      <c r="AP33" s="69">
        <v>10.333333333333334</v>
      </c>
      <c r="AQ33" s="27">
        <v>6</v>
      </c>
      <c r="AR33" s="25">
        <v>9</v>
      </c>
      <c r="AS33" s="28">
        <f t="shared" si="6"/>
        <v>15</v>
      </c>
      <c r="AT33" s="25">
        <v>284</v>
      </c>
      <c r="AU33" s="69">
        <v>10.366666666666667</v>
      </c>
      <c r="AV33" s="27">
        <v>11</v>
      </c>
      <c r="AW33" s="25">
        <v>5</v>
      </c>
      <c r="AX33" s="28">
        <f t="shared" si="8"/>
        <v>16</v>
      </c>
      <c r="AY33" s="25">
        <v>255</v>
      </c>
      <c r="AZ33" s="69">
        <v>10.8</v>
      </c>
      <c r="BA33" s="27">
        <v>0</v>
      </c>
      <c r="BB33" s="25">
        <v>0</v>
      </c>
      <c r="BC33" s="28">
        <f t="shared" si="13"/>
        <v>0</v>
      </c>
      <c r="BD33" s="25">
        <v>0</v>
      </c>
      <c r="BE33" s="24">
        <v>0</v>
      </c>
      <c r="BF33" s="23">
        <f t="shared" si="22"/>
        <v>6</v>
      </c>
      <c r="BG33" s="22">
        <f t="shared" si="21"/>
        <v>74</v>
      </c>
      <c r="BH33" s="81">
        <f t="shared" si="10"/>
        <v>12.333333333333334</v>
      </c>
    </row>
    <row r="34" spans="1:60" x14ac:dyDescent="0.2">
      <c r="A34" s="30">
        <v>29</v>
      </c>
      <c r="C34" s="27">
        <v>5</v>
      </c>
      <c r="D34" s="25">
        <v>16</v>
      </c>
      <c r="E34" s="26">
        <f t="shared" si="0"/>
        <v>21</v>
      </c>
      <c r="F34" s="25">
        <v>281</v>
      </c>
      <c r="G34" s="69">
        <v>9.9499999999999993</v>
      </c>
      <c r="H34" s="27">
        <v>5</v>
      </c>
      <c r="I34" s="25">
        <v>6</v>
      </c>
      <c r="J34" s="26">
        <f t="shared" si="1"/>
        <v>11</v>
      </c>
      <c r="K34" s="25">
        <v>334</v>
      </c>
      <c r="L34" s="69">
        <v>10.816666666666666</v>
      </c>
      <c r="M34" s="27">
        <v>0</v>
      </c>
      <c r="N34" s="25">
        <v>0</v>
      </c>
      <c r="O34" s="28">
        <f t="shared" si="2"/>
        <v>0</v>
      </c>
      <c r="P34" s="25">
        <v>0</v>
      </c>
      <c r="Q34" s="24">
        <v>0</v>
      </c>
      <c r="R34" s="27">
        <v>0</v>
      </c>
      <c r="S34" s="25">
        <v>0</v>
      </c>
      <c r="T34" s="28">
        <f t="shared" si="12"/>
        <v>0</v>
      </c>
      <c r="U34" s="25">
        <v>0</v>
      </c>
      <c r="V34" s="24">
        <v>0</v>
      </c>
      <c r="W34" s="27">
        <v>0</v>
      </c>
      <c r="X34" s="25">
        <v>0</v>
      </c>
      <c r="Y34" s="28">
        <f t="shared" si="3"/>
        <v>0</v>
      </c>
      <c r="Z34" s="25">
        <v>0</v>
      </c>
      <c r="AA34" s="24">
        <v>0</v>
      </c>
      <c r="AB34" s="27">
        <v>0</v>
      </c>
      <c r="AC34" s="25">
        <v>0</v>
      </c>
      <c r="AD34" s="28">
        <f t="shared" si="4"/>
        <v>0</v>
      </c>
      <c r="AE34" s="25">
        <v>0</v>
      </c>
      <c r="AF34" s="24">
        <v>0</v>
      </c>
      <c r="AG34" s="27">
        <v>6</v>
      </c>
      <c r="AH34" s="25">
        <v>6</v>
      </c>
      <c r="AI34" s="28">
        <f t="shared" si="7"/>
        <v>12</v>
      </c>
      <c r="AJ34" s="25">
        <v>278</v>
      </c>
      <c r="AK34" s="69">
        <v>9.8666666666666671</v>
      </c>
      <c r="AL34" s="27">
        <v>8</v>
      </c>
      <c r="AM34" s="25">
        <v>5</v>
      </c>
      <c r="AN34" s="28">
        <f t="shared" si="5"/>
        <v>13</v>
      </c>
      <c r="AO34" s="25">
        <v>230</v>
      </c>
      <c r="AP34" s="69">
        <v>10.233333333333333</v>
      </c>
      <c r="AQ34" s="27">
        <v>5</v>
      </c>
      <c r="AR34" s="25">
        <v>8</v>
      </c>
      <c r="AS34" s="28">
        <f t="shared" si="6"/>
        <v>13</v>
      </c>
      <c r="AT34" s="25">
        <v>274</v>
      </c>
      <c r="AU34" s="69">
        <v>11.15</v>
      </c>
      <c r="AV34" s="27">
        <v>8</v>
      </c>
      <c r="AW34" s="25">
        <v>4</v>
      </c>
      <c r="AX34" s="28">
        <f t="shared" si="8"/>
        <v>12</v>
      </c>
      <c r="AY34" s="25">
        <v>393</v>
      </c>
      <c r="AZ34" s="69">
        <v>9.5500000000000007</v>
      </c>
      <c r="BA34" s="27">
        <v>0</v>
      </c>
      <c r="BB34" s="25">
        <v>0</v>
      </c>
      <c r="BC34" s="28">
        <f t="shared" si="13"/>
        <v>0</v>
      </c>
      <c r="BD34" s="25">
        <v>0</v>
      </c>
      <c r="BE34" s="24">
        <v>0</v>
      </c>
      <c r="BF34" s="23">
        <f t="shared" si="22"/>
        <v>6</v>
      </c>
      <c r="BG34" s="22">
        <f t="shared" si="21"/>
        <v>82</v>
      </c>
      <c r="BH34" s="21">
        <f t="shared" si="10"/>
        <v>13.666666666666666</v>
      </c>
    </row>
    <row r="35" spans="1:60" x14ac:dyDescent="0.2">
      <c r="A35" s="30">
        <v>30</v>
      </c>
      <c r="C35" s="27">
        <v>8</v>
      </c>
      <c r="D35" s="25">
        <v>10</v>
      </c>
      <c r="E35" s="26">
        <f t="shared" si="0"/>
        <v>18</v>
      </c>
      <c r="F35" s="25">
        <v>214</v>
      </c>
      <c r="G35" s="69">
        <v>10.166666666666666</v>
      </c>
      <c r="H35" s="27">
        <v>7</v>
      </c>
      <c r="I35" s="25">
        <v>5</v>
      </c>
      <c r="J35" s="26">
        <f t="shared" si="1"/>
        <v>12</v>
      </c>
      <c r="K35" s="25">
        <v>383</v>
      </c>
      <c r="L35" s="69">
        <v>10.533333333333333</v>
      </c>
      <c r="M35" s="27">
        <v>0</v>
      </c>
      <c r="N35" s="25">
        <v>0</v>
      </c>
      <c r="O35" s="28">
        <f t="shared" si="2"/>
        <v>0</v>
      </c>
      <c r="P35" s="25">
        <v>0</v>
      </c>
      <c r="Q35" s="24">
        <v>0</v>
      </c>
      <c r="R35" s="27">
        <v>0</v>
      </c>
      <c r="S35" s="25">
        <v>0</v>
      </c>
      <c r="T35" s="28">
        <f t="shared" si="12"/>
        <v>0</v>
      </c>
      <c r="U35" s="25">
        <v>0</v>
      </c>
      <c r="V35" s="24">
        <v>0</v>
      </c>
      <c r="W35" s="27">
        <v>0</v>
      </c>
      <c r="X35" s="25">
        <v>0</v>
      </c>
      <c r="Y35" s="28">
        <f t="shared" si="3"/>
        <v>0</v>
      </c>
      <c r="Z35" s="25">
        <v>0</v>
      </c>
      <c r="AA35" s="24">
        <v>0</v>
      </c>
      <c r="AB35" s="27">
        <v>0</v>
      </c>
      <c r="AC35" s="25">
        <v>0</v>
      </c>
      <c r="AD35" s="28">
        <f t="shared" si="4"/>
        <v>0</v>
      </c>
      <c r="AE35" s="25">
        <v>0</v>
      </c>
      <c r="AF35" s="24">
        <v>0</v>
      </c>
      <c r="AG35" s="27">
        <v>9</v>
      </c>
      <c r="AH35" s="25">
        <v>10</v>
      </c>
      <c r="AI35" s="28">
        <f t="shared" si="7"/>
        <v>19</v>
      </c>
      <c r="AJ35" s="25">
        <v>188</v>
      </c>
      <c r="AK35" s="69">
        <v>9.4833333333333325</v>
      </c>
      <c r="AL35" s="27">
        <v>5</v>
      </c>
      <c r="AM35" s="25">
        <v>6</v>
      </c>
      <c r="AN35" s="28">
        <f t="shared" si="5"/>
        <v>11</v>
      </c>
      <c r="AO35" s="25">
        <v>208</v>
      </c>
      <c r="AP35" s="69">
        <v>8.1833333333333336</v>
      </c>
      <c r="AQ35" s="27">
        <v>4</v>
      </c>
      <c r="AR35" s="25">
        <v>10</v>
      </c>
      <c r="AS35" s="28">
        <f t="shared" si="6"/>
        <v>14</v>
      </c>
      <c r="AT35" s="25">
        <v>280</v>
      </c>
      <c r="AU35" s="69">
        <v>9.2666666666666675</v>
      </c>
      <c r="AV35" s="27">
        <v>3</v>
      </c>
      <c r="AW35" s="25">
        <v>6</v>
      </c>
      <c r="AX35" s="28">
        <f t="shared" si="8"/>
        <v>9</v>
      </c>
      <c r="AY35" s="25">
        <v>260</v>
      </c>
      <c r="AZ35" s="69">
        <v>8.5</v>
      </c>
      <c r="BA35" s="98">
        <v>3</v>
      </c>
      <c r="BB35" s="99">
        <v>0</v>
      </c>
      <c r="BC35" s="100">
        <f t="shared" si="13"/>
        <v>3</v>
      </c>
      <c r="BD35" s="99">
        <v>13</v>
      </c>
      <c r="BE35" s="101">
        <v>1</v>
      </c>
      <c r="BF35" s="23">
        <f t="shared" si="22"/>
        <v>7</v>
      </c>
      <c r="BG35" s="22">
        <f t="shared" si="21"/>
        <v>86</v>
      </c>
      <c r="BH35" s="21">
        <f t="shared" si="10"/>
        <v>12.285714285714286</v>
      </c>
    </row>
    <row r="36" spans="1:60" ht="13.5" thickBot="1" x14ac:dyDescent="0.25">
      <c r="A36" s="29">
        <v>31</v>
      </c>
      <c r="C36" s="27">
        <v>6</v>
      </c>
      <c r="D36" s="25">
        <v>9</v>
      </c>
      <c r="E36" s="26">
        <f t="shared" si="0"/>
        <v>15</v>
      </c>
      <c r="F36" s="25">
        <v>191</v>
      </c>
      <c r="G36" s="69">
        <v>9.4833333333333325</v>
      </c>
      <c r="H36" s="27">
        <v>4</v>
      </c>
      <c r="I36" s="25">
        <v>4</v>
      </c>
      <c r="J36" s="26">
        <f t="shared" si="1"/>
        <v>8</v>
      </c>
      <c r="K36" s="25">
        <v>194</v>
      </c>
      <c r="L36" s="69">
        <v>8.5333333333333332</v>
      </c>
      <c r="M36" s="27">
        <v>0</v>
      </c>
      <c r="N36" s="25">
        <v>0</v>
      </c>
      <c r="O36" s="28">
        <v>0</v>
      </c>
      <c r="P36" s="25">
        <v>0</v>
      </c>
      <c r="Q36" s="24">
        <v>0</v>
      </c>
      <c r="R36" s="27">
        <v>0</v>
      </c>
      <c r="S36" s="25">
        <v>0</v>
      </c>
      <c r="T36" s="28">
        <f t="shared" si="12"/>
        <v>0</v>
      </c>
      <c r="U36" s="25">
        <v>0</v>
      </c>
      <c r="V36" s="24">
        <v>0</v>
      </c>
      <c r="W36" s="27">
        <v>0</v>
      </c>
      <c r="X36" s="25">
        <v>0</v>
      </c>
      <c r="Y36" s="28">
        <f t="shared" si="3"/>
        <v>0</v>
      </c>
      <c r="Z36" s="25">
        <v>0</v>
      </c>
      <c r="AA36" s="24">
        <v>0</v>
      </c>
      <c r="AB36" s="27">
        <v>0</v>
      </c>
      <c r="AC36" s="25">
        <v>0</v>
      </c>
      <c r="AD36" s="28">
        <f t="shared" si="4"/>
        <v>0</v>
      </c>
      <c r="AE36" s="25">
        <v>0</v>
      </c>
      <c r="AF36" s="24">
        <v>0</v>
      </c>
      <c r="AG36" s="27">
        <v>10</v>
      </c>
      <c r="AH36" s="25">
        <v>13</v>
      </c>
      <c r="AI36" s="28">
        <f t="shared" si="7"/>
        <v>23</v>
      </c>
      <c r="AJ36" s="25">
        <v>86</v>
      </c>
      <c r="AK36" s="69">
        <v>8.5166666666666675</v>
      </c>
      <c r="AL36" s="27">
        <v>5</v>
      </c>
      <c r="AM36" s="25">
        <v>2</v>
      </c>
      <c r="AN36" s="28">
        <f t="shared" si="5"/>
        <v>7</v>
      </c>
      <c r="AO36" s="25">
        <v>189</v>
      </c>
      <c r="AP36" s="69">
        <v>8.1833333333333336</v>
      </c>
      <c r="AQ36" s="27">
        <v>6</v>
      </c>
      <c r="AR36" s="25">
        <v>2</v>
      </c>
      <c r="AS36" s="28">
        <f t="shared" si="6"/>
        <v>8</v>
      </c>
      <c r="AT36" s="25">
        <v>386</v>
      </c>
      <c r="AU36" s="69">
        <v>10.316666666666666</v>
      </c>
      <c r="AV36" s="27">
        <v>4</v>
      </c>
      <c r="AW36" s="25">
        <v>3</v>
      </c>
      <c r="AX36" s="28">
        <f t="shared" si="8"/>
        <v>7</v>
      </c>
      <c r="AY36" s="25">
        <v>363</v>
      </c>
      <c r="AZ36" s="69">
        <v>8.1</v>
      </c>
      <c r="BA36" s="98">
        <v>3</v>
      </c>
      <c r="BB36" s="99">
        <v>1</v>
      </c>
      <c r="BC36" s="100">
        <f t="shared" si="13"/>
        <v>4</v>
      </c>
      <c r="BD36" s="99">
        <v>86</v>
      </c>
      <c r="BE36" s="134">
        <v>0.19236111111111112</v>
      </c>
      <c r="BF36" s="23">
        <f t="shared" si="22"/>
        <v>7</v>
      </c>
      <c r="BG36" s="22">
        <f t="shared" si="21"/>
        <v>72</v>
      </c>
      <c r="BH36" s="21">
        <f t="shared" ref="BH36:BH37" si="23">BG36/BF36</f>
        <v>10.285714285714286</v>
      </c>
    </row>
    <row r="37" spans="1:60" s="2" customFormat="1" ht="13.5" thickBot="1" x14ac:dyDescent="0.25">
      <c r="C37" s="17">
        <f t="shared" ref="C37:BG37" si="24">SUM(C6:C36)</f>
        <v>106</v>
      </c>
      <c r="D37" s="16">
        <f t="shared" si="24"/>
        <v>197</v>
      </c>
      <c r="E37" s="16">
        <f>SUM(E6:E36)</f>
        <v>303</v>
      </c>
      <c r="F37" s="16">
        <f t="shared" si="24"/>
        <v>5585</v>
      </c>
      <c r="G37" s="15">
        <f t="shared" si="24"/>
        <v>205.91666666666663</v>
      </c>
      <c r="H37" s="17">
        <f t="shared" si="24"/>
        <v>67</v>
      </c>
      <c r="I37" s="16">
        <f t="shared" si="24"/>
        <v>74</v>
      </c>
      <c r="J37" s="16">
        <f>SUM(J6:J36)</f>
        <v>141</v>
      </c>
      <c r="K37" s="16">
        <f t="shared" si="24"/>
        <v>3540</v>
      </c>
      <c r="L37" s="15">
        <f t="shared" si="24"/>
        <v>123.21666666666664</v>
      </c>
      <c r="M37" s="20">
        <f t="shared" si="24"/>
        <v>30</v>
      </c>
      <c r="N37" s="19">
        <f t="shared" si="24"/>
        <v>46</v>
      </c>
      <c r="O37" s="19">
        <f>SUM(O6:O36)</f>
        <v>76</v>
      </c>
      <c r="P37" s="19">
        <f t="shared" si="24"/>
        <v>1437</v>
      </c>
      <c r="Q37" s="18">
        <f t="shared" si="24"/>
        <v>62.850000000000009</v>
      </c>
      <c r="R37" s="17">
        <f t="shared" si="24"/>
        <v>0</v>
      </c>
      <c r="S37" s="16">
        <f t="shared" si="24"/>
        <v>0</v>
      </c>
      <c r="T37" s="16">
        <f t="shared" si="24"/>
        <v>0</v>
      </c>
      <c r="U37" s="16">
        <f t="shared" si="24"/>
        <v>0</v>
      </c>
      <c r="V37" s="15">
        <f t="shared" si="24"/>
        <v>0</v>
      </c>
      <c r="W37" s="20">
        <f t="shared" si="24"/>
        <v>64</v>
      </c>
      <c r="X37" s="19">
        <f t="shared" si="24"/>
        <v>73</v>
      </c>
      <c r="Y37" s="19">
        <f t="shared" si="24"/>
        <v>137</v>
      </c>
      <c r="Z37" s="19">
        <f t="shared" si="24"/>
        <v>3699</v>
      </c>
      <c r="AA37" s="18">
        <f t="shared" si="24"/>
        <v>119.25</v>
      </c>
      <c r="AB37" s="17">
        <f t="shared" si="24"/>
        <v>75</v>
      </c>
      <c r="AC37" s="16">
        <f t="shared" si="24"/>
        <v>73</v>
      </c>
      <c r="AD37" s="16">
        <f t="shared" si="24"/>
        <v>148</v>
      </c>
      <c r="AE37" s="16">
        <f t="shared" si="24"/>
        <v>4634</v>
      </c>
      <c r="AF37" s="15">
        <f t="shared" si="24"/>
        <v>145.18333333333331</v>
      </c>
      <c r="AG37" s="20">
        <f t="shared" si="24"/>
        <v>68</v>
      </c>
      <c r="AH37" s="19">
        <f t="shared" si="24"/>
        <v>113</v>
      </c>
      <c r="AI37" s="19">
        <f t="shared" si="24"/>
        <v>181</v>
      </c>
      <c r="AJ37" s="19">
        <f t="shared" si="24"/>
        <v>2647</v>
      </c>
      <c r="AK37" s="18">
        <f t="shared" si="24"/>
        <v>125.20000000000002</v>
      </c>
      <c r="AL37" s="17">
        <f t="shared" si="24"/>
        <v>111</v>
      </c>
      <c r="AM37" s="16">
        <f t="shared" si="24"/>
        <v>112</v>
      </c>
      <c r="AN37" s="16">
        <f t="shared" si="24"/>
        <v>223</v>
      </c>
      <c r="AO37" s="16">
        <f t="shared" si="24"/>
        <v>4232</v>
      </c>
      <c r="AP37" s="15">
        <f t="shared" si="24"/>
        <v>191.26666666666665</v>
      </c>
      <c r="AQ37" s="20">
        <f t="shared" si="24"/>
        <v>59</v>
      </c>
      <c r="AR37" s="19">
        <f t="shared" si="24"/>
        <v>81</v>
      </c>
      <c r="AS37" s="19">
        <f t="shared" si="24"/>
        <v>140</v>
      </c>
      <c r="AT37" s="19">
        <f t="shared" si="24"/>
        <v>3432</v>
      </c>
      <c r="AU37" s="18">
        <f t="shared" si="24"/>
        <v>123.21333333333332</v>
      </c>
      <c r="AV37" s="17">
        <f t="shared" ref="AV37:AZ37" si="25">SUM(AV6:AV36)</f>
        <v>76</v>
      </c>
      <c r="AW37" s="16">
        <f t="shared" si="25"/>
        <v>66</v>
      </c>
      <c r="AX37" s="16">
        <f t="shared" si="25"/>
        <v>142</v>
      </c>
      <c r="AY37" s="16">
        <f t="shared" si="25"/>
        <v>3793</v>
      </c>
      <c r="AZ37" s="15">
        <f t="shared" si="25"/>
        <v>125.36666666666665</v>
      </c>
      <c r="BA37" s="17">
        <f t="shared" si="24"/>
        <v>14</v>
      </c>
      <c r="BB37" s="16">
        <f t="shared" si="24"/>
        <v>14</v>
      </c>
      <c r="BC37" s="16">
        <f t="shared" si="24"/>
        <v>28</v>
      </c>
      <c r="BD37" s="16">
        <f t="shared" si="24"/>
        <v>181</v>
      </c>
      <c r="BE37" s="15">
        <f t="shared" si="24"/>
        <v>1.565277777777778</v>
      </c>
      <c r="BF37" s="14">
        <f t="shared" si="24"/>
        <v>134</v>
      </c>
      <c r="BG37" s="13">
        <f t="shared" si="24"/>
        <v>1497</v>
      </c>
      <c r="BH37" s="12">
        <f t="shared" si="23"/>
        <v>11.171641791044776</v>
      </c>
    </row>
    <row r="38" spans="1:60" x14ac:dyDescent="0.2">
      <c r="C38" s="140" t="s">
        <v>35</v>
      </c>
      <c r="D38" s="140"/>
      <c r="E38" s="87"/>
      <c r="H38" s="140" t="s">
        <v>35</v>
      </c>
      <c r="I38" s="140"/>
      <c r="J38" s="87"/>
      <c r="M38" s="140" t="s">
        <v>35</v>
      </c>
      <c r="N38" s="140"/>
      <c r="O38" s="87"/>
      <c r="R38" s="140" t="s">
        <v>35</v>
      </c>
      <c r="S38" s="140"/>
      <c r="T38" s="87"/>
      <c r="W38" s="140" t="s">
        <v>35</v>
      </c>
      <c r="X38" s="140"/>
      <c r="Y38" s="87"/>
      <c r="AB38" s="140" t="s">
        <v>35</v>
      </c>
      <c r="AC38" s="140"/>
      <c r="AD38" s="87"/>
      <c r="AG38" s="140" t="s">
        <v>35</v>
      </c>
      <c r="AH38" s="140"/>
      <c r="AI38" s="87"/>
      <c r="AL38" s="140" t="s">
        <v>35</v>
      </c>
      <c r="AM38" s="140"/>
      <c r="AN38" s="87"/>
      <c r="AQ38" s="140" t="s">
        <v>35</v>
      </c>
      <c r="AR38" s="140"/>
      <c r="AS38" s="87"/>
      <c r="AV38" s="140" t="s">
        <v>35</v>
      </c>
      <c r="AW38" s="140"/>
      <c r="AX38" s="87"/>
      <c r="BA38" s="140" t="s">
        <v>35</v>
      </c>
      <c r="BB38" s="140"/>
      <c r="BC38" s="87"/>
      <c r="BF38" s="133" t="s">
        <v>35</v>
      </c>
      <c r="BG38" s="87">
        <f>E38+J38+O38+Y38+AD38+AI38+AN38+AS38+BC38+T38</f>
        <v>0</v>
      </c>
    </row>
    <row r="39" spans="1:60" x14ac:dyDescent="0.2">
      <c r="C39" s="140" t="s">
        <v>36</v>
      </c>
      <c r="D39" s="140"/>
      <c r="E39" s="88">
        <f>E38/E37</f>
        <v>0</v>
      </c>
      <c r="H39" s="140" t="s">
        <v>36</v>
      </c>
      <c r="I39" s="140"/>
      <c r="J39" s="88">
        <f>J38/J37</f>
        <v>0</v>
      </c>
      <c r="M39" s="140" t="s">
        <v>36</v>
      </c>
      <c r="N39" s="140"/>
      <c r="O39" s="88">
        <f>O38/O37</f>
        <v>0</v>
      </c>
      <c r="R39" s="140" t="s">
        <v>36</v>
      </c>
      <c r="S39" s="140"/>
      <c r="T39" s="88" t="e">
        <f>T38/T37</f>
        <v>#DIV/0!</v>
      </c>
      <c r="W39" s="140" t="s">
        <v>36</v>
      </c>
      <c r="X39" s="140"/>
      <c r="Y39" s="88">
        <f>Y38/Y37</f>
        <v>0</v>
      </c>
      <c r="AB39" s="140" t="s">
        <v>36</v>
      </c>
      <c r="AC39" s="140"/>
      <c r="AD39" s="88">
        <f>AD38/AD37</f>
        <v>0</v>
      </c>
      <c r="AG39" s="140" t="s">
        <v>36</v>
      </c>
      <c r="AH39" s="140"/>
      <c r="AI39" s="88">
        <f>AI38/AI37</f>
        <v>0</v>
      </c>
      <c r="AL39" s="140" t="s">
        <v>36</v>
      </c>
      <c r="AM39" s="140"/>
      <c r="AN39" s="88">
        <f>AN38/AN37</f>
        <v>0</v>
      </c>
      <c r="AQ39" s="140" t="s">
        <v>36</v>
      </c>
      <c r="AR39" s="140"/>
      <c r="AS39" s="88">
        <f>AS38/AS37</f>
        <v>0</v>
      </c>
      <c r="AV39" s="140" t="s">
        <v>36</v>
      </c>
      <c r="AW39" s="140"/>
      <c r="AX39" s="88">
        <f>AX38/AX37</f>
        <v>0</v>
      </c>
      <c r="BA39" s="140" t="s">
        <v>36</v>
      </c>
      <c r="BB39" s="140"/>
      <c r="BC39" s="88">
        <f>BC38/BC37</f>
        <v>0</v>
      </c>
      <c r="BF39" s="133" t="s">
        <v>36</v>
      </c>
      <c r="BG39" s="88">
        <f>BG38/BG37</f>
        <v>0</v>
      </c>
    </row>
    <row r="40" spans="1:60" x14ac:dyDescent="0.2">
      <c r="J40" s="1"/>
      <c r="O40" s="1"/>
      <c r="T40" s="1"/>
      <c r="Y40" s="1"/>
      <c r="AD40" s="1"/>
      <c r="AI40" s="1"/>
      <c r="AL40" s="1"/>
      <c r="AM40" s="1"/>
      <c r="AN40" s="1"/>
    </row>
    <row r="41" spans="1:60" ht="13.5" thickBot="1" x14ac:dyDescent="0.25">
      <c r="J41" s="1"/>
      <c r="O41" s="1"/>
      <c r="T41" s="1"/>
      <c r="Y41" s="1"/>
      <c r="AD41" s="1"/>
      <c r="AI41" s="1"/>
      <c r="AL41" s="1"/>
      <c r="AM41" s="1"/>
      <c r="AN41" s="1"/>
    </row>
    <row r="42" spans="1:60" ht="13.5" thickBot="1" x14ac:dyDescent="0.25">
      <c r="C42" s="186" t="s">
        <v>14</v>
      </c>
      <c r="D42" s="187"/>
      <c r="E42" s="188"/>
      <c r="J42" s="1"/>
      <c r="O42" s="1"/>
      <c r="T42" s="1"/>
      <c r="Y42" s="1"/>
      <c r="AD42" s="1"/>
      <c r="AI42" s="1"/>
      <c r="AL42" s="1"/>
      <c r="AM42" s="1"/>
      <c r="AN42" s="1"/>
    </row>
    <row r="43" spans="1:60" x14ac:dyDescent="0.2">
      <c r="C43" s="11" t="s">
        <v>15</v>
      </c>
      <c r="D43" s="10"/>
      <c r="E43" s="9">
        <f>(E37+J37+O37+T37+Y37+AD37+AI37+AN37+AS37+AX37+BC37)/BF37</f>
        <v>11.335820895522389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60" x14ac:dyDescent="0.2">
      <c r="C44" s="8" t="s">
        <v>16</v>
      </c>
      <c r="D44" s="7"/>
      <c r="E44" s="6">
        <f>(F37+K37+P37+U37+Z37+AE37+AJ37+AO37+AT37+AY37+BD37)/BF37</f>
        <v>247.61194029850745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60" x14ac:dyDescent="0.2">
      <c r="C45" s="8" t="s">
        <v>17</v>
      </c>
      <c r="D45" s="7"/>
      <c r="E45" s="6">
        <f>(G37+L37+Q37+V37+AA37+AF37+AK37+AP37+AU37+AZ37+BE37)/BF37</f>
        <v>9.1270791873963493</v>
      </c>
      <c r="J45" s="1"/>
      <c r="O45" s="1"/>
      <c r="T45" s="1"/>
      <c r="Y45" s="1"/>
      <c r="AD45" s="1"/>
      <c r="AI45" s="1"/>
      <c r="AL45" s="1"/>
      <c r="AM45" s="1"/>
      <c r="AN45" s="1"/>
    </row>
    <row r="46" spans="1:60" ht="13.5" thickBot="1" x14ac:dyDescent="0.25">
      <c r="C46" s="5" t="s">
        <v>18</v>
      </c>
      <c r="D46" s="4"/>
      <c r="E46" s="3">
        <f>(C37+H37+M37+R37+W37+AB37+AG37+AL37+AQ37+AV37+BA37)/(AM37+D37+I37+N37+S37+X37+AC37+AH37+AR37+AW37+BB37)</f>
        <v>0.78916372202591278</v>
      </c>
      <c r="J46" s="1"/>
      <c r="O46" s="1"/>
      <c r="T46" s="1"/>
      <c r="Y46" s="1"/>
      <c r="AD46" s="1"/>
      <c r="AI46" s="1"/>
      <c r="AL46" s="1"/>
      <c r="AM46" s="1"/>
      <c r="AN46" s="1"/>
    </row>
    <row r="47" spans="1:60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60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47">
    <mergeCell ref="BA38:BB38"/>
    <mergeCell ref="C39:D39"/>
    <mergeCell ref="H39:I39"/>
    <mergeCell ref="M39:N39"/>
    <mergeCell ref="R39:S39"/>
    <mergeCell ref="W39:X39"/>
    <mergeCell ref="AB39:AC39"/>
    <mergeCell ref="AG39:AH39"/>
    <mergeCell ref="AL39:AM39"/>
    <mergeCell ref="AQ39:AR39"/>
    <mergeCell ref="AV39:AW39"/>
    <mergeCell ref="BA39:BB39"/>
    <mergeCell ref="AB38:AC38"/>
    <mergeCell ref="AG38:AH38"/>
    <mergeCell ref="AL38:AM38"/>
    <mergeCell ref="AQ38:AR38"/>
    <mergeCell ref="AV38:AW38"/>
    <mergeCell ref="C38:D38"/>
    <mergeCell ref="H38:I38"/>
    <mergeCell ref="M38:N38"/>
    <mergeCell ref="R38:S38"/>
    <mergeCell ref="W38:X38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AV3:AZ3"/>
    <mergeCell ref="AV4:AZ4"/>
    <mergeCell ref="BH4:BH5"/>
    <mergeCell ref="C42:E42"/>
    <mergeCell ref="AG4:AK4"/>
    <mergeCell ref="AL4:AP4"/>
    <mergeCell ref="AQ4:AU4"/>
    <mergeCell ref="BA4:BE4"/>
    <mergeCell ref="BF4:BF5"/>
    <mergeCell ref="BG4:BG5"/>
    <mergeCell ref="AG3:AK3"/>
    <mergeCell ref="AL3:AP3"/>
    <mergeCell ref="AQ3:AU3"/>
    <mergeCell ref="C4:G4"/>
    <mergeCell ref="H4:L4"/>
    <mergeCell ref="M4:Q4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>
    <tabColor rgb="FFFF0000"/>
  </sheetPr>
  <dimension ref="A1:BH60"/>
  <sheetViews>
    <sheetView showGridLines="0" tabSelected="1" zoomScale="70" zoomScaleNormal="70" workbookViewId="0">
      <pane xSplit="1" ySplit="5" topLeftCell="AI6" activePane="bottomRight" state="frozen"/>
      <selection activeCell="AK9" sqref="AK9"/>
      <selection pane="topRight" activeCell="AK9" sqref="AK9"/>
      <selection pane="bottomLeft" activeCell="AK9" sqref="AK9"/>
      <selection pane="bottomRight" activeCell="BE9" sqref="BE9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1" width="15.85546875" style="1" customWidth="1"/>
    <col min="32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60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60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60" ht="16.5" thickBot="1" x14ac:dyDescent="0.3">
      <c r="C3" s="145" t="s">
        <v>1</v>
      </c>
      <c r="D3" s="146"/>
      <c r="E3" s="146"/>
      <c r="F3" s="146"/>
      <c r="G3" s="147"/>
      <c r="H3" s="142" t="s">
        <v>22</v>
      </c>
      <c r="I3" s="143"/>
      <c r="J3" s="143"/>
      <c r="K3" s="143"/>
      <c r="L3" s="144"/>
      <c r="M3" s="145" t="s">
        <v>3</v>
      </c>
      <c r="N3" s="146"/>
      <c r="O3" s="146"/>
      <c r="P3" s="146"/>
      <c r="Q3" s="147"/>
      <c r="R3" s="142" t="s">
        <v>4</v>
      </c>
      <c r="S3" s="143"/>
      <c r="T3" s="143"/>
      <c r="U3" s="143"/>
      <c r="V3" s="144"/>
      <c r="W3" s="145" t="s">
        <v>0</v>
      </c>
      <c r="X3" s="146"/>
      <c r="Y3" s="146"/>
      <c r="Z3" s="146"/>
      <c r="AA3" s="147"/>
      <c r="AB3" s="142" t="s">
        <v>26</v>
      </c>
      <c r="AC3" s="143"/>
      <c r="AD3" s="143"/>
      <c r="AE3" s="143"/>
      <c r="AF3" s="144"/>
      <c r="AG3" s="145" t="s">
        <v>48</v>
      </c>
      <c r="AH3" s="146"/>
      <c r="AI3" s="146"/>
      <c r="AJ3" s="146"/>
      <c r="AK3" s="147"/>
      <c r="AL3" s="142" t="s">
        <v>23</v>
      </c>
      <c r="AM3" s="143"/>
      <c r="AN3" s="143"/>
      <c r="AO3" s="143"/>
      <c r="AP3" s="144"/>
      <c r="AQ3" s="145" t="s">
        <v>25</v>
      </c>
      <c r="AR3" s="146"/>
      <c r="AS3" s="146"/>
      <c r="AT3" s="146"/>
      <c r="AU3" s="147"/>
      <c r="AV3" s="142" t="s">
        <v>32</v>
      </c>
      <c r="AW3" s="143"/>
      <c r="AX3" s="143"/>
      <c r="AY3" s="143"/>
      <c r="AZ3" s="144"/>
      <c r="BA3" s="118"/>
      <c r="BB3" s="118"/>
      <c r="BC3" s="118" t="s">
        <v>32</v>
      </c>
      <c r="BD3" s="118"/>
      <c r="BE3" s="118"/>
    </row>
    <row r="4" spans="1:60" s="46" customFormat="1" ht="15.75" x14ac:dyDescent="0.25">
      <c r="A4" s="47" t="s">
        <v>5</v>
      </c>
      <c r="C4" s="145"/>
      <c r="D4" s="146"/>
      <c r="E4" s="146"/>
      <c r="F4" s="146"/>
      <c r="G4" s="147"/>
      <c r="H4" s="142"/>
      <c r="I4" s="143"/>
      <c r="J4" s="143"/>
      <c r="K4" s="143"/>
      <c r="L4" s="144"/>
      <c r="M4" s="145"/>
      <c r="N4" s="146"/>
      <c r="O4" s="146"/>
      <c r="P4" s="146"/>
      <c r="Q4" s="147"/>
      <c r="R4" s="148"/>
      <c r="S4" s="143"/>
      <c r="T4" s="143"/>
      <c r="U4" s="143"/>
      <c r="V4" s="144"/>
      <c r="W4" s="145"/>
      <c r="X4" s="146"/>
      <c r="Y4" s="146"/>
      <c r="Z4" s="146"/>
      <c r="AA4" s="147"/>
      <c r="AB4" s="142"/>
      <c r="AC4" s="143"/>
      <c r="AD4" s="143"/>
      <c r="AE4" s="143"/>
      <c r="AF4" s="144"/>
      <c r="AG4" s="145"/>
      <c r="AH4" s="146"/>
      <c r="AI4" s="146"/>
      <c r="AJ4" s="146"/>
      <c r="AK4" s="147"/>
      <c r="AL4" s="142"/>
      <c r="AM4" s="143"/>
      <c r="AN4" s="143"/>
      <c r="AO4" s="143"/>
      <c r="AP4" s="144"/>
      <c r="AQ4" s="145"/>
      <c r="AR4" s="146"/>
      <c r="AS4" s="146"/>
      <c r="AT4" s="146"/>
      <c r="AU4" s="147"/>
      <c r="AV4" s="192"/>
      <c r="AW4" s="193"/>
      <c r="AX4" s="193"/>
      <c r="AY4" s="193"/>
      <c r="AZ4" s="194"/>
      <c r="BA4" s="185" t="s">
        <v>41</v>
      </c>
      <c r="BB4" s="146"/>
      <c r="BC4" s="146"/>
      <c r="BD4" s="146"/>
      <c r="BE4" s="147"/>
      <c r="BF4" s="151" t="s">
        <v>6</v>
      </c>
      <c r="BG4" s="153" t="s">
        <v>7</v>
      </c>
      <c r="BH4" s="178" t="s">
        <v>8</v>
      </c>
    </row>
    <row r="5" spans="1:60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3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34" t="s">
        <v>9</v>
      </c>
      <c r="BB5" s="32" t="s">
        <v>10</v>
      </c>
      <c r="BC5" s="33" t="s">
        <v>11</v>
      </c>
      <c r="BD5" s="32" t="s">
        <v>12</v>
      </c>
      <c r="BE5" s="31" t="s">
        <v>13</v>
      </c>
      <c r="BF5" s="152"/>
      <c r="BG5" s="154"/>
      <c r="BH5" s="179"/>
    </row>
    <row r="6" spans="1:60" s="120" customFormat="1" x14ac:dyDescent="0.2">
      <c r="A6" s="119">
        <v>1</v>
      </c>
      <c r="B6" s="129"/>
      <c r="C6" s="121"/>
      <c r="D6" s="122"/>
      <c r="E6" s="123">
        <f t="shared" ref="E6:E35" si="0">+C6+D6</f>
        <v>0</v>
      </c>
      <c r="F6" s="122"/>
      <c r="G6" s="132"/>
      <c r="H6" s="121"/>
      <c r="I6" s="122"/>
      <c r="J6" s="123">
        <f t="shared" ref="J6:J35" si="1">+H6+I6</f>
        <v>0</v>
      </c>
      <c r="K6" s="122"/>
      <c r="L6" s="124"/>
      <c r="M6" s="121"/>
      <c r="N6" s="122"/>
      <c r="O6" s="123">
        <f t="shared" ref="O6:O35" si="2">+M6+N6</f>
        <v>0</v>
      </c>
      <c r="P6" s="122"/>
      <c r="Q6" s="124"/>
      <c r="R6" s="121"/>
      <c r="S6" s="122"/>
      <c r="T6" s="123">
        <f t="shared" ref="T6:T35" si="3">+R6+S6</f>
        <v>0</v>
      </c>
      <c r="U6" s="122"/>
      <c r="V6" s="124"/>
      <c r="W6" s="121"/>
      <c r="X6" s="122"/>
      <c r="Y6" s="123">
        <f t="shared" ref="Y6:Y35" si="4">+W6+X6</f>
        <v>0</v>
      </c>
      <c r="Z6" s="122"/>
      <c r="AA6" s="124"/>
      <c r="AB6" s="121"/>
      <c r="AC6" s="122"/>
      <c r="AD6" s="123">
        <f t="shared" ref="AD6:AD35" si="5">+AB6+AC6</f>
        <v>0</v>
      </c>
      <c r="AE6" s="122"/>
      <c r="AF6" s="124"/>
      <c r="AG6" s="121"/>
      <c r="AH6" s="122"/>
      <c r="AI6" s="123">
        <f t="shared" ref="AI6:AI35" si="6">+AG6+AH6</f>
        <v>0</v>
      </c>
      <c r="AJ6" s="122"/>
      <c r="AK6" s="124"/>
      <c r="AL6" s="121"/>
      <c r="AM6" s="122"/>
      <c r="AN6" s="123">
        <f t="shared" ref="AN6:AN35" si="7">+AL6+AM6</f>
        <v>0</v>
      </c>
      <c r="AO6" s="122"/>
      <c r="AP6" s="124"/>
      <c r="AQ6" s="121"/>
      <c r="AR6" s="122"/>
      <c r="AS6" s="123">
        <f t="shared" ref="AS6:AS35" si="8">+AQ6+AR6</f>
        <v>0</v>
      </c>
      <c r="AT6" s="122"/>
      <c r="AU6" s="124"/>
      <c r="AV6" s="121"/>
      <c r="AW6" s="122"/>
      <c r="AX6" s="123">
        <f t="shared" ref="AX6:AX30" si="9">+AV6+AW6</f>
        <v>0</v>
      </c>
      <c r="AY6" s="122"/>
      <c r="AZ6" s="132"/>
      <c r="BA6" s="121"/>
      <c r="BB6" s="122"/>
      <c r="BC6" s="123">
        <f t="shared" ref="BC6:BC35" si="10">+BA6+BB6</f>
        <v>0</v>
      </c>
      <c r="BD6" s="122"/>
      <c r="BE6" s="124"/>
      <c r="BF6" s="125">
        <f t="shared" ref="BF6:BF7" si="11">IF(E6&gt;0,1,0)+IF(J6&gt;0,1,0)+IF(O6&gt;0,1,0)+IF(T6&gt;0,1,0)+IF(Y6&gt;0,1,0)+IF(AD6&gt;0,1,0)+IF(AI6&gt;0,1,0)+IF(AN6&gt;0,1,0)+IF(AS6&gt;0,1,0)+IF(BC6&gt;0,1,0)</f>
        <v>0</v>
      </c>
      <c r="BG6" s="125">
        <f t="shared" ref="BG6:BG35" si="12">E6+J6+O6+T6+Y6+AD6+AI6+AN6+AS6+BC6</f>
        <v>0</v>
      </c>
      <c r="BH6" s="126" t="e">
        <f t="shared" ref="BH6:BH36" si="13">BG6/BF6</f>
        <v>#DIV/0!</v>
      </c>
    </row>
    <row r="7" spans="1:60" s="120" customFormat="1" x14ac:dyDescent="0.2">
      <c r="A7" s="119">
        <v>2</v>
      </c>
      <c r="B7" s="129"/>
      <c r="C7" s="121"/>
      <c r="D7" s="122"/>
      <c r="E7" s="123">
        <f t="shared" si="0"/>
        <v>0</v>
      </c>
      <c r="F7" s="122"/>
      <c r="G7" s="124"/>
      <c r="H7" s="121"/>
      <c r="I7" s="122"/>
      <c r="J7" s="123">
        <f t="shared" si="1"/>
        <v>0</v>
      </c>
      <c r="K7" s="122"/>
      <c r="L7" s="124"/>
      <c r="M7" s="121"/>
      <c r="N7" s="122"/>
      <c r="O7" s="123">
        <f t="shared" si="2"/>
        <v>0</v>
      </c>
      <c r="P7" s="122"/>
      <c r="Q7" s="124"/>
      <c r="R7" s="121"/>
      <c r="S7" s="122"/>
      <c r="T7" s="123">
        <f t="shared" si="3"/>
        <v>0</v>
      </c>
      <c r="U7" s="122"/>
      <c r="V7" s="124"/>
      <c r="W7" s="121"/>
      <c r="X7" s="122"/>
      <c r="Y7" s="123">
        <f t="shared" si="4"/>
        <v>0</v>
      </c>
      <c r="Z7" s="122"/>
      <c r="AA7" s="124"/>
      <c r="AB7" s="121"/>
      <c r="AC7" s="122"/>
      <c r="AD7" s="123">
        <f t="shared" si="5"/>
        <v>0</v>
      </c>
      <c r="AE7" s="122"/>
      <c r="AF7" s="124"/>
      <c r="AG7" s="121"/>
      <c r="AH7" s="122"/>
      <c r="AI7" s="123">
        <f t="shared" si="6"/>
        <v>0</v>
      </c>
      <c r="AJ7" s="122"/>
      <c r="AK7" s="124"/>
      <c r="AL7" s="121"/>
      <c r="AM7" s="122"/>
      <c r="AN7" s="123">
        <f t="shared" si="7"/>
        <v>0</v>
      </c>
      <c r="AO7" s="122"/>
      <c r="AP7" s="124"/>
      <c r="AQ7" s="121"/>
      <c r="AR7" s="122"/>
      <c r="AS7" s="123">
        <f t="shared" si="8"/>
        <v>0</v>
      </c>
      <c r="AT7" s="122"/>
      <c r="AU7" s="124"/>
      <c r="AV7" s="121"/>
      <c r="AW7" s="122"/>
      <c r="AX7" s="123">
        <f t="shared" si="9"/>
        <v>0</v>
      </c>
      <c r="AY7" s="122"/>
      <c r="AZ7" s="124"/>
      <c r="BA7" s="121"/>
      <c r="BB7" s="122"/>
      <c r="BC7" s="123">
        <f t="shared" si="10"/>
        <v>0</v>
      </c>
      <c r="BD7" s="122"/>
      <c r="BE7" s="124"/>
      <c r="BF7" s="125">
        <f t="shared" si="11"/>
        <v>0</v>
      </c>
      <c r="BG7" s="125">
        <f t="shared" si="12"/>
        <v>0</v>
      </c>
      <c r="BH7" s="126" t="e">
        <f t="shared" si="13"/>
        <v>#DIV/0!</v>
      </c>
    </row>
    <row r="8" spans="1:60" x14ac:dyDescent="0.2">
      <c r="A8" s="30">
        <v>3</v>
      </c>
      <c r="B8" s="129"/>
      <c r="C8" s="27">
        <v>0</v>
      </c>
      <c r="D8" s="25">
        <v>0</v>
      </c>
      <c r="E8" s="26">
        <v>0</v>
      </c>
      <c r="F8" s="25">
        <v>0</v>
      </c>
      <c r="G8" s="24">
        <v>0</v>
      </c>
      <c r="H8" s="27">
        <v>7</v>
      </c>
      <c r="I8" s="25">
        <v>8</v>
      </c>
      <c r="J8" s="26">
        <f t="shared" si="1"/>
        <v>15</v>
      </c>
      <c r="K8" s="25">
        <v>257</v>
      </c>
      <c r="L8" s="69">
        <v>10.8</v>
      </c>
      <c r="M8" s="27">
        <v>7</v>
      </c>
      <c r="N8" s="25">
        <v>11</v>
      </c>
      <c r="O8" s="28">
        <f t="shared" si="2"/>
        <v>18</v>
      </c>
      <c r="P8" s="25">
        <v>191</v>
      </c>
      <c r="Q8" s="69">
        <v>10.833333333333334</v>
      </c>
      <c r="R8" s="27">
        <v>5</v>
      </c>
      <c r="S8" s="25">
        <v>8</v>
      </c>
      <c r="T8" s="26">
        <f t="shared" si="3"/>
        <v>13</v>
      </c>
      <c r="U8" s="25">
        <v>200</v>
      </c>
      <c r="V8" s="69">
        <v>10.65</v>
      </c>
      <c r="W8" s="27">
        <v>0</v>
      </c>
      <c r="X8" s="25">
        <v>0</v>
      </c>
      <c r="Y8" s="28">
        <f t="shared" si="4"/>
        <v>0</v>
      </c>
      <c r="Z8" s="25">
        <v>0</v>
      </c>
      <c r="AA8" s="24">
        <v>0</v>
      </c>
      <c r="AB8" s="27">
        <v>5</v>
      </c>
      <c r="AC8" s="25">
        <v>4</v>
      </c>
      <c r="AD8" s="26">
        <f t="shared" si="5"/>
        <v>9</v>
      </c>
      <c r="AE8" s="25">
        <v>253</v>
      </c>
      <c r="AF8" s="69">
        <v>10.883333333333333</v>
      </c>
      <c r="AG8" s="27">
        <v>0</v>
      </c>
      <c r="AH8" s="25">
        <v>0</v>
      </c>
      <c r="AI8" s="28">
        <f t="shared" si="6"/>
        <v>0</v>
      </c>
      <c r="AJ8" s="25">
        <v>0</v>
      </c>
      <c r="AK8" s="69">
        <v>0</v>
      </c>
      <c r="AL8" s="27">
        <v>0</v>
      </c>
      <c r="AM8" s="25">
        <v>0</v>
      </c>
      <c r="AN8" s="26">
        <f t="shared" si="7"/>
        <v>0</v>
      </c>
      <c r="AO8" s="25">
        <v>0</v>
      </c>
      <c r="AP8" s="24">
        <v>0</v>
      </c>
      <c r="AQ8" s="27">
        <v>8</v>
      </c>
      <c r="AR8" s="25">
        <v>5</v>
      </c>
      <c r="AS8" s="28">
        <f t="shared" si="8"/>
        <v>13</v>
      </c>
      <c r="AT8" s="25">
        <v>319</v>
      </c>
      <c r="AU8" s="69">
        <v>9.8333333333333339</v>
      </c>
      <c r="AV8" s="27">
        <v>4</v>
      </c>
      <c r="AW8" s="25">
        <v>1</v>
      </c>
      <c r="AX8" s="26">
        <f t="shared" si="9"/>
        <v>5</v>
      </c>
      <c r="AY8" s="25">
        <v>296</v>
      </c>
      <c r="AZ8" s="69">
        <v>9.15</v>
      </c>
      <c r="BA8" s="98">
        <v>0</v>
      </c>
      <c r="BB8" s="99">
        <v>5</v>
      </c>
      <c r="BC8" s="104">
        <f t="shared" si="10"/>
        <v>5</v>
      </c>
      <c r="BD8" s="99">
        <v>66</v>
      </c>
      <c r="BE8" s="66">
        <v>6.25E-2</v>
      </c>
      <c r="BF8" s="130">
        <f t="shared" ref="BF8:BF11" si="14">IF(E8&gt;0,1,0)+IF(J8&gt;0,1,0)+IF(O8&gt;0,1,0)+IF(T8&gt;0,1,0)+IF(Y8&gt;0,1,0)+IF(AD8&gt;0,1,0)+IF(AI8&gt;0,1,0)+IF(AN8&gt;0,1,0)+IF(AS8&gt;0,1,0)+IF(BC8&gt;0,1,0)+IF(AX8&gt;0,1,0)</f>
        <v>7</v>
      </c>
      <c r="BG8" s="22">
        <f t="shared" si="12"/>
        <v>73</v>
      </c>
      <c r="BH8" s="21">
        <f>BG8/BF8</f>
        <v>10.428571428571429</v>
      </c>
    </row>
    <row r="9" spans="1:60" x14ac:dyDescent="0.2">
      <c r="A9" s="30">
        <v>4</v>
      </c>
      <c r="B9" s="129"/>
      <c r="C9" s="27">
        <v>8</v>
      </c>
      <c r="D9" s="25">
        <v>21</v>
      </c>
      <c r="E9" s="87">
        <f t="shared" si="0"/>
        <v>29</v>
      </c>
      <c r="F9" s="25">
        <v>174</v>
      </c>
      <c r="G9" s="69">
        <v>9.7333333333333325</v>
      </c>
      <c r="H9" s="27">
        <v>8</v>
      </c>
      <c r="I9" s="25">
        <v>7</v>
      </c>
      <c r="J9" s="87">
        <f t="shared" si="1"/>
        <v>15</v>
      </c>
      <c r="K9" s="25">
        <v>265</v>
      </c>
      <c r="L9" s="69">
        <v>11.55</v>
      </c>
      <c r="M9" s="27">
        <v>0</v>
      </c>
      <c r="N9" s="25">
        <v>0</v>
      </c>
      <c r="O9" s="87">
        <f t="shared" si="2"/>
        <v>0</v>
      </c>
      <c r="P9" s="25">
        <v>0</v>
      </c>
      <c r="Q9" s="24">
        <v>0</v>
      </c>
      <c r="R9" s="27">
        <v>5</v>
      </c>
      <c r="S9" s="25">
        <v>7</v>
      </c>
      <c r="T9" s="87">
        <f t="shared" si="3"/>
        <v>12</v>
      </c>
      <c r="U9" s="25">
        <v>271</v>
      </c>
      <c r="V9" s="69">
        <v>10.166666666666666</v>
      </c>
      <c r="W9" s="27">
        <v>0</v>
      </c>
      <c r="X9" s="25">
        <v>0</v>
      </c>
      <c r="Y9" s="87">
        <v>0</v>
      </c>
      <c r="Z9" s="25">
        <v>0</v>
      </c>
      <c r="AA9" s="24">
        <v>0</v>
      </c>
      <c r="AB9" s="27">
        <v>8</v>
      </c>
      <c r="AC9" s="25">
        <v>5</v>
      </c>
      <c r="AD9" s="87">
        <f t="shared" si="5"/>
        <v>13</v>
      </c>
      <c r="AE9" s="25">
        <v>318</v>
      </c>
      <c r="AF9" s="69">
        <v>11.15</v>
      </c>
      <c r="AG9" s="27">
        <v>0</v>
      </c>
      <c r="AH9" s="25">
        <v>0</v>
      </c>
      <c r="AI9" s="87">
        <f t="shared" si="6"/>
        <v>0</v>
      </c>
      <c r="AJ9" s="25">
        <v>0</v>
      </c>
      <c r="AK9" s="24">
        <v>0</v>
      </c>
      <c r="AL9" s="27">
        <v>0</v>
      </c>
      <c r="AM9" s="25">
        <v>0</v>
      </c>
      <c r="AN9" s="87">
        <f t="shared" si="7"/>
        <v>0</v>
      </c>
      <c r="AO9" s="25">
        <v>0</v>
      </c>
      <c r="AP9" s="24">
        <v>0</v>
      </c>
      <c r="AQ9" s="27">
        <v>8</v>
      </c>
      <c r="AR9" s="25">
        <v>9</v>
      </c>
      <c r="AS9" s="87">
        <f t="shared" si="8"/>
        <v>17</v>
      </c>
      <c r="AT9" s="25">
        <v>360</v>
      </c>
      <c r="AU9" s="69">
        <v>10.983333333333333</v>
      </c>
      <c r="AV9" s="27">
        <v>5</v>
      </c>
      <c r="AW9" s="25">
        <v>3</v>
      </c>
      <c r="AX9" s="87">
        <f t="shared" si="9"/>
        <v>8</v>
      </c>
      <c r="AY9" s="25">
        <v>263</v>
      </c>
      <c r="AZ9" s="69">
        <v>9.4166666666666661</v>
      </c>
      <c r="BA9" s="27">
        <v>6</v>
      </c>
      <c r="BB9" s="25">
        <v>2</v>
      </c>
      <c r="BC9" s="87">
        <f t="shared" si="10"/>
        <v>8</v>
      </c>
      <c r="BD9" s="25">
        <v>396</v>
      </c>
      <c r="BE9" s="66">
        <v>0.3840277777777778</v>
      </c>
      <c r="BF9" s="130">
        <f t="shared" si="14"/>
        <v>7</v>
      </c>
      <c r="BG9" s="130">
        <f t="shared" si="12"/>
        <v>94</v>
      </c>
      <c r="BH9" s="131">
        <f>BG9/BF9</f>
        <v>13.428571428571429</v>
      </c>
    </row>
    <row r="10" spans="1:60" x14ac:dyDescent="0.2">
      <c r="A10" s="30">
        <v>5</v>
      </c>
      <c r="B10" s="129"/>
      <c r="C10" s="27">
        <v>3</v>
      </c>
      <c r="D10" s="25">
        <v>8</v>
      </c>
      <c r="E10" s="87">
        <f t="shared" si="0"/>
        <v>11</v>
      </c>
      <c r="F10" s="25">
        <v>309</v>
      </c>
      <c r="G10" s="69">
        <v>11.2</v>
      </c>
      <c r="H10" s="27">
        <v>8</v>
      </c>
      <c r="I10" s="25">
        <v>5</v>
      </c>
      <c r="J10" s="87">
        <f t="shared" si="1"/>
        <v>13</v>
      </c>
      <c r="K10" s="25">
        <v>363</v>
      </c>
      <c r="L10" s="69">
        <v>10.833333333333334</v>
      </c>
      <c r="M10" s="27">
        <v>0</v>
      </c>
      <c r="N10" s="25">
        <v>0</v>
      </c>
      <c r="O10" s="87">
        <f t="shared" si="2"/>
        <v>0</v>
      </c>
      <c r="P10" s="25">
        <v>0</v>
      </c>
      <c r="Q10" s="24">
        <v>0</v>
      </c>
      <c r="R10" s="27">
        <v>6</v>
      </c>
      <c r="S10" s="25">
        <v>6</v>
      </c>
      <c r="T10" s="87">
        <f t="shared" si="3"/>
        <v>12</v>
      </c>
      <c r="U10" s="25">
        <v>300</v>
      </c>
      <c r="V10" s="69">
        <v>9.35</v>
      </c>
      <c r="W10" s="27">
        <v>0</v>
      </c>
      <c r="X10" s="25">
        <v>0</v>
      </c>
      <c r="Y10" s="87">
        <f t="shared" si="4"/>
        <v>0</v>
      </c>
      <c r="Z10" s="25">
        <v>0</v>
      </c>
      <c r="AA10" s="24">
        <v>0</v>
      </c>
      <c r="AB10" s="27">
        <v>5</v>
      </c>
      <c r="AC10" s="25">
        <v>4</v>
      </c>
      <c r="AD10" s="87">
        <f t="shared" si="5"/>
        <v>9</v>
      </c>
      <c r="AE10" s="25">
        <v>266</v>
      </c>
      <c r="AF10" s="69">
        <v>8.5166666666666675</v>
      </c>
      <c r="AG10" s="27">
        <v>0</v>
      </c>
      <c r="AH10" s="25">
        <v>0</v>
      </c>
      <c r="AI10" s="87">
        <f t="shared" si="6"/>
        <v>0</v>
      </c>
      <c r="AJ10" s="25">
        <v>0</v>
      </c>
      <c r="AK10" s="24">
        <v>0</v>
      </c>
      <c r="AL10" s="27">
        <v>0</v>
      </c>
      <c r="AM10" s="25">
        <v>0</v>
      </c>
      <c r="AN10" s="87">
        <f t="shared" si="7"/>
        <v>0</v>
      </c>
      <c r="AO10" s="25">
        <v>0</v>
      </c>
      <c r="AP10" s="24">
        <v>0</v>
      </c>
      <c r="AQ10" s="27">
        <v>5</v>
      </c>
      <c r="AR10" s="25">
        <v>6</v>
      </c>
      <c r="AS10" s="87">
        <f t="shared" si="8"/>
        <v>11</v>
      </c>
      <c r="AT10" s="25">
        <v>141</v>
      </c>
      <c r="AU10" s="69">
        <v>9.85</v>
      </c>
      <c r="AV10" s="27">
        <v>6</v>
      </c>
      <c r="AW10" s="25">
        <v>2</v>
      </c>
      <c r="AX10" s="87">
        <f t="shared" si="9"/>
        <v>8</v>
      </c>
      <c r="AY10" s="25">
        <v>170</v>
      </c>
      <c r="AZ10" s="69">
        <v>8.3666666666666671</v>
      </c>
      <c r="BA10" s="27">
        <v>5</v>
      </c>
      <c r="BB10" s="25">
        <v>4</v>
      </c>
      <c r="BC10" s="87">
        <f t="shared" si="10"/>
        <v>9</v>
      </c>
      <c r="BD10" s="25">
        <v>189</v>
      </c>
      <c r="BE10" s="66">
        <v>0.33611111111111108</v>
      </c>
      <c r="BF10" s="130">
        <f t="shared" si="14"/>
        <v>7</v>
      </c>
      <c r="BG10" s="130">
        <f t="shared" si="12"/>
        <v>65</v>
      </c>
      <c r="BH10" s="131">
        <f>BG10/BF10</f>
        <v>9.2857142857142865</v>
      </c>
    </row>
    <row r="11" spans="1:60" x14ac:dyDescent="0.2">
      <c r="A11" s="30">
        <v>6</v>
      </c>
      <c r="B11" s="129"/>
      <c r="C11" s="27">
        <v>4</v>
      </c>
      <c r="D11" s="25">
        <v>12</v>
      </c>
      <c r="E11" s="26">
        <f t="shared" si="0"/>
        <v>16</v>
      </c>
      <c r="F11" s="25">
        <v>265</v>
      </c>
      <c r="G11" s="69">
        <v>10.15</v>
      </c>
      <c r="H11" s="68">
        <v>10</v>
      </c>
      <c r="I11" s="25">
        <v>3</v>
      </c>
      <c r="J11" s="26">
        <f t="shared" si="1"/>
        <v>13</v>
      </c>
      <c r="K11" s="25">
        <v>307</v>
      </c>
      <c r="L11" s="69">
        <v>11.733333333333333</v>
      </c>
      <c r="M11" s="27">
        <v>0</v>
      </c>
      <c r="N11" s="25">
        <v>0</v>
      </c>
      <c r="O11" s="28">
        <f t="shared" si="2"/>
        <v>0</v>
      </c>
      <c r="P11" s="25">
        <v>0</v>
      </c>
      <c r="Q11" s="24">
        <v>0</v>
      </c>
      <c r="R11" s="27">
        <v>6</v>
      </c>
      <c r="S11" s="25">
        <v>11</v>
      </c>
      <c r="T11" s="26">
        <f t="shared" si="3"/>
        <v>17</v>
      </c>
      <c r="U11" s="25">
        <v>257</v>
      </c>
      <c r="V11" s="69">
        <v>8.9</v>
      </c>
      <c r="W11" s="27">
        <v>0</v>
      </c>
      <c r="X11" s="25">
        <v>0</v>
      </c>
      <c r="Y11" s="28">
        <v>0</v>
      </c>
      <c r="Z11" s="25">
        <v>0</v>
      </c>
      <c r="AA11" s="24">
        <v>0</v>
      </c>
      <c r="AB11" s="27">
        <v>8</v>
      </c>
      <c r="AC11" s="25">
        <v>6</v>
      </c>
      <c r="AD11" s="26">
        <f t="shared" si="5"/>
        <v>14</v>
      </c>
      <c r="AE11" s="135">
        <v>272</v>
      </c>
      <c r="AF11" s="69">
        <v>9.35</v>
      </c>
      <c r="AG11" s="27">
        <v>0</v>
      </c>
      <c r="AH11" s="25">
        <v>0</v>
      </c>
      <c r="AI11" s="28">
        <v>0</v>
      </c>
      <c r="AJ11" s="25">
        <v>0</v>
      </c>
      <c r="AK11" s="24">
        <v>0</v>
      </c>
      <c r="AL11" s="27">
        <v>0</v>
      </c>
      <c r="AM11" s="25">
        <v>0</v>
      </c>
      <c r="AN11" s="26">
        <v>0</v>
      </c>
      <c r="AO11" s="25">
        <v>0</v>
      </c>
      <c r="AP11" s="24">
        <v>0</v>
      </c>
      <c r="AQ11" s="27">
        <v>7</v>
      </c>
      <c r="AR11" s="25">
        <v>9</v>
      </c>
      <c r="AS11" s="28">
        <f t="shared" si="8"/>
        <v>16</v>
      </c>
      <c r="AT11" s="25">
        <v>310</v>
      </c>
      <c r="AU11" s="69">
        <v>10.8</v>
      </c>
      <c r="AV11" s="27">
        <v>6</v>
      </c>
      <c r="AW11" s="25">
        <v>3</v>
      </c>
      <c r="AX11" s="26">
        <f t="shared" si="9"/>
        <v>9</v>
      </c>
      <c r="AY11" s="25">
        <v>207</v>
      </c>
      <c r="AZ11" s="24">
        <v>8</v>
      </c>
      <c r="BA11" s="27">
        <v>4</v>
      </c>
      <c r="BB11" s="25">
        <v>7</v>
      </c>
      <c r="BC11" s="26">
        <f t="shared" si="10"/>
        <v>11</v>
      </c>
      <c r="BD11" s="25">
        <v>225</v>
      </c>
      <c r="BE11" s="66">
        <v>0.39374999999999999</v>
      </c>
      <c r="BF11" s="130">
        <f t="shared" si="14"/>
        <v>7</v>
      </c>
      <c r="BG11" s="22">
        <f t="shared" si="12"/>
        <v>87</v>
      </c>
      <c r="BH11" s="21">
        <f>BG11/BF11</f>
        <v>12.428571428571429</v>
      </c>
    </row>
    <row r="12" spans="1:60" x14ac:dyDescent="0.2">
      <c r="A12" s="30">
        <v>7</v>
      </c>
      <c r="B12" s="129"/>
      <c r="C12" s="27">
        <v>8</v>
      </c>
      <c r="D12" s="25">
        <v>12</v>
      </c>
      <c r="E12" s="26">
        <f t="shared" si="0"/>
        <v>20</v>
      </c>
      <c r="F12" s="25">
        <v>297</v>
      </c>
      <c r="G12" s="69">
        <v>10.366666666666667</v>
      </c>
      <c r="H12" s="27">
        <v>5</v>
      </c>
      <c r="I12" s="25">
        <v>2</v>
      </c>
      <c r="J12" s="26">
        <f t="shared" si="1"/>
        <v>7</v>
      </c>
      <c r="K12" s="25">
        <v>265</v>
      </c>
      <c r="L12" s="69">
        <v>7.7833333333333332</v>
      </c>
      <c r="M12" s="27">
        <v>0</v>
      </c>
      <c r="N12" s="25">
        <v>0</v>
      </c>
      <c r="O12" s="28">
        <v>0</v>
      </c>
      <c r="P12" s="25">
        <v>0</v>
      </c>
      <c r="Q12" s="24">
        <v>0</v>
      </c>
      <c r="R12" s="27">
        <v>5</v>
      </c>
      <c r="S12" s="25">
        <v>10</v>
      </c>
      <c r="T12" s="26">
        <f t="shared" si="3"/>
        <v>15</v>
      </c>
      <c r="U12" s="25">
        <v>234</v>
      </c>
      <c r="V12" s="69">
        <v>9.7333333333333325</v>
      </c>
      <c r="W12" s="27">
        <v>0</v>
      </c>
      <c r="X12" s="25">
        <v>0</v>
      </c>
      <c r="Y12" s="28">
        <v>0</v>
      </c>
      <c r="Z12" s="25">
        <v>0</v>
      </c>
      <c r="AA12" s="24">
        <v>0</v>
      </c>
      <c r="AB12" s="27">
        <v>9</v>
      </c>
      <c r="AC12" s="25">
        <v>2</v>
      </c>
      <c r="AD12" s="26">
        <f t="shared" si="5"/>
        <v>11</v>
      </c>
      <c r="AE12" s="25">
        <v>205</v>
      </c>
      <c r="AF12" s="69">
        <v>8.4166666666666661</v>
      </c>
      <c r="AG12" s="27">
        <v>0</v>
      </c>
      <c r="AH12" s="25">
        <v>0</v>
      </c>
      <c r="AI12" s="28">
        <v>0</v>
      </c>
      <c r="AJ12" s="25">
        <v>0</v>
      </c>
      <c r="AK12" s="24">
        <v>0</v>
      </c>
      <c r="AL12" s="27">
        <v>0</v>
      </c>
      <c r="AM12" s="25">
        <v>0</v>
      </c>
      <c r="AN12" s="26">
        <v>0</v>
      </c>
      <c r="AO12" s="25">
        <v>0</v>
      </c>
      <c r="AP12" s="24">
        <v>0</v>
      </c>
      <c r="AQ12" s="27">
        <v>4</v>
      </c>
      <c r="AR12" s="25">
        <v>7</v>
      </c>
      <c r="AS12" s="28">
        <f t="shared" si="8"/>
        <v>11</v>
      </c>
      <c r="AT12" s="25">
        <v>343</v>
      </c>
      <c r="AU12" s="69">
        <v>9.3666666666666671</v>
      </c>
      <c r="AV12" s="27">
        <v>4</v>
      </c>
      <c r="AW12" s="25">
        <v>1</v>
      </c>
      <c r="AX12" s="26">
        <f t="shared" si="9"/>
        <v>5</v>
      </c>
      <c r="AY12" s="25">
        <v>137</v>
      </c>
      <c r="AZ12" s="69">
        <v>5.05</v>
      </c>
      <c r="BA12" s="27">
        <v>5</v>
      </c>
      <c r="BB12" s="25">
        <v>6</v>
      </c>
      <c r="BC12" s="26">
        <f t="shared" si="10"/>
        <v>11</v>
      </c>
      <c r="BD12" s="25">
        <v>194</v>
      </c>
      <c r="BE12" s="66">
        <v>0.36458333333333331</v>
      </c>
      <c r="BF12" s="130">
        <f>IF(E12&gt;0,1,0)+IF(J12&gt;0,1,0)+IF(O12&gt;0,1,0)+IF(T12&gt;0,1,0)+IF(Y12&gt;0,1,0)+IF(AD12&gt;0,1,0)+IF(AI12&gt;0,1,0)+IF(AN12&gt;0,1,0)+IF(AS12&gt;0,1,0)+IF(BC12&gt;0,1,0)+IF(AX12&gt;0,1,0)</f>
        <v>7</v>
      </c>
      <c r="BG12" s="22">
        <f t="shared" si="12"/>
        <v>75</v>
      </c>
      <c r="BH12" s="21">
        <f t="shared" si="13"/>
        <v>10.714285714285714</v>
      </c>
    </row>
    <row r="13" spans="1:60" s="120" customFormat="1" x14ac:dyDescent="0.2">
      <c r="A13" s="119">
        <v>8</v>
      </c>
      <c r="B13" s="129"/>
      <c r="C13" s="121"/>
      <c r="D13" s="122"/>
      <c r="E13" s="123">
        <f t="shared" si="0"/>
        <v>0</v>
      </c>
      <c r="F13" s="122"/>
      <c r="G13" s="124"/>
      <c r="H13" s="121"/>
      <c r="I13" s="122"/>
      <c r="J13" s="123">
        <f t="shared" si="1"/>
        <v>0</v>
      </c>
      <c r="K13" s="122"/>
      <c r="L13" s="124"/>
      <c r="M13" s="121"/>
      <c r="N13" s="122"/>
      <c r="O13" s="123">
        <f t="shared" si="2"/>
        <v>0</v>
      </c>
      <c r="P13" s="122"/>
      <c r="Q13" s="124"/>
      <c r="R13" s="121"/>
      <c r="S13" s="122"/>
      <c r="T13" s="123">
        <f t="shared" si="3"/>
        <v>0</v>
      </c>
      <c r="U13" s="122"/>
      <c r="V13" s="124"/>
      <c r="W13" s="121"/>
      <c r="X13" s="122"/>
      <c r="Y13" s="123">
        <f t="shared" si="4"/>
        <v>0</v>
      </c>
      <c r="Z13" s="122"/>
      <c r="AA13" s="124"/>
      <c r="AB13" s="121"/>
      <c r="AC13" s="122"/>
      <c r="AD13" s="123">
        <f t="shared" si="5"/>
        <v>0</v>
      </c>
      <c r="AE13" s="122"/>
      <c r="AF13" s="124"/>
      <c r="AG13" s="121"/>
      <c r="AH13" s="122"/>
      <c r="AI13" s="123">
        <f t="shared" si="6"/>
        <v>0</v>
      </c>
      <c r="AJ13" s="122"/>
      <c r="AK13" s="124"/>
      <c r="AL13" s="121"/>
      <c r="AM13" s="122"/>
      <c r="AN13" s="123">
        <f t="shared" si="7"/>
        <v>0</v>
      </c>
      <c r="AO13" s="122"/>
      <c r="AP13" s="124"/>
      <c r="AQ13" s="121"/>
      <c r="AR13" s="122"/>
      <c r="AS13" s="123">
        <f t="shared" si="8"/>
        <v>0</v>
      </c>
      <c r="AT13" s="122"/>
      <c r="AU13" s="124"/>
      <c r="AV13" s="121"/>
      <c r="AW13" s="122"/>
      <c r="AX13" s="123">
        <f t="shared" si="9"/>
        <v>0</v>
      </c>
      <c r="AY13" s="122"/>
      <c r="AZ13" s="124"/>
      <c r="BA13" s="121"/>
      <c r="BB13" s="122"/>
      <c r="BC13" s="123">
        <f t="shared" si="10"/>
        <v>0</v>
      </c>
      <c r="BD13" s="122"/>
      <c r="BE13" s="124"/>
      <c r="BF13" s="125">
        <f t="shared" ref="BF13:BF35" si="15">IF(E13&gt;0,1,0)+IF(J13&gt;0,1,0)+IF(O13&gt;0,1,0)+IF(T13&gt;0,1,0)+IF(Y13&gt;0,1,0)+IF(AD13&gt;0,1,0)+IF(AI13&gt;0,1,0)+IF(AN13&gt;0,1,0)+IF(AS13&gt;0,1,0)+IF(BC13&gt;0,1,0)+IF(AX13&gt;0,1,0)</f>
        <v>0</v>
      </c>
      <c r="BG13" s="125">
        <f t="shared" si="12"/>
        <v>0</v>
      </c>
      <c r="BH13" s="126" t="e">
        <f t="shared" si="13"/>
        <v>#DIV/0!</v>
      </c>
    </row>
    <row r="14" spans="1:60" s="120" customFormat="1" x14ac:dyDescent="0.2">
      <c r="A14" s="119">
        <v>9</v>
      </c>
      <c r="B14" s="129"/>
      <c r="C14" s="121"/>
      <c r="D14" s="122"/>
      <c r="E14" s="123">
        <f t="shared" si="0"/>
        <v>0</v>
      </c>
      <c r="F14" s="122"/>
      <c r="G14" s="132"/>
      <c r="H14" s="121"/>
      <c r="I14" s="122"/>
      <c r="J14" s="123">
        <f t="shared" si="1"/>
        <v>0</v>
      </c>
      <c r="K14" s="122"/>
      <c r="L14" s="124"/>
      <c r="M14" s="121"/>
      <c r="N14" s="122"/>
      <c r="O14" s="123">
        <f t="shared" si="2"/>
        <v>0</v>
      </c>
      <c r="P14" s="122"/>
      <c r="Q14" s="124"/>
      <c r="R14" s="121"/>
      <c r="S14" s="122"/>
      <c r="T14" s="123">
        <f t="shared" si="3"/>
        <v>0</v>
      </c>
      <c r="U14" s="122"/>
      <c r="V14" s="124"/>
      <c r="W14" s="121"/>
      <c r="X14" s="122"/>
      <c r="Y14" s="123">
        <f t="shared" si="4"/>
        <v>0</v>
      </c>
      <c r="Z14" s="122"/>
      <c r="AA14" s="124"/>
      <c r="AB14" s="121"/>
      <c r="AC14" s="122"/>
      <c r="AD14" s="123">
        <f t="shared" si="5"/>
        <v>0</v>
      </c>
      <c r="AE14" s="122"/>
      <c r="AF14" s="124"/>
      <c r="AG14" s="121"/>
      <c r="AH14" s="122"/>
      <c r="AI14" s="123">
        <f t="shared" si="6"/>
        <v>0</v>
      </c>
      <c r="AJ14" s="122"/>
      <c r="AK14" s="124"/>
      <c r="AL14" s="121"/>
      <c r="AM14" s="122"/>
      <c r="AN14" s="123">
        <f t="shared" si="7"/>
        <v>0</v>
      </c>
      <c r="AO14" s="122"/>
      <c r="AP14" s="124"/>
      <c r="AQ14" s="121"/>
      <c r="AR14" s="122"/>
      <c r="AS14" s="123">
        <f t="shared" si="8"/>
        <v>0</v>
      </c>
      <c r="AT14" s="122"/>
      <c r="AU14" s="124"/>
      <c r="AV14" s="121"/>
      <c r="AW14" s="122"/>
      <c r="AX14" s="123">
        <f t="shared" si="9"/>
        <v>0</v>
      </c>
      <c r="AY14" s="122"/>
      <c r="AZ14" s="124"/>
      <c r="BA14" s="121"/>
      <c r="BB14" s="122"/>
      <c r="BC14" s="123">
        <f t="shared" si="10"/>
        <v>0</v>
      </c>
      <c r="BD14" s="122"/>
      <c r="BE14" s="124"/>
      <c r="BF14" s="125">
        <f t="shared" si="15"/>
        <v>0</v>
      </c>
      <c r="BG14" s="125">
        <f t="shared" si="12"/>
        <v>0</v>
      </c>
      <c r="BH14" s="126" t="e">
        <f t="shared" si="13"/>
        <v>#DIV/0!</v>
      </c>
    </row>
    <row r="15" spans="1:60" x14ac:dyDescent="0.2">
      <c r="A15" s="30">
        <v>10</v>
      </c>
      <c r="B15" s="129"/>
      <c r="C15" s="27">
        <v>7</v>
      </c>
      <c r="D15" s="25">
        <v>8</v>
      </c>
      <c r="E15" s="26">
        <f t="shared" si="0"/>
        <v>15</v>
      </c>
      <c r="F15" s="25">
        <v>193</v>
      </c>
      <c r="G15" s="69">
        <v>10.916666666666666</v>
      </c>
      <c r="H15" s="27">
        <v>6</v>
      </c>
      <c r="I15" s="25">
        <v>7</v>
      </c>
      <c r="J15" s="26">
        <f t="shared" si="1"/>
        <v>13</v>
      </c>
      <c r="K15" s="25">
        <v>219</v>
      </c>
      <c r="L15" s="69">
        <v>9.5</v>
      </c>
      <c r="M15" s="27">
        <v>7</v>
      </c>
      <c r="N15" s="25">
        <v>7</v>
      </c>
      <c r="O15" s="28">
        <f t="shared" si="2"/>
        <v>14</v>
      </c>
      <c r="P15" s="25">
        <v>197</v>
      </c>
      <c r="Q15" s="69">
        <v>9.7833333333333332</v>
      </c>
      <c r="R15" s="27">
        <v>6</v>
      </c>
      <c r="S15" s="25">
        <v>5</v>
      </c>
      <c r="T15" s="26">
        <f t="shared" si="3"/>
        <v>11</v>
      </c>
      <c r="U15" s="25">
        <v>237</v>
      </c>
      <c r="V15" s="69">
        <v>9.5</v>
      </c>
      <c r="W15" s="27">
        <v>0</v>
      </c>
      <c r="X15" s="25">
        <v>0</v>
      </c>
      <c r="Y15" s="28">
        <v>0</v>
      </c>
      <c r="Z15" s="25">
        <v>0</v>
      </c>
      <c r="AA15" s="24">
        <v>0</v>
      </c>
      <c r="AB15" s="27">
        <v>7</v>
      </c>
      <c r="AC15" s="25">
        <v>5</v>
      </c>
      <c r="AD15" s="26">
        <f t="shared" si="5"/>
        <v>12</v>
      </c>
      <c r="AE15" s="25">
        <v>300</v>
      </c>
      <c r="AF15" s="69">
        <v>9.8166666666666664</v>
      </c>
      <c r="AG15" s="27">
        <v>0</v>
      </c>
      <c r="AH15" s="25">
        <v>0</v>
      </c>
      <c r="AI15" s="28">
        <f t="shared" si="6"/>
        <v>0</v>
      </c>
      <c r="AJ15" s="25">
        <v>0</v>
      </c>
      <c r="AK15" s="24">
        <v>0</v>
      </c>
      <c r="AL15" s="27">
        <v>0</v>
      </c>
      <c r="AM15" s="25">
        <v>0</v>
      </c>
      <c r="AN15" s="26">
        <f t="shared" si="7"/>
        <v>0</v>
      </c>
      <c r="AO15" s="25">
        <v>0</v>
      </c>
      <c r="AP15" s="24">
        <v>0</v>
      </c>
      <c r="AQ15" s="27">
        <v>6</v>
      </c>
      <c r="AR15" s="25">
        <v>7</v>
      </c>
      <c r="AS15" s="28">
        <f t="shared" si="8"/>
        <v>13</v>
      </c>
      <c r="AT15" s="25">
        <v>293</v>
      </c>
      <c r="AU15" s="24">
        <v>10</v>
      </c>
      <c r="AV15" s="27">
        <v>5</v>
      </c>
      <c r="AW15" s="25">
        <v>9</v>
      </c>
      <c r="AX15" s="26">
        <f t="shared" si="9"/>
        <v>14</v>
      </c>
      <c r="AY15" s="25">
        <v>354</v>
      </c>
      <c r="AZ15" s="69">
        <v>10.183333333333334</v>
      </c>
      <c r="BA15" s="27">
        <v>3</v>
      </c>
      <c r="BB15" s="25">
        <v>8</v>
      </c>
      <c r="BC15" s="26">
        <f t="shared" si="10"/>
        <v>11</v>
      </c>
      <c r="BD15" s="25">
        <v>139</v>
      </c>
      <c r="BE15" s="66">
        <v>0.43402777777777773</v>
      </c>
      <c r="BF15" s="130">
        <f>IF(E15&gt;0,1,0)+IF(J15&gt;0,1,0)+IF(O15&gt;0,1,0)+IF(T15&gt;0,1,0)+IF(Y15&gt;0,1,0)+IF(AD15&gt;0,1,0)+IF(AI15&gt;0,1,0)+IF(AN15&gt;0,1,0)+IF(AS15&gt;0,1,0)+IF(BC15&gt;0,1,0)+IF(AX15&gt;0,1,0)</f>
        <v>8</v>
      </c>
      <c r="BG15" s="22">
        <f t="shared" si="12"/>
        <v>89</v>
      </c>
      <c r="BH15" s="21">
        <f t="shared" si="13"/>
        <v>11.125</v>
      </c>
    </row>
    <row r="16" spans="1:60" x14ac:dyDescent="0.2">
      <c r="A16" s="30">
        <v>11</v>
      </c>
      <c r="B16" s="129"/>
      <c r="C16" s="27">
        <v>7</v>
      </c>
      <c r="D16" s="25">
        <v>10</v>
      </c>
      <c r="E16" s="87">
        <f t="shared" si="0"/>
        <v>17</v>
      </c>
      <c r="F16" s="25">
        <v>425</v>
      </c>
      <c r="G16" s="69">
        <v>11.3</v>
      </c>
      <c r="H16" s="27">
        <v>6</v>
      </c>
      <c r="I16" s="25">
        <v>7</v>
      </c>
      <c r="J16" s="87">
        <f t="shared" si="1"/>
        <v>13</v>
      </c>
      <c r="K16" s="25">
        <v>310</v>
      </c>
      <c r="L16" s="69">
        <v>9.1666666666666661</v>
      </c>
      <c r="M16" s="27">
        <v>10</v>
      </c>
      <c r="N16" s="25">
        <v>5</v>
      </c>
      <c r="O16" s="28">
        <f t="shared" si="2"/>
        <v>15</v>
      </c>
      <c r="P16" s="25">
        <v>291</v>
      </c>
      <c r="Q16" s="69">
        <v>10.95</v>
      </c>
      <c r="R16" s="27">
        <v>6</v>
      </c>
      <c r="S16" s="25">
        <v>10</v>
      </c>
      <c r="T16" s="87">
        <f t="shared" si="3"/>
        <v>16</v>
      </c>
      <c r="U16" s="25">
        <v>340</v>
      </c>
      <c r="V16" s="69">
        <v>9.7166666666666668</v>
      </c>
      <c r="W16" s="27">
        <v>0</v>
      </c>
      <c r="X16" s="25">
        <v>0</v>
      </c>
      <c r="Y16" s="87">
        <f t="shared" si="4"/>
        <v>0</v>
      </c>
      <c r="Z16" s="25">
        <v>0</v>
      </c>
      <c r="AA16" s="24">
        <v>0</v>
      </c>
      <c r="AB16" s="27">
        <v>3</v>
      </c>
      <c r="AC16" s="25">
        <v>5</v>
      </c>
      <c r="AD16" s="87">
        <f t="shared" si="5"/>
        <v>8</v>
      </c>
      <c r="AE16" s="25">
        <v>198</v>
      </c>
      <c r="AF16" s="69">
        <v>8.4833333333333325</v>
      </c>
      <c r="AG16" s="27">
        <v>0</v>
      </c>
      <c r="AH16" s="25">
        <v>0</v>
      </c>
      <c r="AI16" s="87">
        <f t="shared" si="6"/>
        <v>0</v>
      </c>
      <c r="AJ16" s="25">
        <v>0</v>
      </c>
      <c r="AK16" s="24">
        <v>0</v>
      </c>
      <c r="AL16" s="27">
        <v>0</v>
      </c>
      <c r="AM16" s="25">
        <v>0</v>
      </c>
      <c r="AN16" s="87">
        <f t="shared" si="7"/>
        <v>0</v>
      </c>
      <c r="AO16" s="25">
        <v>0</v>
      </c>
      <c r="AP16" s="24">
        <v>0</v>
      </c>
      <c r="AQ16" s="27">
        <v>6</v>
      </c>
      <c r="AR16" s="25">
        <v>3</v>
      </c>
      <c r="AS16" s="87">
        <f t="shared" si="8"/>
        <v>9</v>
      </c>
      <c r="AT16" s="25">
        <v>271</v>
      </c>
      <c r="AU16" s="69">
        <v>9.3166666666666664</v>
      </c>
      <c r="AV16" s="27">
        <v>4</v>
      </c>
      <c r="AW16" s="25">
        <v>5</v>
      </c>
      <c r="AX16" s="87">
        <f t="shared" si="9"/>
        <v>9</v>
      </c>
      <c r="AY16" s="25">
        <v>260</v>
      </c>
      <c r="AZ16" s="69">
        <v>9.65</v>
      </c>
      <c r="BA16" s="27">
        <v>8</v>
      </c>
      <c r="BB16" s="25">
        <v>13</v>
      </c>
      <c r="BC16" s="87">
        <f t="shared" si="10"/>
        <v>21</v>
      </c>
      <c r="BD16" s="25">
        <v>193</v>
      </c>
      <c r="BE16" s="66">
        <v>0.37638888888888888</v>
      </c>
      <c r="BF16" s="130">
        <f t="shared" si="15"/>
        <v>8</v>
      </c>
      <c r="BG16" s="130">
        <f t="shared" si="12"/>
        <v>99</v>
      </c>
      <c r="BH16" s="131">
        <f t="shared" si="13"/>
        <v>12.375</v>
      </c>
    </row>
    <row r="17" spans="1:60" x14ac:dyDescent="0.2">
      <c r="A17" s="30">
        <v>12</v>
      </c>
      <c r="B17" s="129"/>
      <c r="C17" s="27">
        <v>7</v>
      </c>
      <c r="D17" s="25">
        <v>5</v>
      </c>
      <c r="E17" s="87">
        <f t="shared" si="0"/>
        <v>12</v>
      </c>
      <c r="F17" s="25">
        <v>194</v>
      </c>
      <c r="G17" s="69">
        <v>10.033333333333333</v>
      </c>
      <c r="H17" s="27">
        <v>9</v>
      </c>
      <c r="I17" s="25">
        <v>7</v>
      </c>
      <c r="J17" s="87">
        <f t="shared" si="1"/>
        <v>16</v>
      </c>
      <c r="K17" s="25">
        <v>322</v>
      </c>
      <c r="L17" s="69">
        <v>10.083333333333334</v>
      </c>
      <c r="M17" s="27">
        <v>8</v>
      </c>
      <c r="N17" s="25">
        <v>4</v>
      </c>
      <c r="O17" s="28">
        <f t="shared" si="2"/>
        <v>12</v>
      </c>
      <c r="P17" s="25">
        <v>242</v>
      </c>
      <c r="Q17" s="69">
        <v>9.8833333333333329</v>
      </c>
      <c r="R17" s="27">
        <v>6</v>
      </c>
      <c r="S17" s="25">
        <v>5</v>
      </c>
      <c r="T17" s="87">
        <f t="shared" si="3"/>
        <v>11</v>
      </c>
      <c r="U17" s="25">
        <v>293</v>
      </c>
      <c r="V17" s="69">
        <v>12.033333333333333</v>
      </c>
      <c r="W17" s="27">
        <v>0</v>
      </c>
      <c r="X17" s="25">
        <v>0</v>
      </c>
      <c r="Y17" s="87">
        <f t="shared" si="4"/>
        <v>0</v>
      </c>
      <c r="Z17" s="25">
        <v>0</v>
      </c>
      <c r="AA17" s="24">
        <v>0</v>
      </c>
      <c r="AB17" s="27">
        <v>7</v>
      </c>
      <c r="AC17" s="25">
        <v>3</v>
      </c>
      <c r="AD17" s="87">
        <f t="shared" si="5"/>
        <v>10</v>
      </c>
      <c r="AE17" s="25">
        <v>215</v>
      </c>
      <c r="AF17" s="69">
        <v>9.6833333333333336</v>
      </c>
      <c r="AG17" s="27">
        <v>0</v>
      </c>
      <c r="AH17" s="25">
        <v>0</v>
      </c>
      <c r="AI17" s="87">
        <f t="shared" si="6"/>
        <v>0</v>
      </c>
      <c r="AJ17" s="25">
        <v>0</v>
      </c>
      <c r="AK17" s="24">
        <v>0</v>
      </c>
      <c r="AL17" s="27">
        <v>0</v>
      </c>
      <c r="AM17" s="25">
        <v>0</v>
      </c>
      <c r="AN17" s="87">
        <f t="shared" si="7"/>
        <v>0</v>
      </c>
      <c r="AO17" s="25">
        <v>0</v>
      </c>
      <c r="AP17" s="24">
        <v>0</v>
      </c>
      <c r="AQ17" s="27">
        <v>4</v>
      </c>
      <c r="AR17" s="25">
        <v>15</v>
      </c>
      <c r="AS17" s="87">
        <f t="shared" si="8"/>
        <v>19</v>
      </c>
      <c r="AT17" s="25">
        <v>211</v>
      </c>
      <c r="AU17" s="69">
        <v>10.3</v>
      </c>
      <c r="AV17" s="27">
        <v>5</v>
      </c>
      <c r="AW17" s="25">
        <v>3</v>
      </c>
      <c r="AX17" s="87">
        <f t="shared" si="9"/>
        <v>8</v>
      </c>
      <c r="AY17" s="25">
        <v>211</v>
      </c>
      <c r="AZ17" s="69">
        <v>10.366666666666667</v>
      </c>
      <c r="BA17" s="27">
        <v>10</v>
      </c>
      <c r="BB17" s="25">
        <v>8</v>
      </c>
      <c r="BC17" s="87">
        <f t="shared" si="10"/>
        <v>18</v>
      </c>
      <c r="BD17" s="25">
        <v>170</v>
      </c>
      <c r="BE17" s="66">
        <v>0.37638888888888888</v>
      </c>
      <c r="BF17" s="130">
        <f t="shared" si="15"/>
        <v>8</v>
      </c>
      <c r="BG17" s="130">
        <f t="shared" si="12"/>
        <v>98</v>
      </c>
      <c r="BH17" s="131">
        <f t="shared" si="13"/>
        <v>12.25</v>
      </c>
    </row>
    <row r="18" spans="1:60" x14ac:dyDescent="0.2">
      <c r="A18" s="30">
        <v>13</v>
      </c>
      <c r="B18" s="129"/>
      <c r="C18" s="27">
        <v>5</v>
      </c>
      <c r="D18" s="25">
        <v>18</v>
      </c>
      <c r="E18" s="26">
        <f t="shared" si="0"/>
        <v>23</v>
      </c>
      <c r="F18" s="25"/>
      <c r="G18" s="24"/>
      <c r="H18" s="27">
        <v>8</v>
      </c>
      <c r="I18" s="25">
        <v>7</v>
      </c>
      <c r="J18" s="26">
        <f t="shared" si="1"/>
        <v>15</v>
      </c>
      <c r="K18" s="25"/>
      <c r="L18" s="24"/>
      <c r="M18" s="27">
        <v>4</v>
      </c>
      <c r="N18" s="25">
        <v>10</v>
      </c>
      <c r="O18" s="28">
        <f t="shared" si="2"/>
        <v>14</v>
      </c>
      <c r="P18" s="25"/>
      <c r="Q18" s="24"/>
      <c r="R18" s="27">
        <v>5</v>
      </c>
      <c r="S18" s="25">
        <v>7</v>
      </c>
      <c r="T18" s="26">
        <f t="shared" si="3"/>
        <v>12</v>
      </c>
      <c r="U18" s="25"/>
      <c r="V18" s="24"/>
      <c r="W18" s="27">
        <v>0</v>
      </c>
      <c r="X18" s="25">
        <v>0</v>
      </c>
      <c r="Y18" s="28">
        <f t="shared" si="4"/>
        <v>0</v>
      </c>
      <c r="Z18" s="25">
        <v>0</v>
      </c>
      <c r="AA18" s="24">
        <v>0</v>
      </c>
      <c r="AB18" s="27">
        <v>5</v>
      </c>
      <c r="AC18" s="25">
        <v>5</v>
      </c>
      <c r="AD18" s="26">
        <f t="shared" si="5"/>
        <v>10</v>
      </c>
      <c r="AE18" s="25"/>
      <c r="AF18" s="24"/>
      <c r="AG18" s="27">
        <v>0</v>
      </c>
      <c r="AH18" s="25">
        <v>0</v>
      </c>
      <c r="AI18" s="28">
        <f t="shared" si="6"/>
        <v>0</v>
      </c>
      <c r="AJ18" s="25">
        <v>0</v>
      </c>
      <c r="AK18" s="24">
        <v>0</v>
      </c>
      <c r="AL18" s="27">
        <v>0</v>
      </c>
      <c r="AM18" s="25">
        <v>0</v>
      </c>
      <c r="AN18" s="26">
        <v>0</v>
      </c>
      <c r="AO18" s="25">
        <v>0</v>
      </c>
      <c r="AP18" s="24">
        <v>0</v>
      </c>
      <c r="AQ18" s="27">
        <v>5</v>
      </c>
      <c r="AR18" s="25">
        <v>9</v>
      </c>
      <c r="AS18" s="28">
        <f t="shared" si="8"/>
        <v>14</v>
      </c>
      <c r="AT18" s="25"/>
      <c r="AU18" s="24"/>
      <c r="AV18" s="27">
        <v>5</v>
      </c>
      <c r="AW18" s="25">
        <v>7</v>
      </c>
      <c r="AX18" s="26">
        <f t="shared" si="9"/>
        <v>12</v>
      </c>
      <c r="AY18" s="25"/>
      <c r="AZ18" s="24"/>
      <c r="BA18" s="27">
        <v>4</v>
      </c>
      <c r="BB18" s="25">
        <v>8</v>
      </c>
      <c r="BC18" s="26">
        <f t="shared" si="10"/>
        <v>12</v>
      </c>
      <c r="BD18" s="25"/>
      <c r="BE18" s="66"/>
      <c r="BF18" s="130">
        <f t="shared" si="15"/>
        <v>8</v>
      </c>
      <c r="BG18" s="22">
        <f t="shared" si="12"/>
        <v>100</v>
      </c>
      <c r="BH18" s="21">
        <f t="shared" si="13"/>
        <v>12.5</v>
      </c>
    </row>
    <row r="19" spans="1:60" x14ac:dyDescent="0.2">
      <c r="A19" s="30">
        <v>14</v>
      </c>
      <c r="B19" s="129"/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7"/>
      <c r="BB19" s="25"/>
      <c r="BC19" s="26">
        <f t="shared" si="10"/>
        <v>0</v>
      </c>
      <c r="BD19" s="25"/>
      <c r="BE19" s="24"/>
      <c r="BF19" s="130">
        <f t="shared" si="15"/>
        <v>0</v>
      </c>
      <c r="BG19" s="22">
        <f t="shared" si="12"/>
        <v>0</v>
      </c>
      <c r="BH19" s="21" t="e">
        <f t="shared" si="13"/>
        <v>#DIV/0!</v>
      </c>
    </row>
    <row r="20" spans="1:60" s="120" customFormat="1" x14ac:dyDescent="0.2">
      <c r="A20" s="119">
        <v>15</v>
      </c>
      <c r="B20" s="129"/>
      <c r="C20" s="121"/>
      <c r="D20" s="122"/>
      <c r="E20" s="123">
        <f t="shared" si="0"/>
        <v>0</v>
      </c>
      <c r="F20" s="122"/>
      <c r="G20" s="124"/>
      <c r="H20" s="121"/>
      <c r="I20" s="122"/>
      <c r="J20" s="123">
        <f t="shared" si="1"/>
        <v>0</v>
      </c>
      <c r="K20" s="122"/>
      <c r="L20" s="124"/>
      <c r="M20" s="121"/>
      <c r="N20" s="122"/>
      <c r="O20" s="123">
        <f t="shared" si="2"/>
        <v>0</v>
      </c>
      <c r="P20" s="122"/>
      <c r="Q20" s="124"/>
      <c r="R20" s="121"/>
      <c r="S20" s="122"/>
      <c r="T20" s="123">
        <f t="shared" si="3"/>
        <v>0</v>
      </c>
      <c r="U20" s="122"/>
      <c r="V20" s="124"/>
      <c r="W20" s="121"/>
      <c r="X20" s="122"/>
      <c r="Y20" s="123">
        <f t="shared" si="4"/>
        <v>0</v>
      </c>
      <c r="Z20" s="122"/>
      <c r="AA20" s="124"/>
      <c r="AB20" s="121"/>
      <c r="AC20" s="122"/>
      <c r="AD20" s="123">
        <f t="shared" si="5"/>
        <v>0</v>
      </c>
      <c r="AE20" s="122"/>
      <c r="AF20" s="124"/>
      <c r="AG20" s="121"/>
      <c r="AH20" s="122"/>
      <c r="AI20" s="123">
        <f t="shared" si="6"/>
        <v>0</v>
      </c>
      <c r="AJ20" s="122"/>
      <c r="AK20" s="124"/>
      <c r="AL20" s="121"/>
      <c r="AM20" s="122"/>
      <c r="AN20" s="123">
        <f t="shared" si="7"/>
        <v>0</v>
      </c>
      <c r="AO20" s="122"/>
      <c r="AP20" s="124"/>
      <c r="AQ20" s="121"/>
      <c r="AR20" s="122"/>
      <c r="AS20" s="123">
        <f t="shared" si="8"/>
        <v>0</v>
      </c>
      <c r="AT20" s="122"/>
      <c r="AU20" s="124"/>
      <c r="AV20" s="121"/>
      <c r="AW20" s="122"/>
      <c r="AX20" s="123">
        <f t="shared" si="9"/>
        <v>0</v>
      </c>
      <c r="AY20" s="122"/>
      <c r="AZ20" s="124"/>
      <c r="BA20" s="121"/>
      <c r="BB20" s="122"/>
      <c r="BC20" s="123">
        <f t="shared" si="10"/>
        <v>0</v>
      </c>
      <c r="BD20" s="122"/>
      <c r="BE20" s="124"/>
      <c r="BF20" s="125">
        <f t="shared" si="15"/>
        <v>0</v>
      </c>
      <c r="BG20" s="125">
        <f t="shared" si="12"/>
        <v>0</v>
      </c>
      <c r="BH20" s="126" t="e">
        <f t="shared" si="13"/>
        <v>#DIV/0!</v>
      </c>
    </row>
    <row r="21" spans="1:60" s="120" customFormat="1" x14ac:dyDescent="0.2">
      <c r="A21" s="119">
        <v>16</v>
      </c>
      <c r="B21" s="129"/>
      <c r="C21" s="121"/>
      <c r="D21" s="122"/>
      <c r="E21" s="123">
        <f t="shared" si="0"/>
        <v>0</v>
      </c>
      <c r="F21" s="122"/>
      <c r="G21" s="124"/>
      <c r="H21" s="121"/>
      <c r="I21" s="122"/>
      <c r="J21" s="123">
        <f t="shared" si="1"/>
        <v>0</v>
      </c>
      <c r="K21" s="122"/>
      <c r="L21" s="124"/>
      <c r="M21" s="121"/>
      <c r="N21" s="122"/>
      <c r="O21" s="123">
        <f t="shared" si="2"/>
        <v>0</v>
      </c>
      <c r="P21" s="122"/>
      <c r="Q21" s="124"/>
      <c r="R21" s="121"/>
      <c r="S21" s="122"/>
      <c r="T21" s="123">
        <f t="shared" si="3"/>
        <v>0</v>
      </c>
      <c r="U21" s="122"/>
      <c r="V21" s="124"/>
      <c r="W21" s="121"/>
      <c r="X21" s="122"/>
      <c r="Y21" s="123">
        <f t="shared" si="4"/>
        <v>0</v>
      </c>
      <c r="Z21" s="122"/>
      <c r="AA21" s="124"/>
      <c r="AB21" s="121"/>
      <c r="AC21" s="122"/>
      <c r="AD21" s="123">
        <f t="shared" si="5"/>
        <v>0</v>
      </c>
      <c r="AE21" s="122"/>
      <c r="AF21" s="124"/>
      <c r="AG21" s="121"/>
      <c r="AH21" s="122"/>
      <c r="AI21" s="123">
        <f t="shared" si="6"/>
        <v>0</v>
      </c>
      <c r="AJ21" s="122"/>
      <c r="AK21" s="124"/>
      <c r="AL21" s="121"/>
      <c r="AM21" s="122"/>
      <c r="AN21" s="123">
        <f t="shared" si="7"/>
        <v>0</v>
      </c>
      <c r="AO21" s="122"/>
      <c r="AP21" s="124"/>
      <c r="AQ21" s="121"/>
      <c r="AR21" s="122"/>
      <c r="AS21" s="123">
        <f t="shared" si="8"/>
        <v>0</v>
      </c>
      <c r="AT21" s="122"/>
      <c r="AU21" s="124"/>
      <c r="AV21" s="121"/>
      <c r="AW21" s="122"/>
      <c r="AX21" s="123">
        <f t="shared" si="9"/>
        <v>0</v>
      </c>
      <c r="AY21" s="122"/>
      <c r="AZ21" s="124"/>
      <c r="BA21" s="121"/>
      <c r="BB21" s="122"/>
      <c r="BC21" s="123">
        <f t="shared" si="10"/>
        <v>0</v>
      </c>
      <c r="BD21" s="122"/>
      <c r="BE21" s="124"/>
      <c r="BF21" s="125">
        <f t="shared" si="15"/>
        <v>0</v>
      </c>
      <c r="BG21" s="125">
        <f t="shared" si="12"/>
        <v>0</v>
      </c>
      <c r="BH21" s="126" t="e">
        <f t="shared" si="13"/>
        <v>#DIV/0!</v>
      </c>
    </row>
    <row r="22" spans="1:60" x14ac:dyDescent="0.2">
      <c r="A22" s="30">
        <v>17</v>
      </c>
      <c r="B22" s="129"/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7"/>
      <c r="BB22" s="25"/>
      <c r="BC22" s="26">
        <f t="shared" si="10"/>
        <v>0</v>
      </c>
      <c r="BD22" s="25"/>
      <c r="BE22" s="24"/>
      <c r="BF22" s="130">
        <f t="shared" si="15"/>
        <v>0</v>
      </c>
      <c r="BG22" s="22">
        <f t="shared" si="12"/>
        <v>0</v>
      </c>
      <c r="BH22" s="21" t="e">
        <f t="shared" si="13"/>
        <v>#DIV/0!</v>
      </c>
    </row>
    <row r="23" spans="1:60" x14ac:dyDescent="0.2">
      <c r="A23" s="30">
        <v>18</v>
      </c>
      <c r="B23" s="129"/>
      <c r="C23" s="27"/>
      <c r="D23" s="25"/>
      <c r="E23" s="87">
        <f t="shared" si="0"/>
        <v>0</v>
      </c>
      <c r="F23" s="25"/>
      <c r="G23" s="24"/>
      <c r="H23" s="27"/>
      <c r="I23" s="25"/>
      <c r="J23" s="87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87">
        <f t="shared" si="3"/>
        <v>0</v>
      </c>
      <c r="U23" s="25"/>
      <c r="V23" s="24"/>
      <c r="W23" s="27"/>
      <c r="X23" s="25"/>
      <c r="Y23" s="87">
        <f t="shared" si="4"/>
        <v>0</v>
      </c>
      <c r="Z23" s="25"/>
      <c r="AA23" s="24"/>
      <c r="AB23" s="27"/>
      <c r="AC23" s="25"/>
      <c r="AD23" s="87">
        <f t="shared" si="5"/>
        <v>0</v>
      </c>
      <c r="AE23" s="25"/>
      <c r="AF23" s="24"/>
      <c r="AG23" s="27"/>
      <c r="AH23" s="25"/>
      <c r="AI23" s="87">
        <v>0</v>
      </c>
      <c r="AJ23" s="25"/>
      <c r="AK23" s="24"/>
      <c r="AL23" s="27"/>
      <c r="AM23" s="25"/>
      <c r="AN23" s="87">
        <f t="shared" si="7"/>
        <v>0</v>
      </c>
      <c r="AO23" s="25"/>
      <c r="AP23" s="24"/>
      <c r="AQ23" s="27"/>
      <c r="AR23" s="25"/>
      <c r="AS23" s="87">
        <f t="shared" si="8"/>
        <v>0</v>
      </c>
      <c r="AT23" s="25"/>
      <c r="AU23" s="24"/>
      <c r="AV23" s="27"/>
      <c r="AW23" s="25"/>
      <c r="AX23" s="87">
        <f t="shared" si="9"/>
        <v>0</v>
      </c>
      <c r="AY23" s="25"/>
      <c r="AZ23" s="24"/>
      <c r="BA23" s="27"/>
      <c r="BB23" s="25"/>
      <c r="BC23" s="87">
        <f t="shared" si="10"/>
        <v>0</v>
      </c>
      <c r="BD23" s="25"/>
      <c r="BE23" s="24"/>
      <c r="BF23" s="130">
        <f t="shared" si="15"/>
        <v>0</v>
      </c>
      <c r="BG23" s="130">
        <f t="shared" si="12"/>
        <v>0</v>
      </c>
      <c r="BH23" s="131" t="e">
        <f t="shared" si="13"/>
        <v>#DIV/0!</v>
      </c>
    </row>
    <row r="24" spans="1:60" x14ac:dyDescent="0.2">
      <c r="A24" s="30">
        <v>19</v>
      </c>
      <c r="B24" s="129"/>
      <c r="C24" s="27"/>
      <c r="D24" s="25"/>
      <c r="E24" s="87">
        <f t="shared" si="0"/>
        <v>0</v>
      </c>
      <c r="F24" s="25"/>
      <c r="G24" s="24"/>
      <c r="H24" s="27"/>
      <c r="I24" s="25"/>
      <c r="J24" s="87">
        <f t="shared" si="1"/>
        <v>0</v>
      </c>
      <c r="K24" s="25"/>
      <c r="L24" s="24"/>
      <c r="M24" s="27"/>
      <c r="N24" s="25"/>
      <c r="O24" s="28">
        <f t="shared" si="2"/>
        <v>0</v>
      </c>
      <c r="P24" s="25"/>
      <c r="Q24" s="24"/>
      <c r="R24" s="27"/>
      <c r="S24" s="25"/>
      <c r="T24" s="87">
        <f t="shared" si="3"/>
        <v>0</v>
      </c>
      <c r="U24" s="25"/>
      <c r="V24" s="24"/>
      <c r="W24" s="27"/>
      <c r="X24" s="25"/>
      <c r="Y24" s="87">
        <f t="shared" si="4"/>
        <v>0</v>
      </c>
      <c r="Z24" s="25"/>
      <c r="AA24" s="24"/>
      <c r="AB24" s="27"/>
      <c r="AC24" s="25"/>
      <c r="AD24" s="87">
        <f t="shared" si="5"/>
        <v>0</v>
      </c>
      <c r="AE24" s="25"/>
      <c r="AF24" s="24"/>
      <c r="AG24" s="27"/>
      <c r="AH24" s="25"/>
      <c r="AI24" s="87">
        <f t="shared" si="6"/>
        <v>0</v>
      </c>
      <c r="AJ24" s="25"/>
      <c r="AK24" s="24"/>
      <c r="AL24" s="27"/>
      <c r="AM24" s="25"/>
      <c r="AN24" s="87">
        <f t="shared" si="7"/>
        <v>0</v>
      </c>
      <c r="AO24" s="25"/>
      <c r="AP24" s="24"/>
      <c r="AQ24" s="27"/>
      <c r="AR24" s="25"/>
      <c r="AS24" s="87">
        <f t="shared" si="8"/>
        <v>0</v>
      </c>
      <c r="AT24" s="25"/>
      <c r="AU24" s="24"/>
      <c r="AV24" s="27"/>
      <c r="AW24" s="25"/>
      <c r="AX24" s="87">
        <f t="shared" si="9"/>
        <v>0</v>
      </c>
      <c r="AY24" s="25"/>
      <c r="AZ24" s="24"/>
      <c r="BA24" s="27"/>
      <c r="BB24" s="25"/>
      <c r="BC24" s="87">
        <f t="shared" si="10"/>
        <v>0</v>
      </c>
      <c r="BD24" s="25"/>
      <c r="BE24" s="24"/>
      <c r="BF24" s="130">
        <f t="shared" si="15"/>
        <v>0</v>
      </c>
      <c r="BG24" s="130">
        <f t="shared" si="12"/>
        <v>0</v>
      </c>
      <c r="BH24" s="131" t="e">
        <f t="shared" si="13"/>
        <v>#DIV/0!</v>
      </c>
    </row>
    <row r="25" spans="1:60" x14ac:dyDescent="0.2">
      <c r="A25" s="30">
        <v>20</v>
      </c>
      <c r="B25" s="129"/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f t="shared" si="2"/>
        <v>0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7"/>
      <c r="BB25" s="25"/>
      <c r="BC25" s="26">
        <f t="shared" si="10"/>
        <v>0</v>
      </c>
      <c r="BD25" s="25"/>
      <c r="BE25" s="24"/>
      <c r="BF25" s="130">
        <f t="shared" si="15"/>
        <v>0</v>
      </c>
      <c r="BG25" s="22">
        <f t="shared" si="12"/>
        <v>0</v>
      </c>
      <c r="BH25" s="21" t="e">
        <f t="shared" si="13"/>
        <v>#DIV/0!</v>
      </c>
    </row>
    <row r="26" spans="1:60" x14ac:dyDescent="0.2">
      <c r="A26" s="30">
        <v>21</v>
      </c>
      <c r="B26" s="129"/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7"/>
      <c r="BB26" s="25"/>
      <c r="BC26" s="26">
        <f t="shared" si="10"/>
        <v>0</v>
      </c>
      <c r="BD26" s="25"/>
      <c r="BE26" s="24"/>
      <c r="BF26" s="130">
        <f t="shared" si="15"/>
        <v>0</v>
      </c>
      <c r="BG26" s="22">
        <f t="shared" si="12"/>
        <v>0</v>
      </c>
      <c r="BH26" s="21" t="e">
        <f t="shared" si="13"/>
        <v>#DIV/0!</v>
      </c>
    </row>
    <row r="27" spans="1:60" s="120" customFormat="1" x14ac:dyDescent="0.2">
      <c r="A27" s="119">
        <v>22</v>
      </c>
      <c r="B27" s="129"/>
      <c r="C27" s="121"/>
      <c r="D27" s="122"/>
      <c r="E27" s="123">
        <f t="shared" si="0"/>
        <v>0</v>
      </c>
      <c r="F27" s="122"/>
      <c r="G27" s="124"/>
      <c r="H27" s="121"/>
      <c r="I27" s="122"/>
      <c r="J27" s="123">
        <f t="shared" si="1"/>
        <v>0</v>
      </c>
      <c r="K27" s="122"/>
      <c r="L27" s="124"/>
      <c r="M27" s="121"/>
      <c r="N27" s="122"/>
      <c r="O27" s="123">
        <f t="shared" si="2"/>
        <v>0</v>
      </c>
      <c r="P27" s="122"/>
      <c r="Q27" s="124"/>
      <c r="R27" s="121"/>
      <c r="S27" s="122"/>
      <c r="T27" s="123">
        <v>0</v>
      </c>
      <c r="U27" s="122"/>
      <c r="V27" s="124"/>
      <c r="W27" s="121"/>
      <c r="X27" s="122"/>
      <c r="Y27" s="123">
        <f t="shared" si="4"/>
        <v>0</v>
      </c>
      <c r="Z27" s="122"/>
      <c r="AA27" s="124"/>
      <c r="AB27" s="121"/>
      <c r="AC27" s="122"/>
      <c r="AD27" s="123">
        <f t="shared" si="5"/>
        <v>0</v>
      </c>
      <c r="AE27" s="122"/>
      <c r="AF27" s="124"/>
      <c r="AG27" s="121"/>
      <c r="AH27" s="122"/>
      <c r="AI27" s="123">
        <f t="shared" si="6"/>
        <v>0</v>
      </c>
      <c r="AJ27" s="122"/>
      <c r="AK27" s="124"/>
      <c r="AL27" s="121"/>
      <c r="AM27" s="122"/>
      <c r="AN27" s="123">
        <f t="shared" si="7"/>
        <v>0</v>
      </c>
      <c r="AO27" s="122"/>
      <c r="AP27" s="124"/>
      <c r="AQ27" s="121"/>
      <c r="AR27" s="122"/>
      <c r="AS27" s="123">
        <v>0</v>
      </c>
      <c r="AT27" s="122"/>
      <c r="AU27" s="124"/>
      <c r="AV27" s="121"/>
      <c r="AW27" s="122"/>
      <c r="AX27" s="123">
        <f t="shared" si="9"/>
        <v>0</v>
      </c>
      <c r="AY27" s="122"/>
      <c r="AZ27" s="124"/>
      <c r="BA27" s="121"/>
      <c r="BB27" s="122"/>
      <c r="BC27" s="123">
        <f t="shared" si="10"/>
        <v>0</v>
      </c>
      <c r="BD27" s="122"/>
      <c r="BE27" s="124"/>
      <c r="BF27" s="125">
        <f t="shared" si="15"/>
        <v>0</v>
      </c>
      <c r="BG27" s="125">
        <f t="shared" si="12"/>
        <v>0</v>
      </c>
      <c r="BH27" s="126" t="e">
        <f t="shared" si="13"/>
        <v>#DIV/0!</v>
      </c>
    </row>
    <row r="28" spans="1:60" s="120" customFormat="1" x14ac:dyDescent="0.2">
      <c r="A28" s="119">
        <v>23</v>
      </c>
      <c r="B28" s="129"/>
      <c r="C28" s="121"/>
      <c r="D28" s="122"/>
      <c r="E28" s="123">
        <f t="shared" si="0"/>
        <v>0</v>
      </c>
      <c r="F28" s="122"/>
      <c r="G28" s="124"/>
      <c r="H28" s="121"/>
      <c r="I28" s="122"/>
      <c r="J28" s="123">
        <f t="shared" si="1"/>
        <v>0</v>
      </c>
      <c r="K28" s="122"/>
      <c r="L28" s="124"/>
      <c r="M28" s="121"/>
      <c r="N28" s="122"/>
      <c r="O28" s="123">
        <f t="shared" si="2"/>
        <v>0</v>
      </c>
      <c r="P28" s="122"/>
      <c r="Q28" s="124"/>
      <c r="R28" s="121"/>
      <c r="S28" s="122"/>
      <c r="T28" s="123">
        <f t="shared" si="3"/>
        <v>0</v>
      </c>
      <c r="U28" s="122"/>
      <c r="V28" s="124"/>
      <c r="W28" s="121"/>
      <c r="X28" s="122"/>
      <c r="Y28" s="123">
        <f t="shared" si="4"/>
        <v>0</v>
      </c>
      <c r="Z28" s="122"/>
      <c r="AA28" s="124"/>
      <c r="AB28" s="121"/>
      <c r="AC28" s="122"/>
      <c r="AD28" s="123">
        <f t="shared" si="5"/>
        <v>0</v>
      </c>
      <c r="AE28" s="122"/>
      <c r="AF28" s="124"/>
      <c r="AG28" s="121"/>
      <c r="AH28" s="122"/>
      <c r="AI28" s="123">
        <f t="shared" si="6"/>
        <v>0</v>
      </c>
      <c r="AJ28" s="122"/>
      <c r="AK28" s="124"/>
      <c r="AL28" s="121"/>
      <c r="AM28" s="122"/>
      <c r="AN28" s="123">
        <f t="shared" si="7"/>
        <v>0</v>
      </c>
      <c r="AO28" s="122"/>
      <c r="AP28" s="124"/>
      <c r="AQ28" s="121"/>
      <c r="AR28" s="122"/>
      <c r="AS28" s="123">
        <f t="shared" si="8"/>
        <v>0</v>
      </c>
      <c r="AT28" s="122"/>
      <c r="AU28" s="124"/>
      <c r="AV28" s="121"/>
      <c r="AW28" s="122"/>
      <c r="AX28" s="123">
        <f t="shared" si="9"/>
        <v>0</v>
      </c>
      <c r="AY28" s="122"/>
      <c r="AZ28" s="124"/>
      <c r="BA28" s="121"/>
      <c r="BB28" s="122"/>
      <c r="BC28" s="123">
        <f t="shared" si="10"/>
        <v>0</v>
      </c>
      <c r="BD28" s="122"/>
      <c r="BE28" s="124"/>
      <c r="BF28" s="125">
        <f t="shared" si="15"/>
        <v>0</v>
      </c>
      <c r="BG28" s="125">
        <f t="shared" si="12"/>
        <v>0</v>
      </c>
      <c r="BH28" s="126" t="e">
        <f t="shared" si="13"/>
        <v>#DIV/0!</v>
      </c>
    </row>
    <row r="29" spans="1:60" x14ac:dyDescent="0.2">
      <c r="A29" s="30">
        <v>24</v>
      </c>
      <c r="B29" s="129"/>
      <c r="C29" s="27"/>
      <c r="D29" s="25"/>
      <c r="E29" s="87">
        <f t="shared" si="0"/>
        <v>0</v>
      </c>
      <c r="F29" s="25"/>
      <c r="G29" s="24"/>
      <c r="H29" s="27"/>
      <c r="I29" s="25"/>
      <c r="J29" s="87">
        <f t="shared" si="1"/>
        <v>0</v>
      </c>
      <c r="K29" s="25"/>
      <c r="L29" s="24"/>
      <c r="M29" s="27"/>
      <c r="N29" s="25"/>
      <c r="O29" s="87">
        <f t="shared" si="2"/>
        <v>0</v>
      </c>
      <c r="P29" s="25"/>
      <c r="Q29" s="24"/>
      <c r="R29" s="27"/>
      <c r="S29" s="25"/>
      <c r="T29" s="87">
        <f t="shared" si="3"/>
        <v>0</v>
      </c>
      <c r="U29" s="25"/>
      <c r="V29" s="24"/>
      <c r="W29" s="27"/>
      <c r="X29" s="25"/>
      <c r="Y29" s="87">
        <f t="shared" si="4"/>
        <v>0</v>
      </c>
      <c r="Z29" s="25"/>
      <c r="AA29" s="24"/>
      <c r="AB29" s="27"/>
      <c r="AC29" s="25"/>
      <c r="AD29" s="87">
        <f t="shared" si="5"/>
        <v>0</v>
      </c>
      <c r="AE29" s="25"/>
      <c r="AF29" s="24"/>
      <c r="AG29" s="27"/>
      <c r="AH29" s="25"/>
      <c r="AI29" s="87">
        <f t="shared" si="6"/>
        <v>0</v>
      </c>
      <c r="AJ29" s="25"/>
      <c r="AK29" s="24"/>
      <c r="AL29" s="27"/>
      <c r="AM29" s="25"/>
      <c r="AN29" s="87">
        <f t="shared" si="7"/>
        <v>0</v>
      </c>
      <c r="AO29" s="25"/>
      <c r="AP29" s="24"/>
      <c r="AQ29" s="27"/>
      <c r="AR29" s="25"/>
      <c r="AS29" s="87">
        <f t="shared" si="8"/>
        <v>0</v>
      </c>
      <c r="AT29" s="25"/>
      <c r="AU29" s="24"/>
      <c r="AV29" s="27"/>
      <c r="AW29" s="25"/>
      <c r="AX29" s="87">
        <f t="shared" si="9"/>
        <v>0</v>
      </c>
      <c r="AY29" s="25"/>
      <c r="AZ29" s="24"/>
      <c r="BA29" s="27"/>
      <c r="BB29" s="25"/>
      <c r="BC29" s="87">
        <f t="shared" si="10"/>
        <v>0</v>
      </c>
      <c r="BD29" s="25"/>
      <c r="BE29" s="24"/>
      <c r="BF29" s="130">
        <f t="shared" si="15"/>
        <v>0</v>
      </c>
      <c r="BG29" s="130">
        <f t="shared" si="12"/>
        <v>0</v>
      </c>
      <c r="BH29" s="131" t="e">
        <f t="shared" si="13"/>
        <v>#DIV/0!</v>
      </c>
    </row>
    <row r="30" spans="1:60" x14ac:dyDescent="0.2">
      <c r="A30" s="30">
        <v>25</v>
      </c>
      <c r="B30" s="129"/>
      <c r="C30" s="27"/>
      <c r="D30" s="25"/>
      <c r="E30" s="87">
        <f t="shared" si="0"/>
        <v>0</v>
      </c>
      <c r="F30" s="25"/>
      <c r="G30" s="24"/>
      <c r="H30" s="27"/>
      <c r="I30" s="25"/>
      <c r="J30" s="87">
        <f t="shared" si="1"/>
        <v>0</v>
      </c>
      <c r="K30" s="25"/>
      <c r="L30" s="24"/>
      <c r="M30" s="27"/>
      <c r="N30" s="25"/>
      <c r="O30" s="87">
        <f t="shared" si="2"/>
        <v>0</v>
      </c>
      <c r="P30" s="25"/>
      <c r="Q30" s="24"/>
      <c r="R30" s="27"/>
      <c r="S30" s="25"/>
      <c r="T30" s="87">
        <f t="shared" si="3"/>
        <v>0</v>
      </c>
      <c r="U30" s="25"/>
      <c r="V30" s="24"/>
      <c r="W30" s="27"/>
      <c r="X30" s="25"/>
      <c r="Y30" s="87">
        <f t="shared" si="4"/>
        <v>0</v>
      </c>
      <c r="Z30" s="25"/>
      <c r="AA30" s="24"/>
      <c r="AB30" s="27"/>
      <c r="AC30" s="25"/>
      <c r="AD30" s="87">
        <f t="shared" si="5"/>
        <v>0</v>
      </c>
      <c r="AE30" s="25"/>
      <c r="AF30" s="24"/>
      <c r="AG30" s="27"/>
      <c r="AH30" s="25"/>
      <c r="AI30" s="87">
        <f t="shared" si="6"/>
        <v>0</v>
      </c>
      <c r="AJ30" s="25"/>
      <c r="AK30" s="24"/>
      <c r="AL30" s="27"/>
      <c r="AM30" s="25"/>
      <c r="AN30" s="87">
        <f t="shared" si="7"/>
        <v>0</v>
      </c>
      <c r="AO30" s="25"/>
      <c r="AP30" s="24"/>
      <c r="AQ30" s="27"/>
      <c r="AR30" s="25"/>
      <c r="AS30" s="87">
        <f t="shared" si="8"/>
        <v>0</v>
      </c>
      <c r="AT30" s="25"/>
      <c r="AU30" s="24"/>
      <c r="AV30" s="27"/>
      <c r="AW30" s="25"/>
      <c r="AX30" s="87">
        <f t="shared" si="9"/>
        <v>0</v>
      </c>
      <c r="AY30" s="25"/>
      <c r="AZ30" s="24"/>
      <c r="BA30" s="27"/>
      <c r="BB30" s="25"/>
      <c r="BC30" s="87">
        <f t="shared" si="10"/>
        <v>0</v>
      </c>
      <c r="BD30" s="25"/>
      <c r="BE30" s="24"/>
      <c r="BF30" s="130">
        <f t="shared" si="15"/>
        <v>0</v>
      </c>
      <c r="BG30" s="130">
        <f t="shared" si="12"/>
        <v>0</v>
      </c>
      <c r="BH30" s="131" t="e">
        <f t="shared" si="13"/>
        <v>#DIV/0!</v>
      </c>
    </row>
    <row r="31" spans="1:60" x14ac:dyDescent="0.2">
      <c r="A31" s="30">
        <v>26</v>
      </c>
      <c r="B31" s="129"/>
      <c r="C31" s="27"/>
      <c r="D31" s="25"/>
      <c r="E31" s="87">
        <v>0</v>
      </c>
      <c r="F31" s="25"/>
      <c r="G31" s="24"/>
      <c r="H31" s="27"/>
      <c r="I31" s="25"/>
      <c r="J31" s="87">
        <f t="shared" si="1"/>
        <v>0</v>
      </c>
      <c r="K31" s="25"/>
      <c r="L31" s="24"/>
      <c r="M31" s="27"/>
      <c r="N31" s="25"/>
      <c r="O31" s="87">
        <f t="shared" si="2"/>
        <v>0</v>
      </c>
      <c r="P31" s="25"/>
      <c r="Q31" s="24"/>
      <c r="R31" s="27"/>
      <c r="S31" s="25"/>
      <c r="T31" s="87">
        <v>0</v>
      </c>
      <c r="U31" s="25"/>
      <c r="V31" s="24"/>
      <c r="W31" s="27"/>
      <c r="X31" s="25"/>
      <c r="Y31" s="87">
        <f t="shared" si="4"/>
        <v>0</v>
      </c>
      <c r="Z31" s="25"/>
      <c r="AA31" s="24"/>
      <c r="AB31" s="27"/>
      <c r="AC31" s="25"/>
      <c r="AD31" s="87">
        <v>0</v>
      </c>
      <c r="AE31" s="25"/>
      <c r="AF31" s="24"/>
      <c r="AG31" s="27"/>
      <c r="AH31" s="25"/>
      <c r="AI31" s="87">
        <v>0</v>
      </c>
      <c r="AJ31" s="25"/>
      <c r="AK31" s="24"/>
      <c r="AL31" s="27"/>
      <c r="AM31" s="25"/>
      <c r="AN31" s="87">
        <f t="shared" si="7"/>
        <v>0</v>
      </c>
      <c r="AO31" s="25"/>
      <c r="AP31" s="24"/>
      <c r="AQ31" s="27"/>
      <c r="AR31" s="25"/>
      <c r="AS31" s="87">
        <v>0</v>
      </c>
      <c r="AT31" s="25"/>
      <c r="AU31" s="24"/>
      <c r="AV31" s="27"/>
      <c r="AW31" s="25"/>
      <c r="AX31" s="87">
        <v>0</v>
      </c>
      <c r="AY31" s="25"/>
      <c r="AZ31" s="24"/>
      <c r="BA31" s="27"/>
      <c r="BB31" s="25"/>
      <c r="BC31" s="87">
        <v>0</v>
      </c>
      <c r="BD31" s="25"/>
      <c r="BE31" s="24"/>
      <c r="BF31" s="130">
        <f t="shared" si="15"/>
        <v>0</v>
      </c>
      <c r="BG31" s="130">
        <f t="shared" si="12"/>
        <v>0</v>
      </c>
      <c r="BH31" s="131" t="e">
        <f t="shared" si="13"/>
        <v>#DIV/0!</v>
      </c>
    </row>
    <row r="32" spans="1:60" x14ac:dyDescent="0.2">
      <c r="A32" s="30">
        <v>27</v>
      </c>
      <c r="B32" s="129"/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7"/>
      <c r="BB32" s="25"/>
      <c r="BC32" s="26">
        <v>0</v>
      </c>
      <c r="BD32" s="25"/>
      <c r="BE32" s="24"/>
      <c r="BF32" s="130">
        <f t="shared" si="15"/>
        <v>0</v>
      </c>
      <c r="BG32" s="22">
        <f t="shared" si="12"/>
        <v>0</v>
      </c>
      <c r="BH32" s="21" t="e">
        <f t="shared" si="13"/>
        <v>#DIV/0!</v>
      </c>
    </row>
    <row r="33" spans="1:60" x14ac:dyDescent="0.2">
      <c r="A33" s="30">
        <v>28</v>
      </c>
      <c r="B33" s="129"/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0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7"/>
      <c r="BB33" s="25"/>
      <c r="BC33" s="26">
        <v>0</v>
      </c>
      <c r="BD33" s="25"/>
      <c r="BE33" s="24"/>
      <c r="BF33" s="130">
        <f t="shared" si="15"/>
        <v>0</v>
      </c>
      <c r="BG33" s="22">
        <f t="shared" si="12"/>
        <v>0</v>
      </c>
      <c r="BH33" s="21" t="e">
        <f t="shared" si="13"/>
        <v>#DIV/0!</v>
      </c>
    </row>
    <row r="34" spans="1:60" s="120" customFormat="1" x14ac:dyDescent="0.2">
      <c r="A34" s="119">
        <v>29</v>
      </c>
      <c r="B34" s="129"/>
      <c r="C34" s="121"/>
      <c r="D34" s="122"/>
      <c r="E34" s="123">
        <v>0</v>
      </c>
      <c r="F34" s="122"/>
      <c r="G34" s="124"/>
      <c r="H34" s="121"/>
      <c r="I34" s="122"/>
      <c r="J34" s="123">
        <f t="shared" si="1"/>
        <v>0</v>
      </c>
      <c r="K34" s="122"/>
      <c r="L34" s="124"/>
      <c r="M34" s="121"/>
      <c r="N34" s="122"/>
      <c r="O34" s="123">
        <f t="shared" si="2"/>
        <v>0</v>
      </c>
      <c r="P34" s="122"/>
      <c r="Q34" s="124"/>
      <c r="R34" s="121"/>
      <c r="S34" s="122"/>
      <c r="T34" s="123">
        <f t="shared" si="3"/>
        <v>0</v>
      </c>
      <c r="U34" s="122"/>
      <c r="V34" s="124"/>
      <c r="W34" s="121"/>
      <c r="X34" s="122"/>
      <c r="Y34" s="123">
        <v>0</v>
      </c>
      <c r="Z34" s="122"/>
      <c r="AA34" s="124"/>
      <c r="AB34" s="121"/>
      <c r="AC34" s="122"/>
      <c r="AD34" s="123">
        <v>0</v>
      </c>
      <c r="AE34" s="122"/>
      <c r="AF34" s="124"/>
      <c r="AG34" s="121"/>
      <c r="AH34" s="122"/>
      <c r="AI34" s="123">
        <v>0</v>
      </c>
      <c r="AJ34" s="122"/>
      <c r="AK34" s="124"/>
      <c r="AL34" s="121"/>
      <c r="AM34" s="122"/>
      <c r="AN34" s="123">
        <f t="shared" si="7"/>
        <v>0</v>
      </c>
      <c r="AO34" s="122"/>
      <c r="AP34" s="124"/>
      <c r="AQ34" s="121"/>
      <c r="AR34" s="122"/>
      <c r="AS34" s="123">
        <f t="shared" si="8"/>
        <v>0</v>
      </c>
      <c r="AT34" s="122"/>
      <c r="AU34" s="124"/>
      <c r="AV34" s="121"/>
      <c r="AW34" s="122"/>
      <c r="AX34" s="123">
        <v>0</v>
      </c>
      <c r="AY34" s="122"/>
      <c r="AZ34" s="124"/>
      <c r="BA34" s="121"/>
      <c r="BB34" s="122"/>
      <c r="BC34" s="123">
        <v>0</v>
      </c>
      <c r="BD34" s="122"/>
      <c r="BE34" s="124"/>
      <c r="BF34" s="125">
        <f t="shared" si="15"/>
        <v>0</v>
      </c>
      <c r="BG34" s="125">
        <f t="shared" si="12"/>
        <v>0</v>
      </c>
      <c r="BH34" s="126" t="e">
        <f t="shared" si="13"/>
        <v>#DIV/0!</v>
      </c>
    </row>
    <row r="35" spans="1:60" s="120" customFormat="1" ht="13.5" thickBot="1" x14ac:dyDescent="0.25">
      <c r="A35" s="119">
        <v>30</v>
      </c>
      <c r="B35" s="129"/>
      <c r="C35" s="121"/>
      <c r="D35" s="122"/>
      <c r="E35" s="123">
        <f t="shared" si="0"/>
        <v>0</v>
      </c>
      <c r="F35" s="122"/>
      <c r="G35" s="124"/>
      <c r="H35" s="121"/>
      <c r="I35" s="122"/>
      <c r="J35" s="123">
        <f t="shared" si="1"/>
        <v>0</v>
      </c>
      <c r="K35" s="122"/>
      <c r="L35" s="124"/>
      <c r="M35" s="121"/>
      <c r="N35" s="122"/>
      <c r="O35" s="123">
        <f t="shared" si="2"/>
        <v>0</v>
      </c>
      <c r="P35" s="122"/>
      <c r="Q35" s="124"/>
      <c r="R35" s="121"/>
      <c r="S35" s="122"/>
      <c r="T35" s="123">
        <f t="shared" si="3"/>
        <v>0</v>
      </c>
      <c r="U35" s="122"/>
      <c r="V35" s="124"/>
      <c r="W35" s="121"/>
      <c r="X35" s="122"/>
      <c r="Y35" s="123">
        <f t="shared" si="4"/>
        <v>0</v>
      </c>
      <c r="Z35" s="122"/>
      <c r="AA35" s="124"/>
      <c r="AB35" s="121"/>
      <c r="AC35" s="122"/>
      <c r="AD35" s="123">
        <f t="shared" si="5"/>
        <v>0</v>
      </c>
      <c r="AE35" s="122"/>
      <c r="AF35" s="124"/>
      <c r="AG35" s="121"/>
      <c r="AH35" s="122"/>
      <c r="AI35" s="123">
        <f t="shared" si="6"/>
        <v>0</v>
      </c>
      <c r="AJ35" s="122"/>
      <c r="AK35" s="124"/>
      <c r="AL35" s="121"/>
      <c r="AM35" s="122"/>
      <c r="AN35" s="123">
        <f t="shared" si="7"/>
        <v>0</v>
      </c>
      <c r="AO35" s="122"/>
      <c r="AP35" s="124"/>
      <c r="AQ35" s="121"/>
      <c r="AR35" s="122"/>
      <c r="AS35" s="123">
        <f t="shared" si="8"/>
        <v>0</v>
      </c>
      <c r="AT35" s="122"/>
      <c r="AU35" s="124"/>
      <c r="AV35" s="121"/>
      <c r="AW35" s="122"/>
      <c r="AX35" s="123">
        <f t="shared" ref="AX35" si="16">+AV35+AW35</f>
        <v>0</v>
      </c>
      <c r="AY35" s="122"/>
      <c r="AZ35" s="124"/>
      <c r="BA35" s="121"/>
      <c r="BB35" s="122"/>
      <c r="BC35" s="123">
        <f t="shared" si="10"/>
        <v>0</v>
      </c>
      <c r="BD35" s="122"/>
      <c r="BE35" s="124"/>
      <c r="BF35" s="125">
        <f t="shared" si="15"/>
        <v>0</v>
      </c>
      <c r="BG35" s="125">
        <f t="shared" si="12"/>
        <v>0</v>
      </c>
      <c r="BH35" s="126" t="e">
        <f t="shared" si="13"/>
        <v>#DIV/0!</v>
      </c>
    </row>
    <row r="36" spans="1:60" s="2" customFormat="1" ht="13.5" thickBot="1" x14ac:dyDescent="0.25">
      <c r="C36" s="17">
        <f t="shared" ref="C36:AH36" si="17">SUM(C6:C35)</f>
        <v>49</v>
      </c>
      <c r="D36" s="16">
        <f t="shared" si="17"/>
        <v>94</v>
      </c>
      <c r="E36" s="16">
        <f t="shared" si="17"/>
        <v>143</v>
      </c>
      <c r="F36" s="16">
        <f t="shared" si="17"/>
        <v>1857</v>
      </c>
      <c r="G36" s="15">
        <f t="shared" si="17"/>
        <v>73.699999999999989</v>
      </c>
      <c r="H36" s="17">
        <f t="shared" si="17"/>
        <v>67</v>
      </c>
      <c r="I36" s="16">
        <f t="shared" si="17"/>
        <v>53</v>
      </c>
      <c r="J36" s="16">
        <f t="shared" si="17"/>
        <v>120</v>
      </c>
      <c r="K36" s="16">
        <f t="shared" si="17"/>
        <v>2308</v>
      </c>
      <c r="L36" s="15">
        <f t="shared" si="17"/>
        <v>81.45</v>
      </c>
      <c r="M36" s="20">
        <f t="shared" si="17"/>
        <v>36</v>
      </c>
      <c r="N36" s="19">
        <f t="shared" si="17"/>
        <v>37</v>
      </c>
      <c r="O36" s="19">
        <f t="shared" si="17"/>
        <v>73</v>
      </c>
      <c r="P36" s="19">
        <f t="shared" si="17"/>
        <v>921</v>
      </c>
      <c r="Q36" s="18">
        <f t="shared" si="17"/>
        <v>41.45</v>
      </c>
      <c r="R36" s="17">
        <f t="shared" si="17"/>
        <v>50</v>
      </c>
      <c r="S36" s="16">
        <f t="shared" si="17"/>
        <v>69</v>
      </c>
      <c r="T36" s="16">
        <f t="shared" si="17"/>
        <v>119</v>
      </c>
      <c r="U36" s="16">
        <f t="shared" si="17"/>
        <v>2132</v>
      </c>
      <c r="V36" s="15">
        <f t="shared" si="17"/>
        <v>80.05</v>
      </c>
      <c r="W36" s="20">
        <f t="shared" si="17"/>
        <v>0</v>
      </c>
      <c r="X36" s="19">
        <f t="shared" si="17"/>
        <v>0</v>
      </c>
      <c r="Y36" s="19">
        <f t="shared" si="17"/>
        <v>0</v>
      </c>
      <c r="Z36" s="19">
        <f t="shared" si="17"/>
        <v>0</v>
      </c>
      <c r="AA36" s="18">
        <f t="shared" si="17"/>
        <v>0</v>
      </c>
      <c r="AB36" s="17">
        <f t="shared" si="17"/>
        <v>57</v>
      </c>
      <c r="AC36" s="16">
        <f t="shared" si="17"/>
        <v>39</v>
      </c>
      <c r="AD36" s="16">
        <f t="shared" si="17"/>
        <v>96</v>
      </c>
      <c r="AE36" s="16">
        <f t="shared" si="17"/>
        <v>2027</v>
      </c>
      <c r="AF36" s="15">
        <f t="shared" si="17"/>
        <v>76.3</v>
      </c>
      <c r="AG36" s="20">
        <f t="shared" si="17"/>
        <v>0</v>
      </c>
      <c r="AH36" s="19">
        <f t="shared" si="17"/>
        <v>0</v>
      </c>
      <c r="AI36" s="19">
        <f t="shared" ref="AI36:BG36" si="18">SUM(AI6:AI35)</f>
        <v>0</v>
      </c>
      <c r="AJ36" s="19">
        <f t="shared" si="18"/>
        <v>0</v>
      </c>
      <c r="AK36" s="18">
        <f t="shared" si="18"/>
        <v>0</v>
      </c>
      <c r="AL36" s="17">
        <f t="shared" si="18"/>
        <v>0</v>
      </c>
      <c r="AM36" s="16">
        <f t="shared" si="18"/>
        <v>0</v>
      </c>
      <c r="AN36" s="16">
        <f t="shared" si="18"/>
        <v>0</v>
      </c>
      <c r="AO36" s="16">
        <f t="shared" si="18"/>
        <v>0</v>
      </c>
      <c r="AP36" s="15">
        <f t="shared" si="18"/>
        <v>0</v>
      </c>
      <c r="AQ36" s="20">
        <f t="shared" si="18"/>
        <v>53</v>
      </c>
      <c r="AR36" s="19">
        <f t="shared" si="18"/>
        <v>70</v>
      </c>
      <c r="AS36" s="19">
        <f t="shared" si="18"/>
        <v>123</v>
      </c>
      <c r="AT36" s="19">
        <f t="shared" si="18"/>
        <v>2248</v>
      </c>
      <c r="AU36" s="18">
        <f t="shared" si="18"/>
        <v>80.45</v>
      </c>
      <c r="AV36" s="17">
        <f t="shared" si="18"/>
        <v>44</v>
      </c>
      <c r="AW36" s="16">
        <f t="shared" si="18"/>
        <v>34</v>
      </c>
      <c r="AX36" s="16">
        <f t="shared" si="18"/>
        <v>78</v>
      </c>
      <c r="AY36" s="16">
        <f t="shared" si="18"/>
        <v>1898</v>
      </c>
      <c r="AZ36" s="15">
        <f t="shared" si="18"/>
        <v>70.183333333333337</v>
      </c>
      <c r="BA36" s="17">
        <f t="shared" si="18"/>
        <v>45</v>
      </c>
      <c r="BB36" s="16">
        <f t="shared" si="18"/>
        <v>61</v>
      </c>
      <c r="BC36" s="16">
        <f t="shared" si="18"/>
        <v>106</v>
      </c>
      <c r="BD36" s="16">
        <f t="shared" si="18"/>
        <v>1572</v>
      </c>
      <c r="BE36" s="136">
        <f t="shared" si="18"/>
        <v>2.7277777777777779</v>
      </c>
      <c r="BF36" s="14">
        <f t="shared" si="18"/>
        <v>67</v>
      </c>
      <c r="BG36" s="13">
        <f t="shared" si="18"/>
        <v>780</v>
      </c>
      <c r="BH36" s="12">
        <f t="shared" si="13"/>
        <v>11.64179104477612</v>
      </c>
    </row>
    <row r="38" spans="1:60" ht="13.5" thickBot="1" x14ac:dyDescent="0.25"/>
    <row r="39" spans="1:60" ht="13.5" thickBot="1" x14ac:dyDescent="0.25">
      <c r="C39" s="186" t="s">
        <v>14</v>
      </c>
      <c r="D39" s="187"/>
      <c r="E39" s="188"/>
      <c r="J39" s="1"/>
      <c r="O39" s="1"/>
      <c r="T39" s="1"/>
      <c r="Y39" s="1"/>
      <c r="AD39" s="1"/>
      <c r="AI39" s="1"/>
      <c r="AL39" s="1"/>
      <c r="AM39" s="1"/>
      <c r="AN39" s="1"/>
    </row>
    <row r="40" spans="1:60" x14ac:dyDescent="0.2">
      <c r="C40" s="11" t="s">
        <v>15</v>
      </c>
      <c r="D40" s="10"/>
      <c r="E40" s="9">
        <f>(E36+J36+O36+T36+Y36++AD36+AI36+AN36+AS36+AX36+BC36)/BF36</f>
        <v>12.805970149253731</v>
      </c>
      <c r="J40" s="1"/>
      <c r="O40" s="1"/>
      <c r="T40" s="1"/>
      <c r="Y40" s="1"/>
      <c r="AD40" s="1"/>
      <c r="AI40" s="1"/>
      <c r="AL40" s="1"/>
      <c r="AM40" s="1"/>
      <c r="AN40" s="1"/>
    </row>
    <row r="41" spans="1:60" x14ac:dyDescent="0.2">
      <c r="C41" s="8" t="s">
        <v>16</v>
      </c>
      <c r="D41" s="7"/>
      <c r="E41" s="6">
        <f>(F36+K36+P36+U36+Z36+BD36+AE36+AJ36+AY36+AO36+AT36)/BF36</f>
        <v>223.32835820895522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60" x14ac:dyDescent="0.2">
      <c r="C42" s="8" t="s">
        <v>17</v>
      </c>
      <c r="D42" s="7"/>
      <c r="E42" s="6">
        <f>(G36+L36+Q36+V36+AA36+AF36+AK36+AP36+AU36+AZ36+BE36)/BF36</f>
        <v>7.5568822553897173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60" ht="13.5" thickBot="1" x14ac:dyDescent="0.25">
      <c r="C43" s="5" t="s">
        <v>18</v>
      </c>
      <c r="D43" s="4"/>
      <c r="E43" s="3">
        <f>(+C36+H36+M36+R36+W36+AB36+AG36+AL36+AQ36+AV36+BA36)/(D36+I36+N36+S36+X36+AC36+AH36+AM36+AR36+AW36+BB36)</f>
        <v>0.87746170678336977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60" x14ac:dyDescent="0.2">
      <c r="E44" s="1"/>
      <c r="J44" s="1"/>
      <c r="O44" s="1"/>
      <c r="T44" s="1"/>
      <c r="Y44" s="1"/>
      <c r="AD44" s="1"/>
      <c r="AI44" s="1"/>
      <c r="AL44" s="1"/>
      <c r="AM44" s="1"/>
      <c r="AN44" s="1"/>
    </row>
    <row r="45" spans="1:60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60" ht="15" x14ac:dyDescent="0.25">
      <c r="E46" s="1"/>
      <c r="J46"/>
      <c r="K46" s="51" t="s">
        <v>19</v>
      </c>
      <c r="L46" s="51" t="s">
        <v>20</v>
      </c>
      <c r="M46" s="51"/>
      <c r="N46" s="52"/>
      <c r="O46" s="1"/>
      <c r="T46" s="1"/>
      <c r="Y46" s="1"/>
      <c r="AD46" s="1"/>
      <c r="AI46" s="1"/>
      <c r="AL46" s="1"/>
      <c r="AM46" s="1"/>
      <c r="AN46" s="1"/>
    </row>
    <row r="47" spans="1:60" ht="15" x14ac:dyDescent="0.25">
      <c r="I47" t="s">
        <v>21</v>
      </c>
      <c r="K47" s="51">
        <v>10</v>
      </c>
      <c r="L47" s="51">
        <v>45</v>
      </c>
      <c r="M47" s="51">
        <f>K47*60+L47</f>
        <v>645</v>
      </c>
      <c r="N47" s="52">
        <f>M47/60</f>
        <v>10.75</v>
      </c>
    </row>
    <row r="48" spans="1:60" ht="15" x14ac:dyDescent="0.25">
      <c r="I48" s="53"/>
      <c r="J48" s="54"/>
      <c r="K48" s="55"/>
      <c r="L48" s="55"/>
      <c r="M48" s="55"/>
      <c r="N48" s="56"/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</sheetData>
  <mergeCells count="25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F4:BF5"/>
    <mergeCell ref="BG4:BG5"/>
    <mergeCell ref="BH4:BH5"/>
    <mergeCell ref="C39:E39"/>
    <mergeCell ref="AG4:AK4"/>
    <mergeCell ref="AL4:AP4"/>
    <mergeCell ref="AQ4:AU4"/>
    <mergeCell ref="AV4:AZ4"/>
    <mergeCell ref="BA4:BE4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>
    <tabColor rgb="FFFF0000"/>
  </sheetPr>
  <dimension ref="A1:BC61"/>
  <sheetViews>
    <sheetView showGridLines="0" zoomScale="70" zoomScaleNormal="70" workbookViewId="0">
      <pane xSplit="1" ySplit="5" topLeftCell="AB6" activePane="bottomRight" state="frozen"/>
      <selection activeCell="AK9" sqref="AK9"/>
      <selection pane="topRight" activeCell="AK9" sqref="AK9"/>
      <selection pane="bottomLeft" activeCell="AK9" sqref="AK9"/>
      <selection pane="bottomRight" activeCell="AW27" sqref="AW27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145" t="s">
        <v>22</v>
      </c>
      <c r="D3" s="146"/>
      <c r="E3" s="146"/>
      <c r="F3" s="146"/>
      <c r="G3" s="147"/>
      <c r="H3" s="142" t="s">
        <v>0</v>
      </c>
      <c r="I3" s="143"/>
      <c r="J3" s="143"/>
      <c r="K3" s="143"/>
      <c r="L3" s="144"/>
      <c r="M3" s="145" t="s">
        <v>1</v>
      </c>
      <c r="N3" s="146"/>
      <c r="O3" s="146"/>
      <c r="P3" s="146"/>
      <c r="Q3" s="147"/>
      <c r="R3" s="142" t="s">
        <v>2</v>
      </c>
      <c r="S3" s="143"/>
      <c r="T3" s="143"/>
      <c r="U3" s="143"/>
      <c r="V3" s="144"/>
      <c r="W3" s="145" t="s">
        <v>3</v>
      </c>
      <c r="X3" s="146"/>
      <c r="Y3" s="146"/>
      <c r="Z3" s="146"/>
      <c r="AA3" s="147"/>
      <c r="AB3" s="142" t="s">
        <v>4</v>
      </c>
      <c r="AC3" s="143"/>
      <c r="AD3" s="143"/>
      <c r="AE3" s="143"/>
      <c r="AF3" s="144"/>
      <c r="AG3" s="145" t="s">
        <v>24</v>
      </c>
      <c r="AH3" s="146"/>
      <c r="AI3" s="146"/>
      <c r="AJ3" s="146"/>
      <c r="AK3" s="147"/>
      <c r="AL3" s="142" t="s">
        <v>25</v>
      </c>
      <c r="AM3" s="143"/>
      <c r="AN3" s="143"/>
      <c r="AO3" s="143"/>
      <c r="AP3" s="144"/>
      <c r="AQ3" s="145" t="s">
        <v>23</v>
      </c>
      <c r="AR3" s="146"/>
      <c r="AS3" s="146"/>
      <c r="AT3" s="146"/>
      <c r="AU3" s="147"/>
      <c r="AV3" s="142" t="s">
        <v>26</v>
      </c>
      <c r="AW3" s="143"/>
      <c r="AX3" s="143"/>
      <c r="AY3" s="143"/>
      <c r="AZ3" s="144"/>
      <c r="BA3" s="2"/>
      <c r="BB3" s="2"/>
      <c r="BC3" s="2"/>
    </row>
    <row r="4" spans="1:55" s="46" customFormat="1" ht="15.75" x14ac:dyDescent="0.25">
      <c r="A4" s="47" t="s">
        <v>5</v>
      </c>
      <c r="C4" s="145"/>
      <c r="D4" s="146"/>
      <c r="E4" s="146"/>
      <c r="F4" s="146"/>
      <c r="G4" s="147"/>
      <c r="H4" s="142"/>
      <c r="I4" s="143"/>
      <c r="J4" s="143"/>
      <c r="K4" s="143"/>
      <c r="L4" s="144"/>
      <c r="M4" s="145"/>
      <c r="N4" s="146"/>
      <c r="O4" s="146"/>
      <c r="P4" s="146"/>
      <c r="Q4" s="147"/>
      <c r="R4" s="148" t="s">
        <v>27</v>
      </c>
      <c r="S4" s="143"/>
      <c r="T4" s="143"/>
      <c r="U4" s="143"/>
      <c r="V4" s="144"/>
      <c r="W4" s="145"/>
      <c r="X4" s="146"/>
      <c r="Y4" s="146"/>
      <c r="Z4" s="146"/>
      <c r="AA4" s="147"/>
      <c r="AB4" s="142"/>
      <c r="AC4" s="143"/>
      <c r="AD4" s="143"/>
      <c r="AE4" s="143"/>
      <c r="AF4" s="144"/>
      <c r="AG4" s="145"/>
      <c r="AH4" s="146"/>
      <c r="AI4" s="146"/>
      <c r="AJ4" s="146"/>
      <c r="AK4" s="147"/>
      <c r="AL4" s="142"/>
      <c r="AM4" s="143"/>
      <c r="AN4" s="143"/>
      <c r="AO4" s="143"/>
      <c r="AP4" s="144"/>
      <c r="AQ4" s="145"/>
      <c r="AR4" s="146"/>
      <c r="AS4" s="146"/>
      <c r="AT4" s="146"/>
      <c r="AU4" s="147"/>
      <c r="AV4" s="142"/>
      <c r="AW4" s="143"/>
      <c r="AX4" s="143"/>
      <c r="AY4" s="143"/>
      <c r="AZ4" s="144"/>
      <c r="BA4" s="151" t="s">
        <v>6</v>
      </c>
      <c r="BB4" s="153" t="s">
        <v>7</v>
      </c>
      <c r="BC4" s="17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152"/>
      <c r="BB5" s="154"/>
      <c r="BC5" s="17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69">
        <v>8.5</v>
      </c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69">
        <v>8.5</v>
      </c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8.5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8.5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186" t="s">
        <v>14</v>
      </c>
      <c r="D40" s="187"/>
      <c r="E40" s="188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tabColor rgb="FFFF0000"/>
  </sheetPr>
  <dimension ref="A1:BC61"/>
  <sheetViews>
    <sheetView showGridLines="0" zoomScale="70" zoomScaleNormal="70" workbookViewId="0">
      <pane xSplit="1" ySplit="5" topLeftCell="B6" activePane="bottomRight" state="frozen"/>
      <selection activeCell="AK9" sqref="AK9"/>
      <selection pane="topRight" activeCell="AK9" sqref="AK9"/>
      <selection pane="bottomLeft" activeCell="AK9" sqref="AK9"/>
      <selection pane="bottomRight" activeCell="G12" sqref="G12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145" t="s">
        <v>22</v>
      </c>
      <c r="D3" s="146"/>
      <c r="E3" s="146"/>
      <c r="F3" s="146"/>
      <c r="G3" s="147"/>
      <c r="H3" s="142" t="s">
        <v>0</v>
      </c>
      <c r="I3" s="143"/>
      <c r="J3" s="143"/>
      <c r="K3" s="143"/>
      <c r="L3" s="144"/>
      <c r="M3" s="145" t="s">
        <v>1</v>
      </c>
      <c r="N3" s="146"/>
      <c r="O3" s="146"/>
      <c r="P3" s="146"/>
      <c r="Q3" s="147"/>
      <c r="R3" s="142" t="s">
        <v>2</v>
      </c>
      <c r="S3" s="143"/>
      <c r="T3" s="143"/>
      <c r="U3" s="143"/>
      <c r="V3" s="144"/>
      <c r="W3" s="145" t="s">
        <v>3</v>
      </c>
      <c r="X3" s="146"/>
      <c r="Y3" s="146"/>
      <c r="Z3" s="146"/>
      <c r="AA3" s="147"/>
      <c r="AB3" s="142" t="s">
        <v>4</v>
      </c>
      <c r="AC3" s="143"/>
      <c r="AD3" s="143"/>
      <c r="AE3" s="143"/>
      <c r="AF3" s="144"/>
      <c r="AG3" s="145" t="s">
        <v>24</v>
      </c>
      <c r="AH3" s="146"/>
      <c r="AI3" s="146"/>
      <c r="AJ3" s="146"/>
      <c r="AK3" s="147"/>
      <c r="AL3" s="142" t="s">
        <v>25</v>
      </c>
      <c r="AM3" s="143"/>
      <c r="AN3" s="143"/>
      <c r="AO3" s="143"/>
      <c r="AP3" s="144"/>
      <c r="AQ3" s="145" t="s">
        <v>23</v>
      </c>
      <c r="AR3" s="146"/>
      <c r="AS3" s="146"/>
      <c r="AT3" s="146"/>
      <c r="AU3" s="147"/>
      <c r="AV3" s="142" t="s">
        <v>26</v>
      </c>
      <c r="AW3" s="143"/>
      <c r="AX3" s="143"/>
      <c r="AY3" s="143"/>
      <c r="AZ3" s="144"/>
      <c r="BA3" s="2"/>
      <c r="BB3" s="2"/>
      <c r="BC3" s="2"/>
    </row>
    <row r="4" spans="1:55" s="46" customFormat="1" ht="15.75" x14ac:dyDescent="0.25">
      <c r="A4" s="47" t="s">
        <v>5</v>
      </c>
      <c r="C4" s="145"/>
      <c r="D4" s="146"/>
      <c r="E4" s="146"/>
      <c r="F4" s="146"/>
      <c r="G4" s="147"/>
      <c r="H4" s="142"/>
      <c r="I4" s="143"/>
      <c r="J4" s="143"/>
      <c r="K4" s="143"/>
      <c r="L4" s="144"/>
      <c r="M4" s="145"/>
      <c r="N4" s="146"/>
      <c r="O4" s="146"/>
      <c r="P4" s="146"/>
      <c r="Q4" s="147"/>
      <c r="R4" s="148" t="s">
        <v>27</v>
      </c>
      <c r="S4" s="143"/>
      <c r="T4" s="143"/>
      <c r="U4" s="143"/>
      <c r="V4" s="144"/>
      <c r="W4" s="145"/>
      <c r="X4" s="146"/>
      <c r="Y4" s="146"/>
      <c r="Z4" s="146"/>
      <c r="AA4" s="147"/>
      <c r="AB4" s="142"/>
      <c r="AC4" s="143"/>
      <c r="AD4" s="143"/>
      <c r="AE4" s="143"/>
      <c r="AF4" s="144"/>
      <c r="AG4" s="145"/>
      <c r="AH4" s="146"/>
      <c r="AI4" s="146"/>
      <c r="AJ4" s="146"/>
      <c r="AK4" s="147"/>
      <c r="AL4" s="142"/>
      <c r="AM4" s="143"/>
      <c r="AN4" s="143"/>
      <c r="AO4" s="143"/>
      <c r="AP4" s="144"/>
      <c r="AQ4" s="145"/>
      <c r="AR4" s="146"/>
      <c r="AS4" s="146"/>
      <c r="AT4" s="146"/>
      <c r="AU4" s="147"/>
      <c r="AV4" s="142"/>
      <c r="AW4" s="143"/>
      <c r="AX4" s="143"/>
      <c r="AY4" s="143"/>
      <c r="AZ4" s="144"/>
      <c r="BA4" s="151" t="s">
        <v>6</v>
      </c>
      <c r="BB4" s="153" t="s">
        <v>7</v>
      </c>
      <c r="BC4" s="17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152"/>
      <c r="BB5" s="154"/>
      <c r="BC5" s="17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24"/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186" t="s">
        <v>14</v>
      </c>
      <c r="D40" s="187"/>
      <c r="E40" s="188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>
    <tabColor rgb="FFFF0000"/>
  </sheetPr>
  <dimension ref="A1:BC61"/>
  <sheetViews>
    <sheetView showGridLines="0" zoomScale="70" zoomScaleNormal="70" workbookViewId="0">
      <pane xSplit="1" ySplit="5" topLeftCell="AH9" activePane="bottomRight" state="frozen"/>
      <selection activeCell="AK9" sqref="AK9"/>
      <selection pane="topRight" activeCell="AK9" sqref="AK9"/>
      <selection pane="bottomLeft" activeCell="AK9" sqref="AK9"/>
      <selection pane="bottomRight" activeCell="C19" sqref="C19"/>
    </sheetView>
  </sheetViews>
  <sheetFormatPr baseColWidth="10" defaultColWidth="11.42578125" defaultRowHeight="12.75" x14ac:dyDescent="0.2"/>
  <cols>
    <col min="1" max="1" width="8.5703125" style="2" customWidth="1"/>
    <col min="2" max="2" width="6.7109375" style="1" customWidth="1"/>
    <col min="3" max="4" width="9.28515625" style="1" customWidth="1"/>
    <col min="5" max="5" width="9.28515625" style="2" customWidth="1"/>
    <col min="6" max="9" width="9.28515625" style="1" customWidth="1"/>
    <col min="10" max="10" width="9.28515625" style="2" customWidth="1"/>
    <col min="11" max="14" width="9.28515625" style="1" customWidth="1"/>
    <col min="15" max="15" width="9.28515625" style="2" customWidth="1"/>
    <col min="16" max="19" width="9.28515625" style="1" customWidth="1"/>
    <col min="20" max="20" width="9.28515625" style="2" customWidth="1"/>
    <col min="21" max="24" width="9.28515625" style="1" customWidth="1"/>
    <col min="25" max="25" width="9.28515625" style="2" customWidth="1"/>
    <col min="26" max="29" width="9.28515625" style="1" customWidth="1"/>
    <col min="30" max="30" width="9.28515625" style="2" customWidth="1"/>
    <col min="31" max="34" width="9.28515625" style="1" customWidth="1"/>
    <col min="35" max="35" width="9.28515625" style="2" customWidth="1"/>
    <col min="36" max="37" width="9.28515625" style="1" customWidth="1"/>
    <col min="38" max="40" width="16" style="2" customWidth="1"/>
    <col min="41" max="16384" width="11.42578125" style="1"/>
  </cols>
  <sheetData>
    <row r="1" spans="1:55" ht="29.45" customHeight="1" x14ac:dyDescent="0.25">
      <c r="A1" s="50"/>
      <c r="B1" s="48"/>
      <c r="G1" s="48"/>
      <c r="L1" s="48"/>
      <c r="Q1" s="48"/>
      <c r="V1" s="48"/>
      <c r="AA1" s="48"/>
      <c r="AF1" s="48"/>
      <c r="AK1" s="48"/>
    </row>
    <row r="2" spans="1:55" ht="8.25" customHeight="1" thickBot="1" x14ac:dyDescent="0.3">
      <c r="A2" s="49"/>
      <c r="B2" s="48"/>
      <c r="G2" s="48"/>
      <c r="L2" s="48"/>
      <c r="Q2" s="48"/>
      <c r="V2" s="48"/>
      <c r="AA2" s="48"/>
      <c r="AF2" s="48"/>
      <c r="AK2" s="48"/>
    </row>
    <row r="3" spans="1:55" ht="16.5" thickBot="1" x14ac:dyDescent="0.3">
      <c r="C3" s="145" t="s">
        <v>22</v>
      </c>
      <c r="D3" s="146"/>
      <c r="E3" s="146"/>
      <c r="F3" s="146"/>
      <c r="G3" s="147"/>
      <c r="H3" s="142" t="s">
        <v>0</v>
      </c>
      <c r="I3" s="143"/>
      <c r="J3" s="143"/>
      <c r="K3" s="143"/>
      <c r="L3" s="144"/>
      <c r="M3" s="145" t="s">
        <v>1</v>
      </c>
      <c r="N3" s="146"/>
      <c r="O3" s="146"/>
      <c r="P3" s="146"/>
      <c r="Q3" s="147"/>
      <c r="R3" s="142" t="s">
        <v>2</v>
      </c>
      <c r="S3" s="143"/>
      <c r="T3" s="143"/>
      <c r="U3" s="143"/>
      <c r="V3" s="144"/>
      <c r="W3" s="145" t="s">
        <v>3</v>
      </c>
      <c r="X3" s="146"/>
      <c r="Y3" s="146"/>
      <c r="Z3" s="146"/>
      <c r="AA3" s="147"/>
      <c r="AB3" s="142" t="s">
        <v>4</v>
      </c>
      <c r="AC3" s="143"/>
      <c r="AD3" s="143"/>
      <c r="AE3" s="143"/>
      <c r="AF3" s="144"/>
      <c r="AG3" s="145" t="s">
        <v>24</v>
      </c>
      <c r="AH3" s="146"/>
      <c r="AI3" s="146"/>
      <c r="AJ3" s="146"/>
      <c r="AK3" s="147"/>
      <c r="AL3" s="142" t="s">
        <v>25</v>
      </c>
      <c r="AM3" s="143"/>
      <c r="AN3" s="143"/>
      <c r="AO3" s="143"/>
      <c r="AP3" s="144"/>
      <c r="AQ3" s="145" t="s">
        <v>23</v>
      </c>
      <c r="AR3" s="146"/>
      <c r="AS3" s="146"/>
      <c r="AT3" s="146"/>
      <c r="AU3" s="147"/>
      <c r="AV3" s="142" t="s">
        <v>26</v>
      </c>
      <c r="AW3" s="143"/>
      <c r="AX3" s="143"/>
      <c r="AY3" s="143"/>
      <c r="AZ3" s="144"/>
      <c r="BA3" s="2"/>
      <c r="BB3" s="2"/>
      <c r="BC3" s="2"/>
    </row>
    <row r="4" spans="1:55" s="46" customFormat="1" ht="15.75" x14ac:dyDescent="0.25">
      <c r="A4" s="47" t="s">
        <v>5</v>
      </c>
      <c r="C4" s="145"/>
      <c r="D4" s="146"/>
      <c r="E4" s="146"/>
      <c r="F4" s="146"/>
      <c r="G4" s="147"/>
      <c r="H4" s="142"/>
      <c r="I4" s="143"/>
      <c r="J4" s="143"/>
      <c r="K4" s="143"/>
      <c r="L4" s="144"/>
      <c r="M4" s="145"/>
      <c r="N4" s="146"/>
      <c r="O4" s="146"/>
      <c r="P4" s="146"/>
      <c r="Q4" s="147"/>
      <c r="R4" s="148" t="s">
        <v>27</v>
      </c>
      <c r="S4" s="143"/>
      <c r="T4" s="143"/>
      <c r="U4" s="143"/>
      <c r="V4" s="144"/>
      <c r="W4" s="145"/>
      <c r="X4" s="146"/>
      <c r="Y4" s="146"/>
      <c r="Z4" s="146"/>
      <c r="AA4" s="147"/>
      <c r="AB4" s="142"/>
      <c r="AC4" s="143"/>
      <c r="AD4" s="143"/>
      <c r="AE4" s="143"/>
      <c r="AF4" s="144"/>
      <c r="AG4" s="145"/>
      <c r="AH4" s="146"/>
      <c r="AI4" s="146"/>
      <c r="AJ4" s="146"/>
      <c r="AK4" s="147"/>
      <c r="AL4" s="142"/>
      <c r="AM4" s="143"/>
      <c r="AN4" s="143"/>
      <c r="AO4" s="143"/>
      <c r="AP4" s="144"/>
      <c r="AQ4" s="145"/>
      <c r="AR4" s="146"/>
      <c r="AS4" s="146"/>
      <c r="AT4" s="146"/>
      <c r="AU4" s="147"/>
      <c r="AV4" s="142"/>
      <c r="AW4" s="143"/>
      <c r="AX4" s="143"/>
      <c r="AY4" s="143"/>
      <c r="AZ4" s="144"/>
      <c r="BA4" s="151" t="s">
        <v>6</v>
      </c>
      <c r="BB4" s="153" t="s">
        <v>7</v>
      </c>
      <c r="BC4" s="178" t="s">
        <v>8</v>
      </c>
    </row>
    <row r="5" spans="1:55" ht="13.5" thickBot="1" x14ac:dyDescent="0.25">
      <c r="A5" s="45"/>
      <c r="C5" s="41" t="s">
        <v>9</v>
      </c>
      <c r="D5" s="40" t="s">
        <v>10</v>
      </c>
      <c r="E5" s="26" t="s">
        <v>11</v>
      </c>
      <c r="F5" s="40" t="s">
        <v>12</v>
      </c>
      <c r="G5" s="39" t="s">
        <v>13</v>
      </c>
      <c r="H5" s="41" t="s">
        <v>9</v>
      </c>
      <c r="I5" s="40" t="s">
        <v>10</v>
      </c>
      <c r="J5" s="26" t="s">
        <v>11</v>
      </c>
      <c r="K5" s="40" t="s">
        <v>12</v>
      </c>
      <c r="L5" s="39" t="s">
        <v>13</v>
      </c>
      <c r="M5" s="44" t="s">
        <v>9</v>
      </c>
      <c r="N5" s="43" t="s">
        <v>10</v>
      </c>
      <c r="O5" s="28" t="s">
        <v>11</v>
      </c>
      <c r="P5" s="43" t="s">
        <v>12</v>
      </c>
      <c r="Q5" s="42" t="s">
        <v>13</v>
      </c>
      <c r="R5" s="41" t="s">
        <v>9</v>
      </c>
      <c r="S5" s="40" t="s">
        <v>10</v>
      </c>
      <c r="T5" s="26" t="s">
        <v>11</v>
      </c>
      <c r="U5" s="40" t="s">
        <v>12</v>
      </c>
      <c r="V5" s="39" t="s">
        <v>13</v>
      </c>
      <c r="W5" s="38" t="s">
        <v>9</v>
      </c>
      <c r="X5" s="36" t="s">
        <v>10</v>
      </c>
      <c r="Y5" s="37" t="s">
        <v>11</v>
      </c>
      <c r="Z5" s="36" t="s">
        <v>12</v>
      </c>
      <c r="AA5" s="35" t="s">
        <v>13</v>
      </c>
      <c r="AB5" s="34" t="s">
        <v>9</v>
      </c>
      <c r="AC5" s="32" t="s">
        <v>10</v>
      </c>
      <c r="AD5" s="33" t="s">
        <v>11</v>
      </c>
      <c r="AE5" s="32" t="s">
        <v>12</v>
      </c>
      <c r="AF5" s="31" t="s">
        <v>13</v>
      </c>
      <c r="AG5" s="38" t="s">
        <v>9</v>
      </c>
      <c r="AH5" s="36" t="s">
        <v>10</v>
      </c>
      <c r="AI5" s="37" t="s">
        <v>11</v>
      </c>
      <c r="AJ5" s="36" t="s">
        <v>12</v>
      </c>
      <c r="AK5" s="35" t="s">
        <v>13</v>
      </c>
      <c r="AL5" s="34" t="s">
        <v>9</v>
      </c>
      <c r="AM5" s="32" t="s">
        <v>10</v>
      </c>
      <c r="AN5" s="33" t="s">
        <v>11</v>
      </c>
      <c r="AO5" s="32" t="s">
        <v>12</v>
      </c>
      <c r="AP5" s="31" t="s">
        <v>13</v>
      </c>
      <c r="AQ5" s="38" t="s">
        <v>9</v>
      </c>
      <c r="AR5" s="36" t="s">
        <v>10</v>
      </c>
      <c r="AS5" s="37" t="s">
        <v>11</v>
      </c>
      <c r="AT5" s="36" t="s">
        <v>12</v>
      </c>
      <c r="AU5" s="35" t="s">
        <v>13</v>
      </c>
      <c r="AV5" s="34" t="s">
        <v>9</v>
      </c>
      <c r="AW5" s="32" t="s">
        <v>10</v>
      </c>
      <c r="AX5" s="33" t="s">
        <v>11</v>
      </c>
      <c r="AY5" s="32" t="s">
        <v>12</v>
      </c>
      <c r="AZ5" s="31" t="s">
        <v>13</v>
      </c>
      <c r="BA5" s="152"/>
      <c r="BB5" s="154"/>
      <c r="BC5" s="179"/>
    </row>
    <row r="6" spans="1:55" x14ac:dyDescent="0.2">
      <c r="A6" s="30">
        <v>1</v>
      </c>
      <c r="C6" s="27"/>
      <c r="D6" s="25"/>
      <c r="E6" s="26">
        <f t="shared" ref="E6:E36" si="0">+C6+D6</f>
        <v>0</v>
      </c>
      <c r="F6" s="25"/>
      <c r="G6" s="24"/>
      <c r="H6" s="27"/>
      <c r="I6" s="25"/>
      <c r="J6" s="26">
        <f t="shared" ref="J6:J36" si="1">+H6+I6</f>
        <v>0</v>
      </c>
      <c r="K6" s="25"/>
      <c r="L6" s="24"/>
      <c r="M6" s="27"/>
      <c r="N6" s="25"/>
      <c r="O6" s="28">
        <f t="shared" ref="O6:O36" si="2">+M6+N6</f>
        <v>0</v>
      </c>
      <c r="P6" s="25"/>
      <c r="Q6" s="24"/>
      <c r="R6" s="27"/>
      <c r="S6" s="25"/>
      <c r="T6" s="26">
        <f t="shared" ref="T6:T36" si="3">+R6+S6</f>
        <v>0</v>
      </c>
      <c r="U6" s="25"/>
      <c r="V6" s="24"/>
      <c r="W6" s="27"/>
      <c r="X6" s="25"/>
      <c r="Y6" s="28">
        <f t="shared" ref="Y6:Y36" si="4">+W6+X6</f>
        <v>0</v>
      </c>
      <c r="Z6" s="25"/>
      <c r="AA6" s="24"/>
      <c r="AB6" s="27"/>
      <c r="AC6" s="25"/>
      <c r="AD6" s="26">
        <f t="shared" ref="AD6:AD36" si="5">+AB6+AC6</f>
        <v>0</v>
      </c>
      <c r="AE6" s="25"/>
      <c r="AF6" s="24"/>
      <c r="AG6" s="27"/>
      <c r="AH6" s="25"/>
      <c r="AI6" s="28">
        <f t="shared" ref="AI6:AI36" si="6">+AG6+AH6</f>
        <v>0</v>
      </c>
      <c r="AJ6" s="25"/>
      <c r="AK6" s="24"/>
      <c r="AL6" s="27"/>
      <c r="AM6" s="25"/>
      <c r="AN6" s="26">
        <f t="shared" ref="AN6:AN36" si="7">+AL6+AM6</f>
        <v>0</v>
      </c>
      <c r="AO6" s="25"/>
      <c r="AP6" s="24"/>
      <c r="AQ6" s="27"/>
      <c r="AR6" s="25"/>
      <c r="AS6" s="28">
        <f t="shared" ref="AS6:AS36" si="8">+AQ6+AR6</f>
        <v>0</v>
      </c>
      <c r="AT6" s="25"/>
      <c r="AU6" s="24"/>
      <c r="AV6" s="27"/>
      <c r="AW6" s="25"/>
      <c r="AX6" s="26">
        <f t="shared" ref="AX6:AX36" si="9">+AV6+AW6</f>
        <v>0</v>
      </c>
      <c r="AY6" s="25"/>
      <c r="AZ6" s="24"/>
      <c r="BA6" s="23">
        <f t="shared" ref="BA6:BA36" si="10">IF(E6&gt;0,1,0)+IF(J6&gt;0,1,0)+IF(O6&gt;0,1,0)+IF(T6&gt;0,1,0)+IF(Y6&gt;0,1,0)+IF(AD6&gt;0,1,0)+IF(AI6&gt;0,1,0)+IF(AN6&gt;0,1,0)+IF(AS6&gt;0,1,0)+IF(AX6&gt;0,1,0)</f>
        <v>0</v>
      </c>
      <c r="BB6" s="22">
        <f t="shared" ref="BB6:BB36" si="11">E6+J6+O6+T6+Y6+AD6+AI6+AN6+AS6+AX6</f>
        <v>0</v>
      </c>
      <c r="BC6" s="21" t="e">
        <f t="shared" ref="BC6:BC37" si="12">BB6/BA6</f>
        <v>#DIV/0!</v>
      </c>
    </row>
    <row r="7" spans="1:55" x14ac:dyDescent="0.2">
      <c r="A7" s="30">
        <v>2</v>
      </c>
      <c r="C7" s="27"/>
      <c r="D7" s="25"/>
      <c r="E7" s="26">
        <f t="shared" si="0"/>
        <v>0</v>
      </c>
      <c r="F7" s="25"/>
      <c r="G7" s="24"/>
      <c r="H7" s="27"/>
      <c r="I7" s="25"/>
      <c r="J7" s="26">
        <f t="shared" si="1"/>
        <v>0</v>
      </c>
      <c r="K7" s="25"/>
      <c r="L7" s="24"/>
      <c r="M7" s="27"/>
      <c r="N7" s="25"/>
      <c r="O7" s="28">
        <f t="shared" si="2"/>
        <v>0</v>
      </c>
      <c r="P7" s="25"/>
      <c r="Q7" s="24"/>
      <c r="R7" s="27"/>
      <c r="S7" s="25"/>
      <c r="T7" s="26">
        <f t="shared" si="3"/>
        <v>0</v>
      </c>
      <c r="U7" s="25"/>
      <c r="V7" s="24"/>
      <c r="W7" s="27"/>
      <c r="X7" s="25"/>
      <c r="Y7" s="28">
        <f t="shared" si="4"/>
        <v>0</v>
      </c>
      <c r="Z7" s="25"/>
      <c r="AA7" s="24"/>
      <c r="AB7" s="27"/>
      <c r="AC7" s="25"/>
      <c r="AD7" s="26">
        <f t="shared" si="5"/>
        <v>0</v>
      </c>
      <c r="AE7" s="25"/>
      <c r="AF7" s="24"/>
      <c r="AG7" s="27"/>
      <c r="AH7" s="25"/>
      <c r="AI7" s="28">
        <f t="shared" si="6"/>
        <v>0</v>
      </c>
      <c r="AJ7" s="25"/>
      <c r="AK7" s="24"/>
      <c r="AL7" s="27"/>
      <c r="AM7" s="25"/>
      <c r="AN7" s="26">
        <f t="shared" si="7"/>
        <v>0</v>
      </c>
      <c r="AO7" s="25"/>
      <c r="AP7" s="24"/>
      <c r="AQ7" s="27"/>
      <c r="AR7" s="25"/>
      <c r="AS7" s="28">
        <f t="shared" si="8"/>
        <v>0</v>
      </c>
      <c r="AT7" s="25"/>
      <c r="AU7" s="24"/>
      <c r="AV7" s="27"/>
      <c r="AW7" s="25"/>
      <c r="AX7" s="26">
        <f t="shared" si="9"/>
        <v>0</v>
      </c>
      <c r="AY7" s="25"/>
      <c r="AZ7" s="24"/>
      <c r="BA7" s="23">
        <f t="shared" si="10"/>
        <v>0</v>
      </c>
      <c r="BB7" s="22">
        <f t="shared" si="11"/>
        <v>0</v>
      </c>
      <c r="BC7" s="21" t="e">
        <f t="shared" si="12"/>
        <v>#DIV/0!</v>
      </c>
    </row>
    <row r="8" spans="1:55" x14ac:dyDescent="0.2">
      <c r="A8" s="30">
        <v>3</v>
      </c>
      <c r="C8" s="27"/>
      <c r="D8" s="25"/>
      <c r="E8" s="26">
        <f t="shared" si="0"/>
        <v>0</v>
      </c>
      <c r="F8" s="25"/>
      <c r="G8" s="24"/>
      <c r="H8" s="27"/>
      <c r="I8" s="25"/>
      <c r="J8" s="26">
        <f t="shared" si="1"/>
        <v>0</v>
      </c>
      <c r="K8" s="25"/>
      <c r="L8" s="24"/>
      <c r="M8" s="27"/>
      <c r="N8" s="25"/>
      <c r="O8" s="28">
        <f t="shared" si="2"/>
        <v>0</v>
      </c>
      <c r="P8" s="25"/>
      <c r="Q8" s="24"/>
      <c r="R8" s="27"/>
      <c r="S8" s="25"/>
      <c r="T8" s="26">
        <f t="shared" si="3"/>
        <v>0</v>
      </c>
      <c r="U8" s="25"/>
      <c r="V8" s="24"/>
      <c r="W8" s="27"/>
      <c r="X8" s="25"/>
      <c r="Y8" s="28">
        <f t="shared" si="4"/>
        <v>0</v>
      </c>
      <c r="Z8" s="25"/>
      <c r="AA8" s="24"/>
      <c r="AB8" s="27"/>
      <c r="AC8" s="25"/>
      <c r="AD8" s="26">
        <f t="shared" si="5"/>
        <v>0</v>
      </c>
      <c r="AE8" s="25"/>
      <c r="AF8" s="24"/>
      <c r="AG8" s="27"/>
      <c r="AH8" s="25"/>
      <c r="AI8" s="28">
        <f t="shared" si="6"/>
        <v>0</v>
      </c>
      <c r="AJ8" s="25"/>
      <c r="AK8" s="66">
        <v>0.35416666666666669</v>
      </c>
      <c r="AL8" s="27"/>
      <c r="AM8" s="25"/>
      <c r="AN8" s="26">
        <f t="shared" si="7"/>
        <v>0</v>
      </c>
      <c r="AO8" s="25"/>
      <c r="AP8" s="24"/>
      <c r="AQ8" s="27"/>
      <c r="AR8" s="25"/>
      <c r="AS8" s="28">
        <f t="shared" si="8"/>
        <v>0</v>
      </c>
      <c r="AT8" s="25"/>
      <c r="AU8" s="24"/>
      <c r="AV8" s="27"/>
      <c r="AW8" s="25"/>
      <c r="AX8" s="26">
        <f t="shared" si="9"/>
        <v>0</v>
      </c>
      <c r="AY8" s="25"/>
      <c r="AZ8" s="24"/>
      <c r="BA8" s="23">
        <f t="shared" si="10"/>
        <v>0</v>
      </c>
      <c r="BB8" s="22">
        <f t="shared" si="11"/>
        <v>0</v>
      </c>
      <c r="BC8" s="21" t="e">
        <f t="shared" si="12"/>
        <v>#DIV/0!</v>
      </c>
    </row>
    <row r="9" spans="1:55" x14ac:dyDescent="0.2">
      <c r="A9" s="30">
        <v>4</v>
      </c>
      <c r="C9" s="27"/>
      <c r="D9" s="25"/>
      <c r="E9" s="26">
        <f t="shared" si="0"/>
        <v>0</v>
      </c>
      <c r="F9" s="25"/>
      <c r="G9" s="24"/>
      <c r="H9" s="27"/>
      <c r="I9" s="25"/>
      <c r="J9" s="26">
        <f t="shared" si="1"/>
        <v>0</v>
      </c>
      <c r="K9" s="25"/>
      <c r="L9" s="24"/>
      <c r="M9" s="27"/>
      <c r="N9" s="25"/>
      <c r="O9" s="28">
        <f t="shared" si="2"/>
        <v>0</v>
      </c>
      <c r="P9" s="25"/>
      <c r="Q9" s="24"/>
      <c r="R9" s="27"/>
      <c r="S9" s="25"/>
      <c r="T9" s="26">
        <f t="shared" si="3"/>
        <v>0</v>
      </c>
      <c r="U9" s="25"/>
      <c r="V9" s="24"/>
      <c r="W9" s="27"/>
      <c r="X9" s="25"/>
      <c r="Y9" s="28">
        <f t="shared" si="4"/>
        <v>0</v>
      </c>
      <c r="Z9" s="25"/>
      <c r="AA9" s="24"/>
      <c r="AB9" s="27"/>
      <c r="AC9" s="25"/>
      <c r="AD9" s="26">
        <f t="shared" si="5"/>
        <v>0</v>
      </c>
      <c r="AE9" s="25"/>
      <c r="AF9" s="24"/>
      <c r="AG9" s="27"/>
      <c r="AH9" s="25"/>
      <c r="AI9" s="28">
        <f t="shared" si="6"/>
        <v>0</v>
      </c>
      <c r="AJ9" s="25"/>
      <c r="AK9" s="24"/>
      <c r="AL9" s="27"/>
      <c r="AM9" s="25"/>
      <c r="AN9" s="26">
        <f t="shared" si="7"/>
        <v>0</v>
      </c>
      <c r="AO9" s="25"/>
      <c r="AP9" s="24"/>
      <c r="AQ9" s="27"/>
      <c r="AR9" s="25"/>
      <c r="AS9" s="28">
        <f t="shared" si="8"/>
        <v>0</v>
      </c>
      <c r="AT9" s="25"/>
      <c r="AU9" s="24"/>
      <c r="AV9" s="27"/>
      <c r="AW9" s="25"/>
      <c r="AX9" s="26">
        <f t="shared" si="9"/>
        <v>0</v>
      </c>
      <c r="AY9" s="25"/>
      <c r="AZ9" s="24"/>
      <c r="BA9" s="23">
        <f t="shared" si="10"/>
        <v>0</v>
      </c>
      <c r="BB9" s="22">
        <f t="shared" si="11"/>
        <v>0</v>
      </c>
      <c r="BC9" s="21" t="e">
        <f t="shared" si="12"/>
        <v>#DIV/0!</v>
      </c>
    </row>
    <row r="10" spans="1:55" x14ac:dyDescent="0.2">
      <c r="A10" s="30">
        <v>5</v>
      </c>
      <c r="C10" s="27"/>
      <c r="D10" s="25"/>
      <c r="E10" s="26">
        <f t="shared" si="0"/>
        <v>0</v>
      </c>
      <c r="F10" s="25"/>
      <c r="G10" s="24"/>
      <c r="H10" s="27"/>
      <c r="I10" s="25"/>
      <c r="J10" s="26">
        <f t="shared" si="1"/>
        <v>0</v>
      </c>
      <c r="K10" s="25"/>
      <c r="L10" s="24"/>
      <c r="M10" s="27"/>
      <c r="N10" s="25"/>
      <c r="O10" s="28">
        <f t="shared" si="2"/>
        <v>0</v>
      </c>
      <c r="P10" s="25"/>
      <c r="Q10" s="24"/>
      <c r="R10" s="27"/>
      <c r="S10" s="25"/>
      <c r="T10" s="26">
        <f t="shared" si="3"/>
        <v>0</v>
      </c>
      <c r="U10" s="25"/>
      <c r="V10" s="24"/>
      <c r="W10" s="27"/>
      <c r="X10" s="25"/>
      <c r="Y10" s="28">
        <f t="shared" si="4"/>
        <v>0</v>
      </c>
      <c r="Z10" s="25"/>
      <c r="AA10" s="24"/>
      <c r="AB10" s="27"/>
      <c r="AC10" s="25"/>
      <c r="AD10" s="26">
        <f t="shared" si="5"/>
        <v>0</v>
      </c>
      <c r="AE10" s="25"/>
      <c r="AF10" s="24"/>
      <c r="AG10" s="27"/>
      <c r="AH10" s="25"/>
      <c r="AI10" s="28">
        <f t="shared" si="6"/>
        <v>0</v>
      </c>
      <c r="AJ10" s="25"/>
      <c r="AK10" s="24"/>
      <c r="AL10" s="27"/>
      <c r="AM10" s="25"/>
      <c r="AN10" s="26">
        <f t="shared" si="7"/>
        <v>0</v>
      </c>
      <c r="AO10" s="25"/>
      <c r="AP10" s="24"/>
      <c r="AQ10" s="27"/>
      <c r="AR10" s="25"/>
      <c r="AS10" s="28">
        <f t="shared" si="8"/>
        <v>0</v>
      </c>
      <c r="AT10" s="25"/>
      <c r="AU10" s="24"/>
      <c r="AV10" s="27"/>
      <c r="AW10" s="25"/>
      <c r="AX10" s="26">
        <f t="shared" si="9"/>
        <v>0</v>
      </c>
      <c r="AY10" s="25"/>
      <c r="AZ10" s="24"/>
      <c r="BA10" s="23">
        <f t="shared" si="10"/>
        <v>0</v>
      </c>
      <c r="BB10" s="22">
        <f t="shared" si="11"/>
        <v>0</v>
      </c>
      <c r="BC10" s="21" t="e">
        <f t="shared" si="12"/>
        <v>#DIV/0!</v>
      </c>
    </row>
    <row r="11" spans="1:55" x14ac:dyDescent="0.2">
      <c r="A11" s="30">
        <v>6</v>
      </c>
      <c r="C11" s="27"/>
      <c r="D11" s="25"/>
      <c r="E11" s="26">
        <f t="shared" si="0"/>
        <v>0</v>
      </c>
      <c r="F11" s="25"/>
      <c r="G11" s="24"/>
      <c r="H11" s="27"/>
      <c r="I11" s="25"/>
      <c r="J11" s="26">
        <f t="shared" si="1"/>
        <v>0</v>
      </c>
      <c r="K11" s="25"/>
      <c r="L11" s="24"/>
      <c r="M11" s="27"/>
      <c r="N11" s="25"/>
      <c r="O11" s="28">
        <f t="shared" si="2"/>
        <v>0</v>
      </c>
      <c r="P11" s="25"/>
      <c r="Q11" s="24"/>
      <c r="R11" s="27"/>
      <c r="S11" s="25"/>
      <c r="T11" s="26">
        <f t="shared" si="3"/>
        <v>0</v>
      </c>
      <c r="U11" s="25"/>
      <c r="V11" s="24"/>
      <c r="W11" s="27"/>
      <c r="X11" s="25"/>
      <c r="Y11" s="28">
        <f t="shared" si="4"/>
        <v>0</v>
      </c>
      <c r="Z11" s="25"/>
      <c r="AA11" s="24"/>
      <c r="AB11" s="27"/>
      <c r="AC11" s="25"/>
      <c r="AD11" s="26">
        <f t="shared" si="5"/>
        <v>0</v>
      </c>
      <c r="AE11" s="25"/>
      <c r="AF11" s="24"/>
      <c r="AG11" s="27"/>
      <c r="AH11" s="25"/>
      <c r="AI11" s="28">
        <f t="shared" si="6"/>
        <v>0</v>
      </c>
      <c r="AJ11" s="25"/>
      <c r="AK11" s="24"/>
      <c r="AL11" s="27"/>
      <c r="AM11" s="25"/>
      <c r="AN11" s="26">
        <f t="shared" si="7"/>
        <v>0</v>
      </c>
      <c r="AO11" s="25"/>
      <c r="AP11" s="24"/>
      <c r="AQ11" s="27"/>
      <c r="AR11" s="25"/>
      <c r="AS11" s="28">
        <f t="shared" si="8"/>
        <v>0</v>
      </c>
      <c r="AT11" s="25"/>
      <c r="AU11" s="24"/>
      <c r="AV11" s="27"/>
      <c r="AW11" s="25"/>
      <c r="AX11" s="26">
        <f t="shared" si="9"/>
        <v>0</v>
      </c>
      <c r="AY11" s="25"/>
      <c r="AZ11" s="24"/>
      <c r="BA11" s="23">
        <f t="shared" si="10"/>
        <v>0</v>
      </c>
      <c r="BB11" s="22">
        <f t="shared" si="11"/>
        <v>0</v>
      </c>
      <c r="BC11" s="21" t="e">
        <f t="shared" si="12"/>
        <v>#DIV/0!</v>
      </c>
    </row>
    <row r="12" spans="1:55" x14ac:dyDescent="0.2">
      <c r="A12" s="30">
        <v>7</v>
      </c>
      <c r="C12" s="27"/>
      <c r="D12" s="25"/>
      <c r="E12" s="26">
        <f t="shared" si="0"/>
        <v>0</v>
      </c>
      <c r="F12" s="25"/>
      <c r="G12" s="24"/>
      <c r="H12" s="27"/>
      <c r="I12" s="25"/>
      <c r="J12" s="26">
        <f t="shared" si="1"/>
        <v>0</v>
      </c>
      <c r="K12" s="25"/>
      <c r="L12" s="24"/>
      <c r="M12" s="27"/>
      <c r="N12" s="25"/>
      <c r="O12" s="28">
        <f t="shared" si="2"/>
        <v>0</v>
      </c>
      <c r="P12" s="25"/>
      <c r="Q12" s="24"/>
      <c r="R12" s="27"/>
      <c r="S12" s="25"/>
      <c r="T12" s="26">
        <f t="shared" si="3"/>
        <v>0</v>
      </c>
      <c r="U12" s="25"/>
      <c r="V12" s="24"/>
      <c r="W12" s="27"/>
      <c r="X12" s="25"/>
      <c r="Y12" s="28">
        <f t="shared" si="4"/>
        <v>0</v>
      </c>
      <c r="Z12" s="25"/>
      <c r="AA12" s="24"/>
      <c r="AB12" s="27"/>
      <c r="AC12" s="25"/>
      <c r="AD12" s="26">
        <f t="shared" si="5"/>
        <v>0</v>
      </c>
      <c r="AE12" s="25"/>
      <c r="AF12" s="24"/>
      <c r="AG12" s="27"/>
      <c r="AH12" s="25"/>
      <c r="AI12" s="28">
        <f t="shared" si="6"/>
        <v>0</v>
      </c>
      <c r="AJ12" s="25"/>
      <c r="AK12" s="24"/>
      <c r="AL12" s="27"/>
      <c r="AM12" s="25"/>
      <c r="AN12" s="26">
        <f t="shared" si="7"/>
        <v>0</v>
      </c>
      <c r="AO12" s="25"/>
      <c r="AP12" s="24"/>
      <c r="AQ12" s="27"/>
      <c r="AR12" s="25"/>
      <c r="AS12" s="28">
        <f t="shared" si="8"/>
        <v>0</v>
      </c>
      <c r="AT12" s="25"/>
      <c r="AU12" s="24"/>
      <c r="AV12" s="27"/>
      <c r="AW12" s="25"/>
      <c r="AX12" s="26">
        <f t="shared" si="9"/>
        <v>0</v>
      </c>
      <c r="AY12" s="25"/>
      <c r="AZ12" s="24"/>
      <c r="BA12" s="23">
        <f t="shared" si="10"/>
        <v>0</v>
      </c>
      <c r="BB12" s="22">
        <f t="shared" si="11"/>
        <v>0</v>
      </c>
      <c r="BC12" s="21" t="e">
        <f t="shared" si="12"/>
        <v>#DIV/0!</v>
      </c>
    </row>
    <row r="13" spans="1:55" x14ac:dyDescent="0.2">
      <c r="A13" s="30">
        <v>8</v>
      </c>
      <c r="C13" s="27"/>
      <c r="D13" s="25"/>
      <c r="E13" s="26">
        <f t="shared" si="0"/>
        <v>0</v>
      </c>
      <c r="F13" s="25"/>
      <c r="G13" s="24"/>
      <c r="H13" s="27"/>
      <c r="I13" s="25"/>
      <c r="J13" s="26">
        <f t="shared" si="1"/>
        <v>0</v>
      </c>
      <c r="K13" s="25"/>
      <c r="L13" s="24"/>
      <c r="M13" s="27"/>
      <c r="N13" s="25"/>
      <c r="O13" s="28">
        <f t="shared" si="2"/>
        <v>0</v>
      </c>
      <c r="P13" s="25"/>
      <c r="Q13" s="24"/>
      <c r="R13" s="27"/>
      <c r="S13" s="25"/>
      <c r="T13" s="26">
        <f t="shared" si="3"/>
        <v>0</v>
      </c>
      <c r="U13" s="25"/>
      <c r="V13" s="24"/>
      <c r="W13" s="27"/>
      <c r="X13" s="25"/>
      <c r="Y13" s="28">
        <f t="shared" si="4"/>
        <v>0</v>
      </c>
      <c r="Z13" s="25"/>
      <c r="AA13" s="24"/>
      <c r="AB13" s="27"/>
      <c r="AC13" s="25"/>
      <c r="AD13" s="26">
        <f t="shared" si="5"/>
        <v>0</v>
      </c>
      <c r="AE13" s="25"/>
      <c r="AF13" s="24"/>
      <c r="AG13" s="27"/>
      <c r="AH13" s="25"/>
      <c r="AI13" s="28">
        <f t="shared" si="6"/>
        <v>0</v>
      </c>
      <c r="AJ13" s="25"/>
      <c r="AK13" s="24"/>
      <c r="AL13" s="27"/>
      <c r="AM13" s="25"/>
      <c r="AN13" s="26">
        <f t="shared" si="7"/>
        <v>0</v>
      </c>
      <c r="AO13" s="25"/>
      <c r="AP13" s="24"/>
      <c r="AQ13" s="27"/>
      <c r="AR13" s="25"/>
      <c r="AS13" s="28">
        <f t="shared" si="8"/>
        <v>0</v>
      </c>
      <c r="AT13" s="25"/>
      <c r="AU13" s="24"/>
      <c r="AV13" s="27"/>
      <c r="AW13" s="25"/>
      <c r="AX13" s="26">
        <f t="shared" si="9"/>
        <v>0</v>
      </c>
      <c r="AY13" s="25"/>
      <c r="AZ13" s="24"/>
      <c r="BA13" s="23">
        <f t="shared" si="10"/>
        <v>0</v>
      </c>
      <c r="BB13" s="22">
        <f t="shared" si="11"/>
        <v>0</v>
      </c>
      <c r="BC13" s="21" t="e">
        <f t="shared" si="12"/>
        <v>#DIV/0!</v>
      </c>
    </row>
    <row r="14" spans="1:55" x14ac:dyDescent="0.2">
      <c r="A14" s="30">
        <v>9</v>
      </c>
      <c r="C14" s="27"/>
      <c r="D14" s="25"/>
      <c r="E14" s="26">
        <f t="shared" si="0"/>
        <v>0</v>
      </c>
      <c r="F14" s="25"/>
      <c r="G14" s="24"/>
      <c r="H14" s="27"/>
      <c r="I14" s="25"/>
      <c r="J14" s="26">
        <f t="shared" si="1"/>
        <v>0</v>
      </c>
      <c r="K14" s="25"/>
      <c r="L14" s="24"/>
      <c r="M14" s="27"/>
      <c r="N14" s="25"/>
      <c r="O14" s="28">
        <f t="shared" si="2"/>
        <v>0</v>
      </c>
      <c r="P14" s="25"/>
      <c r="Q14" s="66">
        <v>0.36458333333333331</v>
      </c>
      <c r="R14" s="27"/>
      <c r="S14" s="25"/>
      <c r="T14" s="26">
        <f t="shared" si="3"/>
        <v>0</v>
      </c>
      <c r="U14" s="25"/>
      <c r="V14" s="24"/>
      <c r="W14" s="27"/>
      <c r="X14" s="25"/>
      <c r="Y14" s="28">
        <f t="shared" si="4"/>
        <v>0</v>
      </c>
      <c r="Z14" s="25"/>
      <c r="AA14" s="24"/>
      <c r="AB14" s="27"/>
      <c r="AC14" s="25"/>
      <c r="AD14" s="26">
        <f t="shared" si="5"/>
        <v>0</v>
      </c>
      <c r="AE14" s="25"/>
      <c r="AF14" s="24"/>
      <c r="AG14" s="27"/>
      <c r="AH14" s="25"/>
      <c r="AI14" s="28">
        <f t="shared" si="6"/>
        <v>0</v>
      </c>
      <c r="AJ14" s="25"/>
      <c r="AK14" s="24"/>
      <c r="AL14" s="27"/>
      <c r="AM14" s="25"/>
      <c r="AN14" s="26">
        <f t="shared" si="7"/>
        <v>0</v>
      </c>
      <c r="AO14" s="25"/>
      <c r="AP14" s="24"/>
      <c r="AQ14" s="27"/>
      <c r="AR14" s="25"/>
      <c r="AS14" s="28">
        <f t="shared" si="8"/>
        <v>0</v>
      </c>
      <c r="AT14" s="25"/>
      <c r="AU14" s="24"/>
      <c r="AV14" s="27"/>
      <c r="AW14" s="25"/>
      <c r="AX14" s="26">
        <f t="shared" si="9"/>
        <v>0</v>
      </c>
      <c r="AY14" s="25"/>
      <c r="AZ14" s="24"/>
      <c r="BA14" s="23">
        <f t="shared" si="10"/>
        <v>0</v>
      </c>
      <c r="BB14" s="22">
        <f t="shared" si="11"/>
        <v>0</v>
      </c>
      <c r="BC14" s="21" t="e">
        <f t="shared" si="12"/>
        <v>#DIV/0!</v>
      </c>
    </row>
    <row r="15" spans="1:55" x14ac:dyDescent="0.2">
      <c r="A15" s="30">
        <v>10</v>
      </c>
      <c r="C15" s="27"/>
      <c r="D15" s="25"/>
      <c r="E15" s="26">
        <f t="shared" si="0"/>
        <v>0</v>
      </c>
      <c r="F15" s="25"/>
      <c r="G15" s="24"/>
      <c r="H15" s="27"/>
      <c r="I15" s="25"/>
      <c r="J15" s="26">
        <f t="shared" si="1"/>
        <v>0</v>
      </c>
      <c r="K15" s="25"/>
      <c r="L15" s="24"/>
      <c r="M15" s="27"/>
      <c r="N15" s="25"/>
      <c r="O15" s="28">
        <f t="shared" si="2"/>
        <v>0</v>
      </c>
      <c r="P15" s="25"/>
      <c r="Q15" s="24"/>
      <c r="R15" s="27"/>
      <c r="S15" s="25"/>
      <c r="T15" s="26">
        <f t="shared" si="3"/>
        <v>0</v>
      </c>
      <c r="U15" s="25"/>
      <c r="V15" s="24"/>
      <c r="W15" s="27"/>
      <c r="X15" s="25"/>
      <c r="Y15" s="28">
        <f t="shared" si="4"/>
        <v>0</v>
      </c>
      <c r="Z15" s="25"/>
      <c r="AA15" s="24"/>
      <c r="AB15" s="27"/>
      <c r="AC15" s="25"/>
      <c r="AD15" s="26">
        <f t="shared" si="5"/>
        <v>0</v>
      </c>
      <c r="AE15" s="25"/>
      <c r="AF15" s="24"/>
      <c r="AG15" s="27"/>
      <c r="AH15" s="25"/>
      <c r="AI15" s="28">
        <f t="shared" si="6"/>
        <v>0</v>
      </c>
      <c r="AJ15" s="25"/>
      <c r="AK15" s="24"/>
      <c r="AL15" s="27"/>
      <c r="AM15" s="25"/>
      <c r="AN15" s="26">
        <f t="shared" si="7"/>
        <v>0</v>
      </c>
      <c r="AO15" s="25"/>
      <c r="AP15" s="24"/>
      <c r="AQ15" s="27"/>
      <c r="AR15" s="25"/>
      <c r="AS15" s="28">
        <f t="shared" si="8"/>
        <v>0</v>
      </c>
      <c r="AT15" s="25"/>
      <c r="AU15" s="24"/>
      <c r="AV15" s="27"/>
      <c r="AW15" s="25"/>
      <c r="AX15" s="26">
        <f t="shared" si="9"/>
        <v>0</v>
      </c>
      <c r="AY15" s="25"/>
      <c r="AZ15" s="24"/>
      <c r="BA15" s="23">
        <f t="shared" si="10"/>
        <v>0</v>
      </c>
      <c r="BB15" s="22">
        <f t="shared" si="11"/>
        <v>0</v>
      </c>
      <c r="BC15" s="21" t="e">
        <f t="shared" si="12"/>
        <v>#DIV/0!</v>
      </c>
    </row>
    <row r="16" spans="1:55" x14ac:dyDescent="0.2">
      <c r="A16" s="30">
        <v>11</v>
      </c>
      <c r="C16" s="27"/>
      <c r="D16" s="25"/>
      <c r="E16" s="26">
        <f t="shared" si="0"/>
        <v>0</v>
      </c>
      <c r="F16" s="25"/>
      <c r="G16" s="24"/>
      <c r="H16" s="27"/>
      <c r="I16" s="25"/>
      <c r="J16" s="26">
        <f t="shared" si="1"/>
        <v>0</v>
      </c>
      <c r="K16" s="25"/>
      <c r="L16" s="24"/>
      <c r="M16" s="27"/>
      <c r="N16" s="25"/>
      <c r="O16" s="28">
        <f t="shared" si="2"/>
        <v>0</v>
      </c>
      <c r="P16" s="25"/>
      <c r="Q16" s="24"/>
      <c r="R16" s="27"/>
      <c r="S16" s="25"/>
      <c r="T16" s="26">
        <f t="shared" si="3"/>
        <v>0</v>
      </c>
      <c r="U16" s="25"/>
      <c r="V16" s="24"/>
      <c r="W16" s="27"/>
      <c r="X16" s="25"/>
      <c r="Y16" s="28">
        <f t="shared" si="4"/>
        <v>0</v>
      </c>
      <c r="Z16" s="25"/>
      <c r="AA16" s="24"/>
      <c r="AB16" s="27"/>
      <c r="AC16" s="25"/>
      <c r="AD16" s="26">
        <f t="shared" si="5"/>
        <v>0</v>
      </c>
      <c r="AE16" s="25"/>
      <c r="AF16" s="24"/>
      <c r="AG16" s="27"/>
      <c r="AH16" s="25"/>
      <c r="AI16" s="28">
        <f t="shared" si="6"/>
        <v>0</v>
      </c>
      <c r="AJ16" s="25"/>
      <c r="AK16" s="24"/>
      <c r="AL16" s="27"/>
      <c r="AM16" s="25"/>
      <c r="AN16" s="26">
        <f t="shared" si="7"/>
        <v>0</v>
      </c>
      <c r="AO16" s="25"/>
      <c r="AP16" s="24"/>
      <c r="AQ16" s="27"/>
      <c r="AR16" s="25"/>
      <c r="AS16" s="28">
        <f t="shared" si="8"/>
        <v>0</v>
      </c>
      <c r="AT16" s="25"/>
      <c r="AU16" s="24"/>
      <c r="AV16" s="27"/>
      <c r="AW16" s="25"/>
      <c r="AX16" s="26">
        <f t="shared" si="9"/>
        <v>0</v>
      </c>
      <c r="AY16" s="25"/>
      <c r="AZ16" s="24"/>
      <c r="BA16" s="23">
        <f t="shared" si="10"/>
        <v>0</v>
      </c>
      <c r="BB16" s="22">
        <f t="shared" si="11"/>
        <v>0</v>
      </c>
      <c r="BC16" s="21" t="e">
        <f t="shared" si="12"/>
        <v>#DIV/0!</v>
      </c>
    </row>
    <row r="17" spans="1:55" x14ac:dyDescent="0.2">
      <c r="A17" s="30">
        <v>12</v>
      </c>
      <c r="C17" s="27"/>
      <c r="D17" s="25"/>
      <c r="E17" s="26">
        <f t="shared" si="0"/>
        <v>0</v>
      </c>
      <c r="F17" s="25"/>
      <c r="G17" s="24"/>
      <c r="H17" s="27"/>
      <c r="I17" s="25"/>
      <c r="J17" s="26">
        <f t="shared" si="1"/>
        <v>0</v>
      </c>
      <c r="K17" s="25"/>
      <c r="L17" s="24"/>
      <c r="M17" s="27"/>
      <c r="N17" s="25"/>
      <c r="O17" s="28">
        <f t="shared" si="2"/>
        <v>0</v>
      </c>
      <c r="P17" s="25"/>
      <c r="Q17" s="24"/>
      <c r="R17" s="27"/>
      <c r="S17" s="25"/>
      <c r="T17" s="26">
        <f t="shared" si="3"/>
        <v>0</v>
      </c>
      <c r="U17" s="25"/>
      <c r="V17" s="24"/>
      <c r="W17" s="27"/>
      <c r="X17" s="25"/>
      <c r="Y17" s="28">
        <f t="shared" si="4"/>
        <v>0</v>
      </c>
      <c r="Z17" s="25"/>
      <c r="AA17" s="24"/>
      <c r="AB17" s="27"/>
      <c r="AC17" s="25"/>
      <c r="AD17" s="26">
        <f t="shared" si="5"/>
        <v>0</v>
      </c>
      <c r="AE17" s="25"/>
      <c r="AF17" s="24"/>
      <c r="AG17" s="27"/>
      <c r="AH17" s="25"/>
      <c r="AI17" s="28">
        <f t="shared" si="6"/>
        <v>0</v>
      </c>
      <c r="AJ17" s="25"/>
      <c r="AK17" s="24"/>
      <c r="AL17" s="27"/>
      <c r="AM17" s="25"/>
      <c r="AN17" s="26">
        <f t="shared" si="7"/>
        <v>0</v>
      </c>
      <c r="AO17" s="25"/>
      <c r="AP17" s="24"/>
      <c r="AQ17" s="27"/>
      <c r="AR17" s="25"/>
      <c r="AS17" s="28">
        <f t="shared" si="8"/>
        <v>0</v>
      </c>
      <c r="AT17" s="25"/>
      <c r="AU17" s="24"/>
      <c r="AV17" s="27"/>
      <c r="AW17" s="25"/>
      <c r="AX17" s="26">
        <f t="shared" si="9"/>
        <v>0</v>
      </c>
      <c r="AY17" s="25"/>
      <c r="AZ17" s="24"/>
      <c r="BA17" s="23">
        <f t="shared" si="10"/>
        <v>0</v>
      </c>
      <c r="BB17" s="22">
        <f t="shared" si="11"/>
        <v>0</v>
      </c>
      <c r="BC17" s="21" t="e">
        <f t="shared" si="12"/>
        <v>#DIV/0!</v>
      </c>
    </row>
    <row r="18" spans="1:55" x14ac:dyDescent="0.2">
      <c r="A18" s="30">
        <v>13</v>
      </c>
      <c r="C18" s="27"/>
      <c r="D18" s="25"/>
      <c r="E18" s="26">
        <f t="shared" si="0"/>
        <v>0</v>
      </c>
      <c r="F18" s="25"/>
      <c r="G18" s="24"/>
      <c r="H18" s="27"/>
      <c r="I18" s="25"/>
      <c r="J18" s="26">
        <f t="shared" si="1"/>
        <v>0</v>
      </c>
      <c r="K18" s="25"/>
      <c r="L18" s="24"/>
      <c r="M18" s="27"/>
      <c r="N18" s="25"/>
      <c r="O18" s="28">
        <f t="shared" si="2"/>
        <v>0</v>
      </c>
      <c r="P18" s="25"/>
      <c r="Q18" s="24"/>
      <c r="R18" s="27"/>
      <c r="S18" s="25"/>
      <c r="T18" s="26">
        <f t="shared" si="3"/>
        <v>0</v>
      </c>
      <c r="U18" s="25"/>
      <c r="V18" s="24"/>
      <c r="W18" s="27"/>
      <c r="X18" s="25"/>
      <c r="Y18" s="28">
        <f t="shared" si="4"/>
        <v>0</v>
      </c>
      <c r="Z18" s="25"/>
      <c r="AA18" s="24"/>
      <c r="AB18" s="27"/>
      <c r="AC18" s="25"/>
      <c r="AD18" s="26">
        <f t="shared" si="5"/>
        <v>0</v>
      </c>
      <c r="AE18" s="25"/>
      <c r="AF18" s="24"/>
      <c r="AG18" s="27"/>
      <c r="AH18" s="25"/>
      <c r="AI18" s="28">
        <f t="shared" si="6"/>
        <v>0</v>
      </c>
      <c r="AJ18" s="25"/>
      <c r="AK18" s="24"/>
      <c r="AL18" s="27"/>
      <c r="AM18" s="25"/>
      <c r="AN18" s="26">
        <f t="shared" si="7"/>
        <v>0</v>
      </c>
      <c r="AO18" s="25"/>
      <c r="AP18" s="24"/>
      <c r="AQ18" s="27"/>
      <c r="AR18" s="25"/>
      <c r="AS18" s="28">
        <f t="shared" si="8"/>
        <v>0</v>
      </c>
      <c r="AT18" s="25"/>
      <c r="AU18" s="24"/>
      <c r="AV18" s="27"/>
      <c r="AW18" s="25"/>
      <c r="AX18" s="26">
        <f t="shared" si="9"/>
        <v>0</v>
      </c>
      <c r="AY18" s="25"/>
      <c r="AZ18" s="24"/>
      <c r="BA18" s="23">
        <f t="shared" si="10"/>
        <v>0</v>
      </c>
      <c r="BB18" s="22">
        <f t="shared" si="11"/>
        <v>0</v>
      </c>
      <c r="BC18" s="21" t="e">
        <f t="shared" si="12"/>
        <v>#DIV/0!</v>
      </c>
    </row>
    <row r="19" spans="1:55" x14ac:dyDescent="0.2">
      <c r="A19" s="30">
        <v>14</v>
      </c>
      <c r="C19" s="27"/>
      <c r="D19" s="25"/>
      <c r="E19" s="26">
        <f t="shared" si="0"/>
        <v>0</v>
      </c>
      <c r="F19" s="25"/>
      <c r="G19" s="24"/>
      <c r="H19" s="27"/>
      <c r="I19" s="25"/>
      <c r="J19" s="26">
        <f t="shared" si="1"/>
        <v>0</v>
      </c>
      <c r="K19" s="25"/>
      <c r="L19" s="24"/>
      <c r="M19" s="27"/>
      <c r="N19" s="25"/>
      <c r="O19" s="28">
        <f t="shared" si="2"/>
        <v>0</v>
      </c>
      <c r="P19" s="25"/>
      <c r="Q19" s="24"/>
      <c r="R19" s="27"/>
      <c r="S19" s="25"/>
      <c r="T19" s="26">
        <f t="shared" si="3"/>
        <v>0</v>
      </c>
      <c r="U19" s="25"/>
      <c r="V19" s="24"/>
      <c r="W19" s="27"/>
      <c r="X19" s="25"/>
      <c r="Y19" s="28">
        <f t="shared" si="4"/>
        <v>0</v>
      </c>
      <c r="Z19" s="25"/>
      <c r="AA19" s="24"/>
      <c r="AB19" s="27"/>
      <c r="AC19" s="25"/>
      <c r="AD19" s="26">
        <f t="shared" si="5"/>
        <v>0</v>
      </c>
      <c r="AE19" s="25"/>
      <c r="AF19" s="24"/>
      <c r="AG19" s="27"/>
      <c r="AH19" s="25"/>
      <c r="AI19" s="28">
        <f t="shared" si="6"/>
        <v>0</v>
      </c>
      <c r="AJ19" s="25"/>
      <c r="AK19" s="24"/>
      <c r="AL19" s="27"/>
      <c r="AM19" s="25"/>
      <c r="AN19" s="26">
        <f t="shared" si="7"/>
        <v>0</v>
      </c>
      <c r="AO19" s="25"/>
      <c r="AP19" s="24"/>
      <c r="AQ19" s="27"/>
      <c r="AR19" s="25"/>
      <c r="AS19" s="28">
        <f t="shared" si="8"/>
        <v>0</v>
      </c>
      <c r="AT19" s="25"/>
      <c r="AU19" s="24"/>
      <c r="AV19" s="27"/>
      <c r="AW19" s="25"/>
      <c r="AX19" s="26">
        <f t="shared" si="9"/>
        <v>0</v>
      </c>
      <c r="AY19" s="25"/>
      <c r="AZ19" s="24"/>
      <c r="BA19" s="23">
        <f t="shared" si="10"/>
        <v>0</v>
      </c>
      <c r="BB19" s="22">
        <f t="shared" si="11"/>
        <v>0</v>
      </c>
      <c r="BC19" s="21" t="e">
        <f t="shared" si="12"/>
        <v>#DIV/0!</v>
      </c>
    </row>
    <row r="20" spans="1:55" x14ac:dyDescent="0.2">
      <c r="A20" s="30">
        <v>15</v>
      </c>
      <c r="C20" s="27"/>
      <c r="D20" s="25"/>
      <c r="E20" s="26">
        <f t="shared" si="0"/>
        <v>0</v>
      </c>
      <c r="F20" s="25"/>
      <c r="G20" s="24"/>
      <c r="H20" s="27"/>
      <c r="I20" s="25"/>
      <c r="J20" s="26">
        <f t="shared" si="1"/>
        <v>0</v>
      </c>
      <c r="K20" s="25"/>
      <c r="L20" s="24"/>
      <c r="M20" s="27"/>
      <c r="N20" s="25"/>
      <c r="O20" s="28">
        <f t="shared" si="2"/>
        <v>0</v>
      </c>
      <c r="P20" s="25"/>
      <c r="Q20" s="24"/>
      <c r="R20" s="27"/>
      <c r="S20" s="25"/>
      <c r="T20" s="26">
        <f t="shared" si="3"/>
        <v>0</v>
      </c>
      <c r="U20" s="25"/>
      <c r="V20" s="24"/>
      <c r="W20" s="27"/>
      <c r="X20" s="25"/>
      <c r="Y20" s="28">
        <f t="shared" si="4"/>
        <v>0</v>
      </c>
      <c r="Z20" s="25"/>
      <c r="AA20" s="24"/>
      <c r="AB20" s="27"/>
      <c r="AC20" s="25"/>
      <c r="AD20" s="26">
        <f t="shared" si="5"/>
        <v>0</v>
      </c>
      <c r="AE20" s="25"/>
      <c r="AF20" s="24"/>
      <c r="AG20" s="27"/>
      <c r="AH20" s="25"/>
      <c r="AI20" s="28">
        <f t="shared" si="6"/>
        <v>0</v>
      </c>
      <c r="AJ20" s="25"/>
      <c r="AK20" s="24"/>
      <c r="AL20" s="27"/>
      <c r="AM20" s="25"/>
      <c r="AN20" s="26">
        <f t="shared" si="7"/>
        <v>0</v>
      </c>
      <c r="AO20" s="25"/>
      <c r="AP20" s="24"/>
      <c r="AQ20" s="27"/>
      <c r="AR20" s="25"/>
      <c r="AS20" s="28">
        <f t="shared" si="8"/>
        <v>0</v>
      </c>
      <c r="AT20" s="25"/>
      <c r="AU20" s="24"/>
      <c r="AV20" s="27"/>
      <c r="AW20" s="25"/>
      <c r="AX20" s="26">
        <f t="shared" si="9"/>
        <v>0</v>
      </c>
      <c r="AY20" s="25"/>
      <c r="AZ20" s="24"/>
      <c r="BA20" s="23">
        <f t="shared" si="10"/>
        <v>0</v>
      </c>
      <c r="BB20" s="22">
        <f t="shared" si="11"/>
        <v>0</v>
      </c>
      <c r="BC20" s="21" t="e">
        <f t="shared" si="12"/>
        <v>#DIV/0!</v>
      </c>
    </row>
    <row r="21" spans="1:55" x14ac:dyDescent="0.2">
      <c r="A21" s="30">
        <v>16</v>
      </c>
      <c r="C21" s="27"/>
      <c r="D21" s="25"/>
      <c r="E21" s="26">
        <f t="shared" si="0"/>
        <v>0</v>
      </c>
      <c r="F21" s="25"/>
      <c r="G21" s="24"/>
      <c r="H21" s="27"/>
      <c r="I21" s="25"/>
      <c r="J21" s="26">
        <f t="shared" si="1"/>
        <v>0</v>
      </c>
      <c r="K21" s="25"/>
      <c r="L21" s="24"/>
      <c r="M21" s="27"/>
      <c r="N21" s="25"/>
      <c r="O21" s="28">
        <f t="shared" si="2"/>
        <v>0</v>
      </c>
      <c r="P21" s="25"/>
      <c r="Q21" s="24"/>
      <c r="R21" s="27"/>
      <c r="S21" s="25"/>
      <c r="T21" s="26">
        <f t="shared" si="3"/>
        <v>0</v>
      </c>
      <c r="U21" s="25"/>
      <c r="V21" s="24"/>
      <c r="W21" s="27"/>
      <c r="X21" s="25"/>
      <c r="Y21" s="28">
        <f t="shared" si="4"/>
        <v>0</v>
      </c>
      <c r="Z21" s="25"/>
      <c r="AA21" s="24"/>
      <c r="AB21" s="27"/>
      <c r="AC21" s="25"/>
      <c r="AD21" s="26">
        <f t="shared" si="5"/>
        <v>0</v>
      </c>
      <c r="AE21" s="25"/>
      <c r="AF21" s="24"/>
      <c r="AG21" s="27"/>
      <c r="AH21" s="25"/>
      <c r="AI21" s="28">
        <f t="shared" si="6"/>
        <v>0</v>
      </c>
      <c r="AJ21" s="25"/>
      <c r="AK21" s="24"/>
      <c r="AL21" s="27"/>
      <c r="AM21" s="25"/>
      <c r="AN21" s="26">
        <f t="shared" si="7"/>
        <v>0</v>
      </c>
      <c r="AO21" s="25"/>
      <c r="AP21" s="24"/>
      <c r="AQ21" s="27"/>
      <c r="AR21" s="25"/>
      <c r="AS21" s="28">
        <f t="shared" si="8"/>
        <v>0</v>
      </c>
      <c r="AT21" s="25"/>
      <c r="AU21" s="24"/>
      <c r="AV21" s="27"/>
      <c r="AW21" s="25"/>
      <c r="AX21" s="26">
        <f t="shared" si="9"/>
        <v>0</v>
      </c>
      <c r="AY21" s="25"/>
      <c r="AZ21" s="24"/>
      <c r="BA21" s="23">
        <f t="shared" si="10"/>
        <v>0</v>
      </c>
      <c r="BB21" s="22">
        <f t="shared" si="11"/>
        <v>0</v>
      </c>
      <c r="BC21" s="21" t="e">
        <f t="shared" si="12"/>
        <v>#DIV/0!</v>
      </c>
    </row>
    <row r="22" spans="1:55" x14ac:dyDescent="0.2">
      <c r="A22" s="30">
        <v>17</v>
      </c>
      <c r="C22" s="27"/>
      <c r="D22" s="25"/>
      <c r="E22" s="26">
        <f t="shared" si="0"/>
        <v>0</v>
      </c>
      <c r="F22" s="25"/>
      <c r="G22" s="24"/>
      <c r="H22" s="27"/>
      <c r="I22" s="25"/>
      <c r="J22" s="26">
        <f t="shared" si="1"/>
        <v>0</v>
      </c>
      <c r="K22" s="25"/>
      <c r="L22" s="24"/>
      <c r="M22" s="27"/>
      <c r="N22" s="25"/>
      <c r="O22" s="28">
        <f t="shared" si="2"/>
        <v>0</v>
      </c>
      <c r="P22" s="25"/>
      <c r="Q22" s="24"/>
      <c r="R22" s="27"/>
      <c r="S22" s="25"/>
      <c r="T22" s="26">
        <f t="shared" si="3"/>
        <v>0</v>
      </c>
      <c r="U22" s="25"/>
      <c r="V22" s="24"/>
      <c r="W22" s="27"/>
      <c r="X22" s="25"/>
      <c r="Y22" s="28">
        <f t="shared" si="4"/>
        <v>0</v>
      </c>
      <c r="Z22" s="25"/>
      <c r="AA22" s="24"/>
      <c r="AB22" s="27"/>
      <c r="AC22" s="25"/>
      <c r="AD22" s="26">
        <f t="shared" si="5"/>
        <v>0</v>
      </c>
      <c r="AE22" s="25"/>
      <c r="AF22" s="24"/>
      <c r="AG22" s="27"/>
      <c r="AH22" s="25"/>
      <c r="AI22" s="28">
        <f t="shared" si="6"/>
        <v>0</v>
      </c>
      <c r="AJ22" s="25"/>
      <c r="AK22" s="24"/>
      <c r="AL22" s="27"/>
      <c r="AM22" s="25"/>
      <c r="AN22" s="26">
        <f t="shared" si="7"/>
        <v>0</v>
      </c>
      <c r="AO22" s="25"/>
      <c r="AP22" s="24"/>
      <c r="AQ22" s="27"/>
      <c r="AR22" s="25"/>
      <c r="AS22" s="28">
        <f t="shared" si="8"/>
        <v>0</v>
      </c>
      <c r="AT22" s="25"/>
      <c r="AU22" s="24"/>
      <c r="AV22" s="27"/>
      <c r="AW22" s="25"/>
      <c r="AX22" s="26">
        <f t="shared" si="9"/>
        <v>0</v>
      </c>
      <c r="AY22" s="25"/>
      <c r="AZ22" s="24"/>
      <c r="BA22" s="23">
        <f t="shared" si="10"/>
        <v>0</v>
      </c>
      <c r="BB22" s="22">
        <f t="shared" si="11"/>
        <v>0</v>
      </c>
      <c r="BC22" s="21" t="e">
        <f t="shared" si="12"/>
        <v>#DIV/0!</v>
      </c>
    </row>
    <row r="23" spans="1:55" x14ac:dyDescent="0.2">
      <c r="A23" s="30">
        <v>18</v>
      </c>
      <c r="C23" s="27"/>
      <c r="D23" s="25"/>
      <c r="E23" s="26">
        <f t="shared" si="0"/>
        <v>0</v>
      </c>
      <c r="F23" s="25"/>
      <c r="G23" s="24"/>
      <c r="H23" s="27"/>
      <c r="I23" s="25"/>
      <c r="J23" s="26">
        <f t="shared" si="1"/>
        <v>0</v>
      </c>
      <c r="K23" s="25"/>
      <c r="L23" s="24"/>
      <c r="M23" s="27"/>
      <c r="N23" s="25"/>
      <c r="O23" s="28">
        <f t="shared" si="2"/>
        <v>0</v>
      </c>
      <c r="P23" s="25"/>
      <c r="Q23" s="24"/>
      <c r="R23" s="27"/>
      <c r="S23" s="25"/>
      <c r="T23" s="26">
        <f t="shared" si="3"/>
        <v>0</v>
      </c>
      <c r="U23" s="25"/>
      <c r="V23" s="24"/>
      <c r="W23" s="27"/>
      <c r="X23" s="25"/>
      <c r="Y23" s="28">
        <f t="shared" si="4"/>
        <v>0</v>
      </c>
      <c r="Z23" s="25"/>
      <c r="AA23" s="24"/>
      <c r="AB23" s="27"/>
      <c r="AC23" s="25"/>
      <c r="AD23" s="26">
        <f t="shared" si="5"/>
        <v>0</v>
      </c>
      <c r="AE23" s="25"/>
      <c r="AF23" s="24"/>
      <c r="AG23" s="27"/>
      <c r="AH23" s="25"/>
      <c r="AI23" s="28">
        <v>0</v>
      </c>
      <c r="AJ23" s="25"/>
      <c r="AK23" s="24"/>
      <c r="AL23" s="27"/>
      <c r="AM23" s="25"/>
      <c r="AN23" s="26">
        <f t="shared" si="7"/>
        <v>0</v>
      </c>
      <c r="AO23" s="25"/>
      <c r="AP23" s="24"/>
      <c r="AQ23" s="27"/>
      <c r="AR23" s="25"/>
      <c r="AS23" s="28">
        <f t="shared" si="8"/>
        <v>0</v>
      </c>
      <c r="AT23" s="25"/>
      <c r="AU23" s="24"/>
      <c r="AV23" s="27"/>
      <c r="AW23" s="25"/>
      <c r="AX23" s="26">
        <f t="shared" si="9"/>
        <v>0</v>
      </c>
      <c r="AY23" s="25"/>
      <c r="AZ23" s="24"/>
      <c r="BA23" s="23">
        <f t="shared" si="10"/>
        <v>0</v>
      </c>
      <c r="BB23" s="22">
        <f t="shared" si="11"/>
        <v>0</v>
      </c>
      <c r="BC23" s="21" t="e">
        <f t="shared" si="12"/>
        <v>#DIV/0!</v>
      </c>
    </row>
    <row r="24" spans="1:55" x14ac:dyDescent="0.2">
      <c r="A24" s="30">
        <v>19</v>
      </c>
      <c r="C24" s="27"/>
      <c r="D24" s="25"/>
      <c r="E24" s="26">
        <f t="shared" si="0"/>
        <v>0</v>
      </c>
      <c r="F24" s="25"/>
      <c r="G24" s="24"/>
      <c r="H24" s="27"/>
      <c r="I24" s="25"/>
      <c r="J24" s="26">
        <f t="shared" si="1"/>
        <v>0</v>
      </c>
      <c r="K24" s="25"/>
      <c r="L24" s="24"/>
      <c r="M24" s="27"/>
      <c r="N24" s="25"/>
      <c r="O24" s="28">
        <v>0</v>
      </c>
      <c r="P24" s="25"/>
      <c r="Q24" s="24"/>
      <c r="R24" s="27"/>
      <c r="S24" s="25"/>
      <c r="T24" s="26">
        <f t="shared" si="3"/>
        <v>0</v>
      </c>
      <c r="U24" s="25"/>
      <c r="V24" s="24"/>
      <c r="W24" s="27"/>
      <c r="X24" s="25"/>
      <c r="Y24" s="28">
        <f t="shared" si="4"/>
        <v>0</v>
      </c>
      <c r="Z24" s="25"/>
      <c r="AA24" s="24"/>
      <c r="AB24" s="27"/>
      <c r="AC24" s="25"/>
      <c r="AD24" s="26">
        <f t="shared" si="5"/>
        <v>0</v>
      </c>
      <c r="AE24" s="25"/>
      <c r="AF24" s="24"/>
      <c r="AG24" s="27"/>
      <c r="AH24" s="25"/>
      <c r="AI24" s="28">
        <f t="shared" si="6"/>
        <v>0</v>
      </c>
      <c r="AJ24" s="25"/>
      <c r="AK24" s="24"/>
      <c r="AL24" s="27"/>
      <c r="AM24" s="25"/>
      <c r="AN24" s="26">
        <f t="shared" si="7"/>
        <v>0</v>
      </c>
      <c r="AO24" s="25"/>
      <c r="AP24" s="24"/>
      <c r="AQ24" s="27"/>
      <c r="AR24" s="25"/>
      <c r="AS24" s="28">
        <f t="shared" si="8"/>
        <v>0</v>
      </c>
      <c r="AT24" s="25"/>
      <c r="AU24" s="24"/>
      <c r="AV24" s="27"/>
      <c r="AW24" s="25"/>
      <c r="AX24" s="26">
        <f t="shared" si="9"/>
        <v>0</v>
      </c>
      <c r="AY24" s="25"/>
      <c r="AZ24" s="24"/>
      <c r="BA24" s="23">
        <f t="shared" si="10"/>
        <v>0</v>
      </c>
      <c r="BB24" s="22">
        <f t="shared" si="11"/>
        <v>0</v>
      </c>
      <c r="BC24" s="21" t="e">
        <f t="shared" si="12"/>
        <v>#DIV/0!</v>
      </c>
    </row>
    <row r="25" spans="1:55" x14ac:dyDescent="0.2">
      <c r="A25" s="30">
        <v>20</v>
      </c>
      <c r="C25" s="27"/>
      <c r="D25" s="25"/>
      <c r="E25" s="26">
        <v>0</v>
      </c>
      <c r="F25" s="25"/>
      <c r="G25" s="24"/>
      <c r="H25" s="27"/>
      <c r="I25" s="25"/>
      <c r="J25" s="26">
        <f t="shared" si="1"/>
        <v>0</v>
      </c>
      <c r="K25" s="25"/>
      <c r="L25" s="24"/>
      <c r="M25" s="27"/>
      <c r="N25" s="25"/>
      <c r="O25" s="28">
        <v>15</v>
      </c>
      <c r="P25" s="25"/>
      <c r="Q25" s="24"/>
      <c r="R25" s="27"/>
      <c r="S25" s="25"/>
      <c r="T25" s="26">
        <f t="shared" si="3"/>
        <v>0</v>
      </c>
      <c r="U25" s="25"/>
      <c r="V25" s="24"/>
      <c r="W25" s="27"/>
      <c r="X25" s="25"/>
      <c r="Y25" s="28">
        <f t="shared" si="4"/>
        <v>0</v>
      </c>
      <c r="Z25" s="25"/>
      <c r="AA25" s="24"/>
      <c r="AB25" s="27"/>
      <c r="AC25" s="25"/>
      <c r="AD25" s="26">
        <f t="shared" si="5"/>
        <v>0</v>
      </c>
      <c r="AE25" s="25"/>
      <c r="AF25" s="24"/>
      <c r="AG25" s="27"/>
      <c r="AH25" s="25"/>
      <c r="AI25" s="28">
        <f t="shared" si="6"/>
        <v>0</v>
      </c>
      <c r="AJ25" s="25"/>
      <c r="AK25" s="24"/>
      <c r="AL25" s="27"/>
      <c r="AM25" s="25"/>
      <c r="AN25" s="26">
        <f t="shared" si="7"/>
        <v>0</v>
      </c>
      <c r="AO25" s="25"/>
      <c r="AP25" s="24"/>
      <c r="AQ25" s="27"/>
      <c r="AR25" s="25"/>
      <c r="AS25" s="28">
        <f t="shared" si="8"/>
        <v>0</v>
      </c>
      <c r="AT25" s="25"/>
      <c r="AU25" s="24"/>
      <c r="AV25" s="27"/>
      <c r="AW25" s="25"/>
      <c r="AX25" s="26">
        <f t="shared" si="9"/>
        <v>0</v>
      </c>
      <c r="AY25" s="25"/>
      <c r="AZ25" s="24"/>
      <c r="BA25" s="23">
        <f t="shared" si="10"/>
        <v>1</v>
      </c>
      <c r="BB25" s="22">
        <f t="shared" si="11"/>
        <v>15</v>
      </c>
      <c r="BC25" s="21">
        <f t="shared" si="12"/>
        <v>15</v>
      </c>
    </row>
    <row r="26" spans="1:55" x14ac:dyDescent="0.2">
      <c r="A26" s="30">
        <v>21</v>
      </c>
      <c r="C26" s="27"/>
      <c r="D26" s="25"/>
      <c r="E26" s="26">
        <f t="shared" si="0"/>
        <v>0</v>
      </c>
      <c r="F26" s="25"/>
      <c r="G26" s="24"/>
      <c r="H26" s="27"/>
      <c r="I26" s="25"/>
      <c r="J26" s="26">
        <v>0</v>
      </c>
      <c r="K26" s="25"/>
      <c r="L26" s="24"/>
      <c r="M26" s="27"/>
      <c r="N26" s="25"/>
      <c r="O26" s="28">
        <f t="shared" si="2"/>
        <v>0</v>
      </c>
      <c r="P26" s="25"/>
      <c r="Q26" s="24"/>
      <c r="R26" s="27"/>
      <c r="S26" s="25"/>
      <c r="T26" s="26">
        <f t="shared" si="3"/>
        <v>0</v>
      </c>
      <c r="U26" s="25"/>
      <c r="V26" s="24"/>
      <c r="W26" s="27"/>
      <c r="X26" s="25"/>
      <c r="Y26" s="28">
        <f t="shared" si="4"/>
        <v>0</v>
      </c>
      <c r="Z26" s="25"/>
      <c r="AA26" s="24"/>
      <c r="AB26" s="27"/>
      <c r="AC26" s="25"/>
      <c r="AD26" s="26">
        <f t="shared" si="5"/>
        <v>0</v>
      </c>
      <c r="AE26" s="25"/>
      <c r="AF26" s="24"/>
      <c r="AG26" s="27"/>
      <c r="AH26" s="25"/>
      <c r="AI26" s="28">
        <f t="shared" si="6"/>
        <v>0</v>
      </c>
      <c r="AJ26" s="25"/>
      <c r="AK26" s="24"/>
      <c r="AL26" s="27"/>
      <c r="AM26" s="25"/>
      <c r="AN26" s="26">
        <f t="shared" si="7"/>
        <v>0</v>
      </c>
      <c r="AO26" s="25"/>
      <c r="AP26" s="24"/>
      <c r="AQ26" s="27"/>
      <c r="AR26" s="25"/>
      <c r="AS26" s="28">
        <v>0</v>
      </c>
      <c r="AT26" s="25"/>
      <c r="AU26" s="24"/>
      <c r="AV26" s="27"/>
      <c r="AW26" s="25"/>
      <c r="AX26" s="26">
        <f t="shared" si="9"/>
        <v>0</v>
      </c>
      <c r="AY26" s="25"/>
      <c r="AZ26" s="24"/>
      <c r="BA26" s="23">
        <f t="shared" si="10"/>
        <v>0</v>
      </c>
      <c r="BB26" s="22">
        <f t="shared" si="11"/>
        <v>0</v>
      </c>
      <c r="BC26" s="21" t="e">
        <f t="shared" si="12"/>
        <v>#DIV/0!</v>
      </c>
    </row>
    <row r="27" spans="1:55" x14ac:dyDescent="0.2">
      <c r="A27" s="30">
        <v>22</v>
      </c>
      <c r="C27" s="27"/>
      <c r="D27" s="25"/>
      <c r="E27" s="26">
        <f t="shared" si="0"/>
        <v>0</v>
      </c>
      <c r="F27" s="25"/>
      <c r="G27" s="24"/>
      <c r="H27" s="27"/>
      <c r="I27" s="25"/>
      <c r="J27" s="26">
        <f t="shared" si="1"/>
        <v>0</v>
      </c>
      <c r="K27" s="25"/>
      <c r="L27" s="24"/>
      <c r="M27" s="27"/>
      <c r="N27" s="25"/>
      <c r="O27" s="28">
        <f t="shared" si="2"/>
        <v>0</v>
      </c>
      <c r="P27" s="25"/>
      <c r="Q27" s="24"/>
      <c r="R27" s="27"/>
      <c r="S27" s="25"/>
      <c r="T27" s="26">
        <v>0</v>
      </c>
      <c r="U27" s="25"/>
      <c r="V27" s="24"/>
      <c r="W27" s="27"/>
      <c r="X27" s="25"/>
      <c r="Y27" s="28">
        <f t="shared" si="4"/>
        <v>0</v>
      </c>
      <c r="Z27" s="25"/>
      <c r="AA27" s="24"/>
      <c r="AB27" s="27"/>
      <c r="AC27" s="25"/>
      <c r="AD27" s="26">
        <f t="shared" si="5"/>
        <v>0</v>
      </c>
      <c r="AE27" s="25"/>
      <c r="AF27" s="24"/>
      <c r="AG27" s="27"/>
      <c r="AH27" s="25"/>
      <c r="AI27" s="28">
        <f t="shared" si="6"/>
        <v>0</v>
      </c>
      <c r="AJ27" s="25"/>
      <c r="AK27" s="24"/>
      <c r="AL27" s="27"/>
      <c r="AM27" s="25"/>
      <c r="AN27" s="26">
        <f t="shared" si="7"/>
        <v>0</v>
      </c>
      <c r="AO27" s="25"/>
      <c r="AP27" s="24"/>
      <c r="AQ27" s="27"/>
      <c r="AR27" s="25"/>
      <c r="AS27" s="28">
        <v>0</v>
      </c>
      <c r="AT27" s="25"/>
      <c r="AU27" s="24"/>
      <c r="AV27" s="27"/>
      <c r="AW27" s="25"/>
      <c r="AX27" s="26">
        <f t="shared" si="9"/>
        <v>0</v>
      </c>
      <c r="AY27" s="25"/>
      <c r="AZ27" s="24"/>
      <c r="BA27" s="23">
        <f t="shared" si="10"/>
        <v>0</v>
      </c>
      <c r="BB27" s="22">
        <f t="shared" si="11"/>
        <v>0</v>
      </c>
      <c r="BC27" s="21" t="e">
        <f t="shared" si="12"/>
        <v>#DIV/0!</v>
      </c>
    </row>
    <row r="28" spans="1:55" x14ac:dyDescent="0.2">
      <c r="A28" s="30">
        <v>23</v>
      </c>
      <c r="C28" s="27"/>
      <c r="D28" s="25"/>
      <c r="E28" s="26">
        <f t="shared" si="0"/>
        <v>0</v>
      </c>
      <c r="F28" s="25"/>
      <c r="G28" s="24"/>
      <c r="H28" s="27"/>
      <c r="I28" s="25"/>
      <c r="J28" s="26">
        <f t="shared" si="1"/>
        <v>0</v>
      </c>
      <c r="K28" s="25"/>
      <c r="L28" s="24"/>
      <c r="M28" s="27"/>
      <c r="N28" s="25"/>
      <c r="O28" s="28">
        <f t="shared" si="2"/>
        <v>0</v>
      </c>
      <c r="P28" s="25"/>
      <c r="Q28" s="24"/>
      <c r="R28" s="27"/>
      <c r="S28" s="25"/>
      <c r="T28" s="26">
        <f t="shared" si="3"/>
        <v>0</v>
      </c>
      <c r="U28" s="25"/>
      <c r="V28" s="24"/>
      <c r="W28" s="27"/>
      <c r="X28" s="25"/>
      <c r="Y28" s="28">
        <f t="shared" si="4"/>
        <v>0</v>
      </c>
      <c r="Z28" s="25"/>
      <c r="AA28" s="24"/>
      <c r="AB28" s="27"/>
      <c r="AC28" s="25"/>
      <c r="AD28" s="26">
        <f t="shared" si="5"/>
        <v>0</v>
      </c>
      <c r="AE28" s="25"/>
      <c r="AF28" s="24"/>
      <c r="AG28" s="27"/>
      <c r="AH28" s="25"/>
      <c r="AI28" s="28">
        <f t="shared" si="6"/>
        <v>0</v>
      </c>
      <c r="AJ28" s="25"/>
      <c r="AK28" s="24"/>
      <c r="AL28" s="27"/>
      <c r="AM28" s="25"/>
      <c r="AN28" s="26">
        <f t="shared" si="7"/>
        <v>0</v>
      </c>
      <c r="AO28" s="25"/>
      <c r="AP28" s="24"/>
      <c r="AQ28" s="27"/>
      <c r="AR28" s="25"/>
      <c r="AS28" s="28">
        <f t="shared" si="8"/>
        <v>0</v>
      </c>
      <c r="AT28" s="25"/>
      <c r="AU28" s="24"/>
      <c r="AV28" s="27"/>
      <c r="AW28" s="25"/>
      <c r="AX28" s="26">
        <f t="shared" si="9"/>
        <v>0</v>
      </c>
      <c r="AY28" s="25"/>
      <c r="AZ28" s="24"/>
      <c r="BA28" s="23">
        <f t="shared" si="10"/>
        <v>0</v>
      </c>
      <c r="BB28" s="22">
        <f t="shared" si="11"/>
        <v>0</v>
      </c>
      <c r="BC28" s="21" t="e">
        <f t="shared" si="12"/>
        <v>#DIV/0!</v>
      </c>
    </row>
    <row r="29" spans="1:55" x14ac:dyDescent="0.2">
      <c r="A29" s="30">
        <v>24</v>
      </c>
      <c r="C29" s="27"/>
      <c r="D29" s="25"/>
      <c r="E29" s="26">
        <f t="shared" si="0"/>
        <v>0</v>
      </c>
      <c r="F29" s="25"/>
      <c r="G29" s="24"/>
      <c r="H29" s="27"/>
      <c r="I29" s="25"/>
      <c r="J29" s="26">
        <f t="shared" si="1"/>
        <v>0</v>
      </c>
      <c r="K29" s="25"/>
      <c r="L29" s="24"/>
      <c r="M29" s="27"/>
      <c r="N29" s="25"/>
      <c r="O29" s="28">
        <f t="shared" si="2"/>
        <v>0</v>
      </c>
      <c r="P29" s="25"/>
      <c r="Q29" s="24"/>
      <c r="R29" s="27"/>
      <c r="S29" s="25"/>
      <c r="T29" s="26">
        <f t="shared" si="3"/>
        <v>0</v>
      </c>
      <c r="U29" s="25"/>
      <c r="V29" s="24"/>
      <c r="W29" s="27"/>
      <c r="X29" s="25"/>
      <c r="Y29" s="28">
        <f t="shared" si="4"/>
        <v>0</v>
      </c>
      <c r="Z29" s="25"/>
      <c r="AA29" s="24"/>
      <c r="AB29" s="27"/>
      <c r="AC29" s="25"/>
      <c r="AD29" s="26">
        <f t="shared" si="5"/>
        <v>0</v>
      </c>
      <c r="AE29" s="25"/>
      <c r="AF29" s="24"/>
      <c r="AG29" s="27"/>
      <c r="AH29" s="25"/>
      <c r="AI29" s="28">
        <f t="shared" si="6"/>
        <v>0</v>
      </c>
      <c r="AJ29" s="25"/>
      <c r="AK29" s="24"/>
      <c r="AL29" s="27"/>
      <c r="AM29" s="25"/>
      <c r="AN29" s="26">
        <f t="shared" si="7"/>
        <v>0</v>
      </c>
      <c r="AO29" s="25"/>
      <c r="AP29" s="24"/>
      <c r="AQ29" s="27"/>
      <c r="AR29" s="25"/>
      <c r="AS29" s="28">
        <f t="shared" si="8"/>
        <v>0</v>
      </c>
      <c r="AT29" s="25"/>
      <c r="AU29" s="24"/>
      <c r="AV29" s="27"/>
      <c r="AW29" s="25"/>
      <c r="AX29" s="26">
        <f t="shared" si="9"/>
        <v>0</v>
      </c>
      <c r="AY29" s="25"/>
      <c r="AZ29" s="24"/>
      <c r="BA29" s="23">
        <f t="shared" si="10"/>
        <v>0</v>
      </c>
      <c r="BB29" s="22">
        <f t="shared" si="11"/>
        <v>0</v>
      </c>
      <c r="BC29" s="21" t="e">
        <f t="shared" si="12"/>
        <v>#DIV/0!</v>
      </c>
    </row>
    <row r="30" spans="1:55" x14ac:dyDescent="0.2">
      <c r="A30" s="30">
        <v>25</v>
      </c>
      <c r="C30" s="27"/>
      <c r="D30" s="25"/>
      <c r="E30" s="26">
        <f t="shared" si="0"/>
        <v>0</v>
      </c>
      <c r="F30" s="25"/>
      <c r="G30" s="24"/>
      <c r="H30" s="27"/>
      <c r="I30" s="25"/>
      <c r="J30" s="26">
        <f t="shared" si="1"/>
        <v>0</v>
      </c>
      <c r="K30" s="25"/>
      <c r="L30" s="24"/>
      <c r="M30" s="27"/>
      <c r="N30" s="25"/>
      <c r="O30" s="28">
        <f t="shared" si="2"/>
        <v>0</v>
      </c>
      <c r="P30" s="25"/>
      <c r="Q30" s="24"/>
      <c r="R30" s="27"/>
      <c r="S30" s="25"/>
      <c r="T30" s="26">
        <f t="shared" si="3"/>
        <v>0</v>
      </c>
      <c r="U30" s="25"/>
      <c r="V30" s="24"/>
      <c r="W30" s="27"/>
      <c r="X30" s="25"/>
      <c r="Y30" s="28">
        <f t="shared" si="4"/>
        <v>0</v>
      </c>
      <c r="Z30" s="25"/>
      <c r="AA30" s="24"/>
      <c r="AB30" s="27"/>
      <c r="AC30" s="25"/>
      <c r="AD30" s="26">
        <f t="shared" si="5"/>
        <v>0</v>
      </c>
      <c r="AE30" s="25"/>
      <c r="AF30" s="24"/>
      <c r="AG30" s="27"/>
      <c r="AH30" s="25"/>
      <c r="AI30" s="28">
        <f t="shared" si="6"/>
        <v>0</v>
      </c>
      <c r="AJ30" s="25"/>
      <c r="AK30" s="24"/>
      <c r="AL30" s="27"/>
      <c r="AM30" s="25"/>
      <c r="AN30" s="26">
        <f t="shared" si="7"/>
        <v>0</v>
      </c>
      <c r="AO30" s="25"/>
      <c r="AP30" s="24"/>
      <c r="AQ30" s="27"/>
      <c r="AR30" s="25"/>
      <c r="AS30" s="28">
        <f t="shared" si="8"/>
        <v>0</v>
      </c>
      <c r="AT30" s="25"/>
      <c r="AU30" s="24"/>
      <c r="AV30" s="27"/>
      <c r="AW30" s="25"/>
      <c r="AX30" s="26">
        <f t="shared" si="9"/>
        <v>0</v>
      </c>
      <c r="AY30" s="25"/>
      <c r="AZ30" s="24"/>
      <c r="BA30" s="23">
        <f t="shared" si="10"/>
        <v>0</v>
      </c>
      <c r="BB30" s="22">
        <f t="shared" si="11"/>
        <v>0</v>
      </c>
      <c r="BC30" s="21" t="e">
        <f t="shared" si="12"/>
        <v>#DIV/0!</v>
      </c>
    </row>
    <row r="31" spans="1:55" x14ac:dyDescent="0.2">
      <c r="A31" s="30">
        <v>26</v>
      </c>
      <c r="C31" s="27"/>
      <c r="D31" s="25"/>
      <c r="E31" s="26">
        <v>0</v>
      </c>
      <c r="F31" s="25"/>
      <c r="G31" s="24"/>
      <c r="H31" s="27"/>
      <c r="I31" s="25"/>
      <c r="J31" s="26">
        <f t="shared" si="1"/>
        <v>0</v>
      </c>
      <c r="K31" s="25"/>
      <c r="L31" s="24"/>
      <c r="M31" s="27"/>
      <c r="N31" s="25"/>
      <c r="O31" s="28">
        <f t="shared" si="2"/>
        <v>0</v>
      </c>
      <c r="P31" s="25"/>
      <c r="Q31" s="24"/>
      <c r="R31" s="27"/>
      <c r="S31" s="25"/>
      <c r="T31" s="26">
        <v>0</v>
      </c>
      <c r="U31" s="25"/>
      <c r="V31" s="24"/>
      <c r="W31" s="27"/>
      <c r="X31" s="25"/>
      <c r="Y31" s="28">
        <f t="shared" si="4"/>
        <v>0</v>
      </c>
      <c r="Z31" s="25"/>
      <c r="AA31" s="24"/>
      <c r="AB31" s="27"/>
      <c r="AC31" s="25"/>
      <c r="AD31" s="26">
        <v>0</v>
      </c>
      <c r="AE31" s="25"/>
      <c r="AF31" s="24"/>
      <c r="AG31" s="27"/>
      <c r="AH31" s="25"/>
      <c r="AI31" s="28">
        <v>0</v>
      </c>
      <c r="AJ31" s="25"/>
      <c r="AK31" s="24"/>
      <c r="AL31" s="27"/>
      <c r="AM31" s="25"/>
      <c r="AN31" s="26">
        <f t="shared" si="7"/>
        <v>0</v>
      </c>
      <c r="AO31" s="25"/>
      <c r="AP31" s="24"/>
      <c r="AQ31" s="27"/>
      <c r="AR31" s="25"/>
      <c r="AS31" s="28">
        <v>0</v>
      </c>
      <c r="AT31" s="25"/>
      <c r="AU31" s="24"/>
      <c r="AV31" s="27"/>
      <c r="AW31" s="25"/>
      <c r="AX31" s="26">
        <v>0</v>
      </c>
      <c r="AY31" s="25"/>
      <c r="AZ31" s="24"/>
      <c r="BA31" s="23">
        <f t="shared" si="10"/>
        <v>0</v>
      </c>
      <c r="BB31" s="22">
        <f t="shared" si="11"/>
        <v>0</v>
      </c>
      <c r="BC31" s="21" t="e">
        <f t="shared" si="12"/>
        <v>#DIV/0!</v>
      </c>
    </row>
    <row r="32" spans="1:55" x14ac:dyDescent="0.2">
      <c r="A32" s="30">
        <v>27</v>
      </c>
      <c r="C32" s="27"/>
      <c r="D32" s="25"/>
      <c r="E32" s="26">
        <v>0</v>
      </c>
      <c r="F32" s="25"/>
      <c r="G32" s="24"/>
      <c r="H32" s="27"/>
      <c r="I32" s="25"/>
      <c r="J32" s="26">
        <f t="shared" si="1"/>
        <v>0</v>
      </c>
      <c r="K32" s="25"/>
      <c r="L32" s="24"/>
      <c r="M32" s="27"/>
      <c r="N32" s="25"/>
      <c r="O32" s="28">
        <f t="shared" si="2"/>
        <v>0</v>
      </c>
      <c r="P32" s="25"/>
      <c r="Q32" s="24"/>
      <c r="R32" s="27"/>
      <c r="S32" s="25"/>
      <c r="T32" s="26">
        <v>0</v>
      </c>
      <c r="U32" s="25"/>
      <c r="V32" s="24"/>
      <c r="W32" s="27"/>
      <c r="X32" s="25"/>
      <c r="Y32" s="28">
        <f t="shared" si="4"/>
        <v>0</v>
      </c>
      <c r="Z32" s="25"/>
      <c r="AA32" s="24"/>
      <c r="AB32" s="27"/>
      <c r="AC32" s="25"/>
      <c r="AD32" s="26">
        <v>0</v>
      </c>
      <c r="AE32" s="25"/>
      <c r="AF32" s="24"/>
      <c r="AG32" s="27"/>
      <c r="AH32" s="25"/>
      <c r="AI32" s="28">
        <f t="shared" si="6"/>
        <v>0</v>
      </c>
      <c r="AJ32" s="25"/>
      <c r="AK32" s="24"/>
      <c r="AL32" s="27"/>
      <c r="AM32" s="25"/>
      <c r="AN32" s="26">
        <v>0</v>
      </c>
      <c r="AO32" s="25"/>
      <c r="AP32" s="24"/>
      <c r="AQ32" s="27"/>
      <c r="AR32" s="25"/>
      <c r="AS32" s="28">
        <f t="shared" si="8"/>
        <v>0</v>
      </c>
      <c r="AT32" s="25"/>
      <c r="AU32" s="24"/>
      <c r="AV32" s="27"/>
      <c r="AW32" s="25"/>
      <c r="AX32" s="26">
        <v>0</v>
      </c>
      <c r="AY32" s="25"/>
      <c r="AZ32" s="24"/>
      <c r="BA32" s="23">
        <f t="shared" si="10"/>
        <v>0</v>
      </c>
      <c r="BB32" s="22">
        <f t="shared" si="11"/>
        <v>0</v>
      </c>
      <c r="BC32" s="21" t="e">
        <f t="shared" si="12"/>
        <v>#DIV/0!</v>
      </c>
    </row>
    <row r="33" spans="1:55" x14ac:dyDescent="0.2">
      <c r="A33" s="30">
        <v>28</v>
      </c>
      <c r="C33" s="27"/>
      <c r="D33" s="25"/>
      <c r="E33" s="26">
        <v>0</v>
      </c>
      <c r="F33" s="25"/>
      <c r="G33" s="24"/>
      <c r="H33" s="27"/>
      <c r="I33" s="25"/>
      <c r="J33" s="26">
        <f t="shared" si="1"/>
        <v>0</v>
      </c>
      <c r="K33" s="25"/>
      <c r="L33" s="24"/>
      <c r="M33" s="27"/>
      <c r="N33" s="25"/>
      <c r="O33" s="28">
        <f t="shared" si="2"/>
        <v>0</v>
      </c>
      <c r="P33" s="25"/>
      <c r="Q33" s="24"/>
      <c r="R33" s="27"/>
      <c r="S33" s="25"/>
      <c r="T33" s="26">
        <v>0</v>
      </c>
      <c r="U33" s="25"/>
      <c r="V33" s="24"/>
      <c r="W33" s="27"/>
      <c r="X33" s="25"/>
      <c r="Y33" s="28">
        <f t="shared" si="4"/>
        <v>0</v>
      </c>
      <c r="Z33" s="25"/>
      <c r="AA33" s="24"/>
      <c r="AB33" s="27"/>
      <c r="AC33" s="25"/>
      <c r="AD33" s="26">
        <v>0</v>
      </c>
      <c r="AE33" s="25"/>
      <c r="AF33" s="24"/>
      <c r="AG33" s="27"/>
      <c r="AH33" s="25"/>
      <c r="AI33" s="28">
        <f t="shared" si="6"/>
        <v>0</v>
      </c>
      <c r="AJ33" s="25"/>
      <c r="AK33" s="24"/>
      <c r="AL33" s="27"/>
      <c r="AM33" s="25"/>
      <c r="AN33" s="26">
        <v>7</v>
      </c>
      <c r="AO33" s="25"/>
      <c r="AP33" s="24"/>
      <c r="AQ33" s="27"/>
      <c r="AR33" s="25"/>
      <c r="AS33" s="28">
        <f t="shared" si="8"/>
        <v>0</v>
      </c>
      <c r="AT33" s="25"/>
      <c r="AU33" s="24"/>
      <c r="AV33" s="27"/>
      <c r="AW33" s="25"/>
      <c r="AX33" s="26">
        <v>0</v>
      </c>
      <c r="AY33" s="25"/>
      <c r="AZ33" s="24"/>
      <c r="BA33" s="23">
        <f t="shared" si="10"/>
        <v>1</v>
      </c>
      <c r="BB33" s="22">
        <f t="shared" si="11"/>
        <v>7</v>
      </c>
      <c r="BC33" s="21">
        <f t="shared" si="12"/>
        <v>7</v>
      </c>
    </row>
    <row r="34" spans="1:55" x14ac:dyDescent="0.2">
      <c r="A34" s="30">
        <v>29</v>
      </c>
      <c r="C34" s="27"/>
      <c r="D34" s="25"/>
      <c r="E34" s="26">
        <v>0</v>
      </c>
      <c r="F34" s="25"/>
      <c r="G34" s="24"/>
      <c r="H34" s="27"/>
      <c r="I34" s="25"/>
      <c r="J34" s="26">
        <f t="shared" si="1"/>
        <v>0</v>
      </c>
      <c r="K34" s="25"/>
      <c r="L34" s="24"/>
      <c r="M34" s="27"/>
      <c r="N34" s="25"/>
      <c r="O34" s="28">
        <f t="shared" si="2"/>
        <v>0</v>
      </c>
      <c r="P34" s="25"/>
      <c r="Q34" s="24"/>
      <c r="R34" s="27"/>
      <c r="S34" s="25"/>
      <c r="T34" s="26">
        <f t="shared" si="3"/>
        <v>0</v>
      </c>
      <c r="U34" s="25"/>
      <c r="V34" s="24"/>
      <c r="W34" s="27"/>
      <c r="X34" s="25"/>
      <c r="Y34" s="28">
        <v>0</v>
      </c>
      <c r="Z34" s="25"/>
      <c r="AA34" s="24"/>
      <c r="AB34" s="27"/>
      <c r="AC34" s="25"/>
      <c r="AD34" s="26">
        <v>0</v>
      </c>
      <c r="AE34" s="25"/>
      <c r="AF34" s="24"/>
      <c r="AG34" s="27"/>
      <c r="AH34" s="25"/>
      <c r="AI34" s="28">
        <v>0</v>
      </c>
      <c r="AJ34" s="25"/>
      <c r="AK34" s="24"/>
      <c r="AL34" s="27"/>
      <c r="AM34" s="25"/>
      <c r="AN34" s="26">
        <f t="shared" si="7"/>
        <v>0</v>
      </c>
      <c r="AO34" s="25"/>
      <c r="AP34" s="24"/>
      <c r="AQ34" s="27"/>
      <c r="AR34" s="25"/>
      <c r="AS34" s="28">
        <f t="shared" si="8"/>
        <v>0</v>
      </c>
      <c r="AT34" s="25"/>
      <c r="AU34" s="24"/>
      <c r="AV34" s="27"/>
      <c r="AW34" s="25"/>
      <c r="AX34" s="26">
        <v>0</v>
      </c>
      <c r="AY34" s="25"/>
      <c r="AZ34" s="24"/>
      <c r="BA34" s="23">
        <f t="shared" si="10"/>
        <v>0</v>
      </c>
      <c r="BB34" s="22">
        <f t="shared" si="11"/>
        <v>0</v>
      </c>
      <c r="BC34" s="21" t="e">
        <f t="shared" si="12"/>
        <v>#DIV/0!</v>
      </c>
    </row>
    <row r="35" spans="1:55" x14ac:dyDescent="0.2">
      <c r="A35" s="30">
        <v>30</v>
      </c>
      <c r="C35" s="27"/>
      <c r="D35" s="25"/>
      <c r="E35" s="26">
        <f t="shared" si="0"/>
        <v>0</v>
      </c>
      <c r="F35" s="25"/>
      <c r="G35" s="24"/>
      <c r="H35" s="27"/>
      <c r="I35" s="25"/>
      <c r="J35" s="26">
        <f t="shared" si="1"/>
        <v>0</v>
      </c>
      <c r="K35" s="25"/>
      <c r="L35" s="24"/>
      <c r="M35" s="27"/>
      <c r="N35" s="25"/>
      <c r="O35" s="28">
        <f t="shared" si="2"/>
        <v>0</v>
      </c>
      <c r="P35" s="25"/>
      <c r="Q35" s="24"/>
      <c r="R35" s="27"/>
      <c r="S35" s="25"/>
      <c r="T35" s="26">
        <f t="shared" si="3"/>
        <v>0</v>
      </c>
      <c r="U35" s="25"/>
      <c r="V35" s="24"/>
      <c r="W35" s="27"/>
      <c r="X35" s="25"/>
      <c r="Y35" s="28">
        <f t="shared" si="4"/>
        <v>0</v>
      </c>
      <c r="Z35" s="25"/>
      <c r="AA35" s="24"/>
      <c r="AB35" s="27"/>
      <c r="AC35" s="25"/>
      <c r="AD35" s="26">
        <f t="shared" si="5"/>
        <v>0</v>
      </c>
      <c r="AE35" s="25"/>
      <c r="AF35" s="24"/>
      <c r="AG35" s="27"/>
      <c r="AH35" s="25"/>
      <c r="AI35" s="28">
        <f t="shared" si="6"/>
        <v>0</v>
      </c>
      <c r="AJ35" s="25"/>
      <c r="AK35" s="24"/>
      <c r="AL35" s="27"/>
      <c r="AM35" s="25"/>
      <c r="AN35" s="26">
        <f t="shared" si="7"/>
        <v>0</v>
      </c>
      <c r="AO35" s="25"/>
      <c r="AP35" s="24"/>
      <c r="AQ35" s="27"/>
      <c r="AR35" s="25"/>
      <c r="AS35" s="28">
        <f t="shared" si="8"/>
        <v>0</v>
      </c>
      <c r="AT35" s="25"/>
      <c r="AU35" s="24"/>
      <c r="AV35" s="27"/>
      <c r="AW35" s="25"/>
      <c r="AX35" s="26">
        <f t="shared" si="9"/>
        <v>0</v>
      </c>
      <c r="AY35" s="25"/>
      <c r="AZ35" s="24"/>
      <c r="BA35" s="23">
        <f t="shared" si="10"/>
        <v>0</v>
      </c>
      <c r="BB35" s="22">
        <f t="shared" si="11"/>
        <v>0</v>
      </c>
      <c r="BC35" s="21" t="e">
        <f t="shared" si="12"/>
        <v>#DIV/0!</v>
      </c>
    </row>
    <row r="36" spans="1:55" ht="13.5" thickBot="1" x14ac:dyDescent="0.25">
      <c r="A36" s="29">
        <v>31</v>
      </c>
      <c r="C36" s="27"/>
      <c r="D36" s="25"/>
      <c r="E36" s="26">
        <f t="shared" si="0"/>
        <v>0</v>
      </c>
      <c r="F36" s="25"/>
      <c r="G36" s="24"/>
      <c r="H36" s="27"/>
      <c r="I36" s="25"/>
      <c r="J36" s="26">
        <f t="shared" si="1"/>
        <v>0</v>
      </c>
      <c r="K36" s="25"/>
      <c r="L36" s="24"/>
      <c r="M36" s="27"/>
      <c r="N36" s="25"/>
      <c r="O36" s="28">
        <f t="shared" si="2"/>
        <v>0</v>
      </c>
      <c r="P36" s="25"/>
      <c r="Q36" s="24"/>
      <c r="R36" s="27"/>
      <c r="S36" s="25"/>
      <c r="T36" s="26">
        <f t="shared" si="3"/>
        <v>0</v>
      </c>
      <c r="U36" s="25"/>
      <c r="V36" s="24"/>
      <c r="W36" s="27"/>
      <c r="X36" s="25"/>
      <c r="Y36" s="28">
        <f t="shared" si="4"/>
        <v>0</v>
      </c>
      <c r="Z36" s="25"/>
      <c r="AA36" s="24"/>
      <c r="AB36" s="27"/>
      <c r="AC36" s="25"/>
      <c r="AD36" s="26">
        <f t="shared" si="5"/>
        <v>0</v>
      </c>
      <c r="AE36" s="25"/>
      <c r="AF36" s="24"/>
      <c r="AG36" s="27"/>
      <c r="AH36" s="25"/>
      <c r="AI36" s="28">
        <f t="shared" si="6"/>
        <v>0</v>
      </c>
      <c r="AJ36" s="25"/>
      <c r="AK36" s="24"/>
      <c r="AL36" s="27"/>
      <c r="AM36" s="25"/>
      <c r="AN36" s="26">
        <f t="shared" si="7"/>
        <v>0</v>
      </c>
      <c r="AO36" s="25"/>
      <c r="AP36" s="24"/>
      <c r="AQ36" s="27"/>
      <c r="AR36" s="25"/>
      <c r="AS36" s="28">
        <f t="shared" si="8"/>
        <v>0</v>
      </c>
      <c r="AT36" s="25"/>
      <c r="AU36" s="24"/>
      <c r="AV36" s="27"/>
      <c r="AW36" s="25"/>
      <c r="AX36" s="26">
        <f t="shared" si="9"/>
        <v>0</v>
      </c>
      <c r="AY36" s="25"/>
      <c r="AZ36" s="24"/>
      <c r="BA36" s="23">
        <f t="shared" si="10"/>
        <v>0</v>
      </c>
      <c r="BB36" s="22">
        <f t="shared" si="11"/>
        <v>0</v>
      </c>
      <c r="BC36" s="21" t="e">
        <f t="shared" si="12"/>
        <v>#DIV/0!</v>
      </c>
    </row>
    <row r="37" spans="1:55" s="2" customFormat="1" ht="13.5" thickBot="1" x14ac:dyDescent="0.25">
      <c r="C37" s="17">
        <f t="shared" ref="C37:BB37" si="13">SUM(C6:C36)</f>
        <v>0</v>
      </c>
      <c r="D37" s="16">
        <f t="shared" si="13"/>
        <v>0</v>
      </c>
      <c r="E37" s="16">
        <f t="shared" si="13"/>
        <v>0</v>
      </c>
      <c r="F37" s="16">
        <f t="shared" si="13"/>
        <v>0</v>
      </c>
      <c r="G37" s="15">
        <f t="shared" si="13"/>
        <v>0</v>
      </c>
      <c r="H37" s="17">
        <f t="shared" si="13"/>
        <v>0</v>
      </c>
      <c r="I37" s="16">
        <f t="shared" si="13"/>
        <v>0</v>
      </c>
      <c r="J37" s="16">
        <f t="shared" si="13"/>
        <v>0</v>
      </c>
      <c r="K37" s="16">
        <f t="shared" si="13"/>
        <v>0</v>
      </c>
      <c r="L37" s="15">
        <f t="shared" si="13"/>
        <v>0</v>
      </c>
      <c r="M37" s="20">
        <f t="shared" si="13"/>
        <v>0</v>
      </c>
      <c r="N37" s="19">
        <f t="shared" si="13"/>
        <v>0</v>
      </c>
      <c r="O37" s="19">
        <f t="shared" si="13"/>
        <v>15</v>
      </c>
      <c r="P37" s="19">
        <f t="shared" si="13"/>
        <v>0</v>
      </c>
      <c r="Q37" s="18">
        <f t="shared" si="13"/>
        <v>0.36458333333333331</v>
      </c>
      <c r="R37" s="17">
        <f t="shared" si="13"/>
        <v>0</v>
      </c>
      <c r="S37" s="16">
        <f t="shared" si="13"/>
        <v>0</v>
      </c>
      <c r="T37" s="16">
        <f t="shared" si="13"/>
        <v>0</v>
      </c>
      <c r="U37" s="16">
        <f t="shared" si="13"/>
        <v>0</v>
      </c>
      <c r="V37" s="15">
        <f t="shared" si="13"/>
        <v>0</v>
      </c>
      <c r="W37" s="20">
        <f t="shared" si="13"/>
        <v>0</v>
      </c>
      <c r="X37" s="19">
        <f t="shared" si="13"/>
        <v>0</v>
      </c>
      <c r="Y37" s="19">
        <f t="shared" si="13"/>
        <v>0</v>
      </c>
      <c r="Z37" s="19">
        <f t="shared" si="13"/>
        <v>0</v>
      </c>
      <c r="AA37" s="18">
        <f t="shared" si="13"/>
        <v>0</v>
      </c>
      <c r="AB37" s="17">
        <f t="shared" si="13"/>
        <v>0</v>
      </c>
      <c r="AC37" s="16">
        <f t="shared" si="13"/>
        <v>0</v>
      </c>
      <c r="AD37" s="16">
        <f t="shared" si="13"/>
        <v>0</v>
      </c>
      <c r="AE37" s="16">
        <f t="shared" si="13"/>
        <v>0</v>
      </c>
      <c r="AF37" s="15">
        <f t="shared" si="13"/>
        <v>0</v>
      </c>
      <c r="AG37" s="20">
        <f t="shared" si="13"/>
        <v>0</v>
      </c>
      <c r="AH37" s="19">
        <f t="shared" si="13"/>
        <v>0</v>
      </c>
      <c r="AI37" s="19">
        <f t="shared" si="13"/>
        <v>0</v>
      </c>
      <c r="AJ37" s="19">
        <f t="shared" si="13"/>
        <v>0</v>
      </c>
      <c r="AK37" s="18">
        <f t="shared" si="13"/>
        <v>0.35416666666666669</v>
      </c>
      <c r="AL37" s="17">
        <f t="shared" si="13"/>
        <v>0</v>
      </c>
      <c r="AM37" s="16">
        <f t="shared" si="13"/>
        <v>0</v>
      </c>
      <c r="AN37" s="16">
        <f t="shared" si="13"/>
        <v>7</v>
      </c>
      <c r="AO37" s="16">
        <f t="shared" si="13"/>
        <v>0</v>
      </c>
      <c r="AP37" s="15">
        <f t="shared" si="13"/>
        <v>0</v>
      </c>
      <c r="AQ37" s="20">
        <f t="shared" si="13"/>
        <v>0</v>
      </c>
      <c r="AR37" s="19">
        <f t="shared" si="13"/>
        <v>0</v>
      </c>
      <c r="AS37" s="19">
        <f t="shared" si="13"/>
        <v>0</v>
      </c>
      <c r="AT37" s="19">
        <f t="shared" si="13"/>
        <v>0</v>
      </c>
      <c r="AU37" s="18">
        <f t="shared" si="13"/>
        <v>0</v>
      </c>
      <c r="AV37" s="17">
        <f t="shared" si="13"/>
        <v>0</v>
      </c>
      <c r="AW37" s="16">
        <f t="shared" si="13"/>
        <v>0</v>
      </c>
      <c r="AX37" s="16">
        <f t="shared" si="13"/>
        <v>0</v>
      </c>
      <c r="AY37" s="16">
        <f t="shared" si="13"/>
        <v>0</v>
      </c>
      <c r="AZ37" s="15">
        <f t="shared" si="13"/>
        <v>0</v>
      </c>
      <c r="BA37" s="14">
        <f t="shared" si="13"/>
        <v>2</v>
      </c>
      <c r="BB37" s="13">
        <f t="shared" si="13"/>
        <v>22</v>
      </c>
      <c r="BC37" s="12">
        <f t="shared" si="12"/>
        <v>11</v>
      </c>
    </row>
    <row r="39" spans="1:55" ht="13.5" thickBot="1" x14ac:dyDescent="0.25"/>
    <row r="40" spans="1:55" ht="13.5" thickBot="1" x14ac:dyDescent="0.25">
      <c r="C40" s="186" t="s">
        <v>14</v>
      </c>
      <c r="D40" s="187"/>
      <c r="E40" s="188"/>
      <c r="J40" s="1"/>
      <c r="O40" s="1"/>
      <c r="T40" s="1"/>
      <c r="Y40" s="1"/>
      <c r="AD40" s="1"/>
      <c r="AI40" s="1"/>
      <c r="AL40" s="1"/>
      <c r="AM40" s="1"/>
      <c r="AN40" s="1"/>
    </row>
    <row r="41" spans="1:55" x14ac:dyDescent="0.2">
      <c r="C41" s="11" t="s">
        <v>15</v>
      </c>
      <c r="D41" s="10"/>
      <c r="E41" s="9" t="e">
        <f>(#REF!+E37+J37+O37+T37+Y37+#REF!+#REF!+AD37+AI37)/AL37</f>
        <v>#REF!</v>
      </c>
      <c r="J41" s="1"/>
      <c r="O41" s="1"/>
      <c r="T41" s="1"/>
      <c r="Y41" s="1"/>
      <c r="AD41" s="1"/>
      <c r="AI41" s="1"/>
      <c r="AL41" s="1"/>
      <c r="AM41" s="1"/>
      <c r="AN41" s="1"/>
    </row>
    <row r="42" spans="1:55" x14ac:dyDescent="0.2">
      <c r="C42" s="8" t="s">
        <v>16</v>
      </c>
      <c r="D42" s="7"/>
      <c r="E42" s="6" t="e">
        <f>(#REF!+F37+K37+P37+U37+Z37+#REF!+#REF!++AE37+AJ37)/AL37</f>
        <v>#REF!</v>
      </c>
      <c r="J42" s="1"/>
      <c r="O42" s="1"/>
      <c r="T42" s="1"/>
      <c r="Y42" s="1"/>
      <c r="AD42" s="1"/>
      <c r="AI42" s="1"/>
      <c r="AL42" s="1"/>
      <c r="AM42" s="1"/>
      <c r="AN42" s="1"/>
    </row>
    <row r="43" spans="1:55" x14ac:dyDescent="0.2">
      <c r="C43" s="8" t="s">
        <v>17</v>
      </c>
      <c r="D43" s="7"/>
      <c r="E43" s="6" t="e">
        <f>(#REF!+G37+L37+Q37+V37+AA37+#REF!+#REF!+AF37+AK37)/AL37</f>
        <v>#REF!</v>
      </c>
      <c r="J43" s="1"/>
      <c r="O43" s="1"/>
      <c r="T43" s="1"/>
      <c r="Y43" s="1"/>
      <c r="AD43" s="1"/>
      <c r="AI43" s="1"/>
      <c r="AL43" s="1"/>
      <c r="AM43" s="1"/>
      <c r="AN43" s="1"/>
    </row>
    <row r="44" spans="1:55" ht="13.5" thickBot="1" x14ac:dyDescent="0.25">
      <c r="C44" s="5" t="s">
        <v>18</v>
      </c>
      <c r="D44" s="4"/>
      <c r="E44" s="3" t="e">
        <f>(#REF!+C37+H37+M37+R37+W37+#REF!+#REF!+AB37+AG37)/(#REF!+D37+I37+N37+S37+X37+#REF!+#REF!+AC37+AH37)</f>
        <v>#REF!</v>
      </c>
      <c r="J44" s="1"/>
      <c r="O44" s="1"/>
      <c r="T44" s="1"/>
      <c r="Y44" s="1"/>
      <c r="AD44" s="1"/>
      <c r="AI44" s="1"/>
      <c r="AL44" s="1"/>
      <c r="AM44" s="1"/>
      <c r="AN44" s="1"/>
    </row>
    <row r="45" spans="1:55" x14ac:dyDescent="0.2">
      <c r="E45" s="1"/>
      <c r="J45" s="1"/>
      <c r="O45" s="1"/>
      <c r="T45" s="1"/>
      <c r="Y45" s="1"/>
      <c r="AD45" s="1"/>
      <c r="AI45" s="1"/>
      <c r="AL45" s="1"/>
      <c r="AM45" s="1"/>
      <c r="AN45" s="1"/>
    </row>
    <row r="46" spans="1:55" x14ac:dyDescent="0.2">
      <c r="E46" s="1"/>
      <c r="J46" s="1"/>
      <c r="O46" s="1"/>
      <c r="T46" s="1"/>
      <c r="Y46" s="1"/>
      <c r="AD46" s="1"/>
      <c r="AI46" s="1"/>
      <c r="AL46" s="1"/>
      <c r="AM46" s="1"/>
      <c r="AN46" s="1"/>
    </row>
    <row r="47" spans="1:55" ht="15" x14ac:dyDescent="0.25">
      <c r="E47" s="1"/>
      <c r="J47"/>
      <c r="K47" s="51" t="s">
        <v>19</v>
      </c>
      <c r="L47" s="51" t="s">
        <v>20</v>
      </c>
      <c r="M47" s="51"/>
      <c r="N47" s="52"/>
      <c r="O47" s="1"/>
      <c r="T47" s="1"/>
      <c r="Y47" s="1"/>
      <c r="AD47" s="1"/>
      <c r="AI47" s="1"/>
      <c r="AL47" s="1"/>
      <c r="AM47" s="1"/>
      <c r="AN47" s="1"/>
    </row>
    <row r="48" spans="1:55" ht="15" x14ac:dyDescent="0.25">
      <c r="I48" t="s">
        <v>21</v>
      </c>
      <c r="K48" s="51">
        <v>10</v>
      </c>
      <c r="L48" s="51">
        <v>45</v>
      </c>
      <c r="M48" s="51">
        <f>K48*60+L48</f>
        <v>645</v>
      </c>
      <c r="N48" s="52">
        <f>M48/60</f>
        <v>10.75</v>
      </c>
    </row>
    <row r="49" spans="9:14" ht="15" x14ac:dyDescent="0.25">
      <c r="I49" s="53"/>
      <c r="J49" s="54"/>
      <c r="K49" s="55"/>
      <c r="L49" s="55"/>
      <c r="M49" s="55"/>
      <c r="N49" s="56"/>
    </row>
    <row r="50" spans="9:14" ht="15" x14ac:dyDescent="0.25">
      <c r="I50" s="53"/>
      <c r="J50" s="54"/>
      <c r="K50" s="55"/>
      <c r="L50" s="55"/>
      <c r="M50" s="55"/>
      <c r="N50" s="56"/>
    </row>
    <row r="51" spans="9:14" ht="15" x14ac:dyDescent="0.25">
      <c r="I51" s="53"/>
      <c r="J51" s="54"/>
      <c r="K51" s="55"/>
      <c r="L51" s="55"/>
      <c r="M51" s="55"/>
      <c r="N51" s="56"/>
    </row>
    <row r="52" spans="9:14" ht="15" x14ac:dyDescent="0.25">
      <c r="I52" s="53"/>
      <c r="J52" s="54"/>
      <c r="K52" s="55"/>
      <c r="L52" s="55"/>
      <c r="M52" s="55"/>
      <c r="N52" s="56"/>
    </row>
    <row r="53" spans="9:14" ht="15" x14ac:dyDescent="0.25">
      <c r="I53" s="53"/>
      <c r="J53" s="54"/>
      <c r="K53" s="55"/>
      <c r="L53" s="55"/>
      <c r="M53" s="55"/>
      <c r="N53" s="56"/>
    </row>
    <row r="54" spans="9:14" ht="15" x14ac:dyDescent="0.25">
      <c r="I54" s="53"/>
      <c r="J54" s="54"/>
      <c r="K54" s="55"/>
      <c r="L54" s="55"/>
      <c r="M54" s="55"/>
      <c r="N54" s="56"/>
    </row>
    <row r="55" spans="9:14" ht="15" x14ac:dyDescent="0.25">
      <c r="I55" s="53"/>
      <c r="J55" s="54"/>
      <c r="K55" s="55"/>
      <c r="L55" s="55"/>
      <c r="M55" s="55"/>
      <c r="N55" s="56"/>
    </row>
    <row r="56" spans="9:14" ht="15" x14ac:dyDescent="0.25">
      <c r="I56" s="53"/>
      <c r="J56" s="54"/>
      <c r="K56" s="55"/>
      <c r="L56" s="55"/>
      <c r="M56" s="55"/>
      <c r="N56" s="56"/>
    </row>
    <row r="57" spans="9:14" ht="15" x14ac:dyDescent="0.25">
      <c r="I57" s="53"/>
      <c r="J57" s="54"/>
      <c r="K57" s="55"/>
      <c r="L57" s="55"/>
      <c r="M57" s="55"/>
      <c r="N57" s="56"/>
    </row>
    <row r="58" spans="9:14" ht="15" x14ac:dyDescent="0.25">
      <c r="I58" s="53"/>
      <c r="J58" s="54"/>
      <c r="K58" s="55"/>
      <c r="L58" s="55"/>
      <c r="M58" s="55"/>
      <c r="N58" s="56"/>
    </row>
    <row r="59" spans="9:14" ht="15" x14ac:dyDescent="0.25">
      <c r="I59" s="53"/>
      <c r="J59" s="54"/>
      <c r="K59" s="55"/>
      <c r="L59" s="55"/>
      <c r="M59" s="55"/>
      <c r="N59" s="56"/>
    </row>
    <row r="60" spans="9:14" ht="15" x14ac:dyDescent="0.25">
      <c r="I60" s="53"/>
      <c r="J60" s="54"/>
      <c r="K60" s="55"/>
      <c r="L60" s="55"/>
      <c r="M60" s="55"/>
      <c r="N60" s="56"/>
    </row>
    <row r="61" spans="9:14" ht="15" x14ac:dyDescent="0.25">
      <c r="I61" s="53"/>
      <c r="J61" s="54"/>
      <c r="K61" s="55"/>
      <c r="L61" s="55"/>
      <c r="M61" s="55"/>
      <c r="N61" s="56"/>
    </row>
  </sheetData>
  <mergeCells count="24">
    <mergeCell ref="AG3:AK3"/>
    <mergeCell ref="AL3:AP3"/>
    <mergeCell ref="AQ3:AU3"/>
    <mergeCell ref="AV3:AZ3"/>
    <mergeCell ref="C4:G4"/>
    <mergeCell ref="H4:L4"/>
    <mergeCell ref="M4:Q4"/>
    <mergeCell ref="R4:V4"/>
    <mergeCell ref="W4:AA4"/>
    <mergeCell ref="AB4:AF4"/>
    <mergeCell ref="C3:G3"/>
    <mergeCell ref="H3:L3"/>
    <mergeCell ref="M3:Q3"/>
    <mergeCell ref="R3:V3"/>
    <mergeCell ref="W3:AA3"/>
    <mergeCell ref="AB3:AF3"/>
    <mergeCell ref="BC4:BC5"/>
    <mergeCell ref="C40:E40"/>
    <mergeCell ref="AG4:AK4"/>
    <mergeCell ref="AL4:AP4"/>
    <mergeCell ref="AQ4:AU4"/>
    <mergeCell ref="AV4:AZ4"/>
    <mergeCell ref="BA4:BA5"/>
    <mergeCell ref="BB4:BB5"/>
  </mergeCells>
  <pageMargins left="0.7" right="0.7" top="0.75" bottom="0.75" header="0.3" footer="0.3"/>
  <pageSetup paperSize="9" orientation="landscape" horizontalDpi="4294967293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>
    <tabColor theme="9" tint="0.39997558519241921"/>
  </sheetPr>
  <dimension ref="F6"/>
  <sheetViews>
    <sheetView workbookViewId="0">
      <selection activeCell="K24" sqref="K24"/>
    </sheetView>
  </sheetViews>
  <sheetFormatPr baseColWidth="10" defaultRowHeight="15" x14ac:dyDescent="0.25"/>
  <sheetData>
    <row r="6" spans="6:6" x14ac:dyDescent="0.25">
      <c r="F6" s="7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NOVEMBRE</vt:lpstr>
      <vt:lpstr>OCTOBRE</vt:lpstr>
      <vt:lpstr>DECEMBRE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Jean Baptiste Madoire</cp:lastModifiedBy>
  <cp:lastPrinted>2017-09-08T06:49:32Z</cp:lastPrinted>
  <dcterms:created xsi:type="dcterms:W3CDTF">2016-12-29T06:10:43Z</dcterms:created>
  <dcterms:modified xsi:type="dcterms:W3CDTF">2018-09-14T20:50:17Z</dcterms:modified>
</cp:coreProperties>
</file>