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25" windowWidth="14805" windowHeight="7890" activeTab="2"/>
  </bookViews>
  <sheets>
    <sheet name="Inscrits" sheetId="6" r:id="rId1"/>
    <sheet name="feuille de comptage" sheetId="1" r:id="rId2"/>
    <sheet name="temp" sheetId="7" r:id="rId3"/>
  </sheets>
  <calcPr calcId="145621"/>
</workbook>
</file>

<file path=xl/calcChain.xml><?xml version="1.0" encoding="utf-8"?>
<calcChain xmlns="http://schemas.openxmlformats.org/spreadsheetml/2006/main">
  <c r="A5" i="7" l="1" a="1"/>
  <c r="A5" i="7" s="1"/>
  <c r="B1" i="7" l="1"/>
  <c r="A2" i="7" l="1" a="1"/>
  <c r="A2" i="7" s="1"/>
  <c r="A9" i="1" l="1"/>
  <c r="E9" i="1" a="1"/>
  <c r="E9" i="1" s="1"/>
  <c r="D9" i="1" a="1"/>
  <c r="D9" i="1" s="1"/>
  <c r="A3" i="7" a="1"/>
  <c r="A3" i="7" s="1"/>
  <c r="A4" i="7" s="1" a="1"/>
  <c r="A4" i="7" s="1"/>
  <c r="F9" i="1" l="1"/>
  <c r="C9" i="1"/>
  <c r="B9" i="1"/>
  <c r="A10" i="1"/>
  <c r="A11" i="1"/>
  <c r="H74" i="1"/>
  <c r="I74" i="1"/>
  <c r="J74" i="1"/>
  <c r="K74" i="1"/>
  <c r="G74" i="1"/>
  <c r="C11" i="1" l="1"/>
  <c r="B11" i="1"/>
  <c r="F11" i="1"/>
  <c r="F10" i="1"/>
  <c r="C10" i="1"/>
  <c r="B10" i="1"/>
  <c r="D11" i="1" a="1"/>
  <c r="D11" i="1" s="1"/>
  <c r="E11" i="1" a="1"/>
  <c r="E11" i="1" s="1"/>
  <c r="E10" i="1" a="1"/>
  <c r="E10" i="1" s="1"/>
  <c r="D10" i="1" a="1"/>
  <c r="D10" i="1" s="1"/>
  <c r="A6" i="7" a="1"/>
  <c r="A6" i="7" s="1"/>
  <c r="A7" i="7" s="1" a="1"/>
  <c r="A7" i="7" s="1"/>
  <c r="A12" i="1"/>
  <c r="F12" i="1" l="1"/>
  <c r="C12" i="1"/>
  <c r="B12" i="1"/>
  <c r="D12" i="1" a="1"/>
  <c r="D12" i="1" s="1"/>
  <c r="E12" i="1" a="1"/>
  <c r="E12" i="1" s="1"/>
  <c r="A8" i="7" a="1"/>
  <c r="A8" i="7" s="1"/>
  <c r="A13" i="1"/>
  <c r="C13" i="1" l="1"/>
  <c r="B13" i="1"/>
  <c r="F13" i="1"/>
  <c r="D13" i="1" a="1"/>
  <c r="D13" i="1" s="1"/>
  <c r="E13" i="1" a="1"/>
  <c r="E13" i="1" s="1"/>
  <c r="A9" i="7" a="1"/>
  <c r="A9" i="7" s="1"/>
  <c r="A14" i="1"/>
  <c r="F14" i="1" l="1"/>
  <c r="C14" i="1"/>
  <c r="B14" i="1"/>
  <c r="D14" i="1" a="1"/>
  <c r="D14" i="1" s="1"/>
  <c r="E14" i="1" a="1"/>
  <c r="E14" i="1" s="1"/>
  <c r="A10" i="7" a="1"/>
  <c r="A10" i="7" s="1"/>
  <c r="A15" i="1"/>
  <c r="C15" i="1" l="1"/>
  <c r="B15" i="1"/>
  <c r="F15" i="1"/>
  <c r="D15" i="1" a="1"/>
  <c r="D15" i="1" s="1"/>
  <c r="E15" i="1" a="1"/>
  <c r="E15" i="1" s="1"/>
  <c r="A11" i="7" a="1"/>
  <c r="A11" i="7" s="1"/>
  <c r="A12" i="7" s="1" a="1"/>
  <c r="A12" i="7" s="1"/>
  <c r="A13" i="7" s="1" a="1"/>
  <c r="A13" i="7" s="1"/>
  <c r="A14" i="7" s="1" a="1"/>
  <c r="A14" i="7" s="1"/>
  <c r="A15" i="7" s="1" a="1"/>
  <c r="A15" i="7" s="1"/>
  <c r="A16" i="7" s="1" a="1"/>
  <c r="A16" i="7" s="1"/>
  <c r="A17" i="7" s="1" a="1"/>
  <c r="A17" i="7" s="1"/>
  <c r="A18" i="7" s="1" a="1"/>
  <c r="A18" i="7" s="1"/>
  <c r="A19" i="7" s="1" a="1"/>
  <c r="A19" i="7" s="1"/>
  <c r="A20" i="7" s="1" a="1"/>
  <c r="A20" i="7" s="1"/>
  <c r="A21" i="7" s="1" a="1"/>
  <c r="A21" i="7" s="1"/>
  <c r="A22" i="7" s="1" a="1"/>
  <c r="A22" i="7" s="1"/>
  <c r="A23" i="7" s="1" a="1"/>
  <c r="A23" i="7" s="1"/>
  <c r="A24" i="7" s="1" a="1"/>
  <c r="A24" i="7" s="1"/>
  <c r="A25" i="7" s="1" a="1"/>
  <c r="A25" i="7" s="1"/>
  <c r="A26" i="7" s="1" a="1"/>
  <c r="A26" i="7" s="1"/>
  <c r="A27" i="7" s="1" a="1"/>
  <c r="A27" i="7" s="1"/>
  <c r="A28" i="7" s="1" a="1"/>
  <c r="A28" i="7" s="1"/>
  <c r="A29" i="7" s="1" a="1"/>
  <c r="A29" i="7" s="1"/>
  <c r="A30" i="7" s="1" a="1"/>
  <c r="A30" i="7" s="1"/>
  <c r="A16" i="1"/>
  <c r="F16" i="1" l="1"/>
  <c r="C16" i="1"/>
  <c r="B16" i="1"/>
  <c r="D16" i="1" a="1"/>
  <c r="D16" i="1" s="1"/>
  <c r="E16" i="1" a="1"/>
  <c r="E16" i="1" s="1"/>
  <c r="A37" i="1"/>
  <c r="A31" i="7" a="1"/>
  <c r="A31" i="7" s="1"/>
  <c r="A17" i="1"/>
  <c r="C17" i="1" l="1"/>
  <c r="B17" i="1"/>
  <c r="F17" i="1"/>
  <c r="C37" i="1"/>
  <c r="B37" i="1"/>
  <c r="F37" i="1"/>
  <c r="D17" i="1" a="1"/>
  <c r="D17" i="1" s="1"/>
  <c r="E17" i="1" a="1"/>
  <c r="E17" i="1" s="1"/>
  <c r="D37" i="1" a="1"/>
  <c r="D37" i="1" s="1"/>
  <c r="E37" i="1" a="1"/>
  <c r="E37" i="1" s="1"/>
  <c r="A38" i="1"/>
  <c r="A32" i="7" a="1"/>
  <c r="A32" i="7" s="1"/>
  <c r="A18" i="1"/>
  <c r="F18" i="1" l="1"/>
  <c r="C18" i="1"/>
  <c r="B18" i="1"/>
  <c r="F38" i="1"/>
  <c r="C38" i="1"/>
  <c r="B38" i="1"/>
  <c r="D18" i="1" a="1"/>
  <c r="D18" i="1" s="1"/>
  <c r="E18" i="1" a="1"/>
  <c r="E18" i="1" s="1"/>
  <c r="D38" i="1" a="1"/>
  <c r="D38" i="1" s="1"/>
  <c r="E38" i="1" a="1"/>
  <c r="E38" i="1" s="1"/>
  <c r="A39" i="1"/>
  <c r="A33" i="7" a="1"/>
  <c r="A33" i="7" s="1"/>
  <c r="A20" i="1"/>
  <c r="A19" i="1"/>
  <c r="C19" i="1" l="1"/>
  <c r="B19" i="1"/>
  <c r="F19" i="1"/>
  <c r="F20" i="1"/>
  <c r="C20" i="1"/>
  <c r="B20" i="1"/>
  <c r="C39" i="1"/>
  <c r="B39" i="1"/>
  <c r="F39" i="1"/>
  <c r="D19" i="1" a="1"/>
  <c r="D19" i="1" s="1"/>
  <c r="E19" i="1" a="1"/>
  <c r="E19" i="1" s="1"/>
  <c r="D20" i="1" a="1"/>
  <c r="D20" i="1" s="1"/>
  <c r="E20" i="1" a="1"/>
  <c r="E20" i="1" s="1"/>
  <c r="D39" i="1" a="1"/>
  <c r="D39" i="1" s="1"/>
  <c r="E39" i="1" a="1"/>
  <c r="E39" i="1" s="1"/>
  <c r="A40" i="1"/>
  <c r="A34" i="7" a="1"/>
  <c r="A34" i="7" s="1"/>
  <c r="A21" i="1"/>
  <c r="C21" i="1" l="1"/>
  <c r="B21" i="1"/>
  <c r="F21" i="1"/>
  <c r="F40" i="1"/>
  <c r="C40" i="1"/>
  <c r="B40" i="1"/>
  <c r="A41" i="1"/>
  <c r="A35" i="7" a="1"/>
  <c r="A35" i="7" s="1"/>
  <c r="D21" i="1" a="1"/>
  <c r="D21" i="1" s="1"/>
  <c r="E21" i="1" a="1"/>
  <c r="E21" i="1" s="1"/>
  <c r="D41" i="1" a="1"/>
  <c r="D41" i="1" s="1"/>
  <c r="E41" i="1" a="1"/>
  <c r="E41" i="1" s="1"/>
  <c r="D40" i="1" a="1"/>
  <c r="D40" i="1" s="1"/>
  <c r="E40" i="1" a="1"/>
  <c r="E40" i="1" s="1"/>
  <c r="A22" i="1"/>
  <c r="F22" i="1" l="1"/>
  <c r="C22" i="1"/>
  <c r="B22" i="1"/>
  <c r="C41" i="1"/>
  <c r="B41" i="1"/>
  <c r="F41" i="1"/>
  <c r="A42" i="1"/>
  <c r="A36" i="7" a="1"/>
  <c r="A36" i="7" s="1"/>
  <c r="D22" i="1" a="1"/>
  <c r="D22" i="1" s="1"/>
  <c r="E22" i="1" a="1"/>
  <c r="E22" i="1" s="1"/>
  <c r="A23" i="1"/>
  <c r="C23" i="1" l="1"/>
  <c r="B23" i="1"/>
  <c r="F23" i="1"/>
  <c r="F42" i="1"/>
  <c r="C42" i="1"/>
  <c r="B42" i="1"/>
  <c r="A37" i="7" a="1"/>
  <c r="A37" i="7" s="1"/>
  <c r="A43" i="1"/>
  <c r="E42" i="1" a="1"/>
  <c r="E42" i="1" s="1"/>
  <c r="D42" i="1" a="1"/>
  <c r="D42" i="1" s="1"/>
  <c r="D23" i="1" a="1"/>
  <c r="D23" i="1" s="1"/>
  <c r="E23" i="1" a="1"/>
  <c r="E23" i="1" s="1"/>
  <c r="A24" i="1"/>
  <c r="C43" i="1" l="1"/>
  <c r="B43" i="1"/>
  <c r="F43" i="1"/>
  <c r="F24" i="1"/>
  <c r="C24" i="1"/>
  <c r="B24" i="1"/>
  <c r="D43" i="1" a="1"/>
  <c r="D43" i="1" s="1"/>
  <c r="E43" i="1" a="1"/>
  <c r="E43" i="1" s="1"/>
  <c r="A44" i="1"/>
  <c r="A38" i="7" a="1"/>
  <c r="A38" i="7" s="1"/>
  <c r="D24" i="1" a="1"/>
  <c r="D24" i="1" s="1"/>
  <c r="E24" i="1" a="1"/>
  <c r="E24" i="1" s="1"/>
  <c r="A25" i="1"/>
  <c r="C25" i="1" l="1"/>
  <c r="B25" i="1"/>
  <c r="F25" i="1"/>
  <c r="F44" i="1"/>
  <c r="C44" i="1"/>
  <c r="B44" i="1"/>
  <c r="A45" i="1"/>
  <c r="A39" i="7" a="1"/>
  <c r="A39" i="7" s="1"/>
  <c r="D44" i="1" a="1"/>
  <c r="D44" i="1" s="1"/>
  <c r="E44" i="1" a="1"/>
  <c r="E44" i="1" s="1"/>
  <c r="D25" i="1" a="1"/>
  <c r="D25" i="1" s="1"/>
  <c r="E25" i="1" a="1"/>
  <c r="E25" i="1" s="1"/>
  <c r="A26" i="1"/>
  <c r="F26" i="1" l="1"/>
  <c r="C26" i="1"/>
  <c r="B26" i="1"/>
  <c r="C45" i="1"/>
  <c r="B45" i="1"/>
  <c r="F45" i="1"/>
  <c r="A46" i="1"/>
  <c r="A40" i="7" a="1"/>
  <c r="A40" i="7" s="1"/>
  <c r="D45" i="1" a="1"/>
  <c r="D45" i="1" s="1"/>
  <c r="E45" i="1" a="1"/>
  <c r="E45" i="1" s="1"/>
  <c r="D26" i="1" a="1"/>
  <c r="D26" i="1" s="1"/>
  <c r="E26" i="1" a="1"/>
  <c r="E26" i="1" s="1"/>
  <c r="A27" i="1"/>
  <c r="C27" i="1" l="1"/>
  <c r="B27" i="1"/>
  <c r="F27" i="1"/>
  <c r="F46" i="1"/>
  <c r="C46" i="1"/>
  <c r="B46" i="1"/>
  <c r="A47" i="1"/>
  <c r="A41" i="7" a="1"/>
  <c r="A41" i="7" s="1"/>
  <c r="E46" i="1" a="1"/>
  <c r="E46" i="1" s="1"/>
  <c r="D46" i="1" a="1"/>
  <c r="D46" i="1" s="1"/>
  <c r="D27" i="1" a="1"/>
  <c r="D27" i="1" s="1"/>
  <c r="E27" i="1" a="1"/>
  <c r="E27" i="1" s="1"/>
  <c r="A28" i="1"/>
  <c r="F28" i="1" l="1"/>
  <c r="C28" i="1"/>
  <c r="B28" i="1"/>
  <c r="C47" i="1"/>
  <c r="F47" i="1"/>
  <c r="B47" i="1"/>
  <c r="A48" i="1"/>
  <c r="A42" i="7" a="1"/>
  <c r="A42" i="7" s="1"/>
  <c r="D47" i="1" a="1"/>
  <c r="D47" i="1" s="1"/>
  <c r="E47" i="1" a="1"/>
  <c r="E47" i="1" s="1"/>
  <c r="D28" i="1" a="1"/>
  <c r="D28" i="1" s="1"/>
  <c r="E28" i="1" a="1"/>
  <c r="E28" i="1" s="1"/>
  <c r="A29" i="1"/>
  <c r="C29" i="1" l="1"/>
  <c r="B29" i="1"/>
  <c r="F29" i="1"/>
  <c r="F48" i="1"/>
  <c r="C48" i="1"/>
  <c r="B48" i="1"/>
  <c r="A49" i="1"/>
  <c r="A43" i="7" a="1"/>
  <c r="A43" i="7" s="1"/>
  <c r="D48" i="1" a="1"/>
  <c r="D48" i="1" s="1"/>
  <c r="E48" i="1" a="1"/>
  <c r="E48" i="1" s="1"/>
  <c r="D29" i="1" a="1"/>
  <c r="D29" i="1" s="1"/>
  <c r="E29" i="1" a="1"/>
  <c r="E29" i="1" s="1"/>
  <c r="A30" i="1"/>
  <c r="F30" i="1" l="1"/>
  <c r="C30" i="1"/>
  <c r="B30" i="1"/>
  <c r="C49" i="1"/>
  <c r="F49" i="1"/>
  <c r="B49" i="1"/>
  <c r="A50" i="1"/>
  <c r="A44" i="7" a="1"/>
  <c r="A44" i="7" s="1"/>
  <c r="E50" i="1" a="1"/>
  <c r="E50" i="1" s="1"/>
  <c r="D50" i="1" a="1"/>
  <c r="D50" i="1" s="1"/>
  <c r="D49" i="1" a="1"/>
  <c r="D49" i="1" s="1"/>
  <c r="E49" i="1" a="1"/>
  <c r="E49" i="1" s="1"/>
  <c r="D30" i="1" a="1"/>
  <c r="D30" i="1" s="1"/>
  <c r="E30" i="1" a="1"/>
  <c r="E30" i="1" s="1"/>
  <c r="A31" i="1"/>
  <c r="C31" i="1" l="1"/>
  <c r="B31" i="1"/>
  <c r="F31" i="1"/>
  <c r="F50" i="1"/>
  <c r="C50" i="1"/>
  <c r="B50" i="1"/>
  <c r="A51" i="1"/>
  <c r="A45" i="7" a="1"/>
  <c r="A45" i="7" s="1"/>
  <c r="D31" i="1" a="1"/>
  <c r="D31" i="1" s="1"/>
  <c r="E31" i="1" a="1"/>
  <c r="E31" i="1" s="1"/>
  <c r="A32" i="1"/>
  <c r="F32" i="1" l="1"/>
  <c r="C32" i="1"/>
  <c r="B32" i="1"/>
  <c r="C51" i="1"/>
  <c r="F51" i="1"/>
  <c r="B51" i="1"/>
  <c r="A52" i="1"/>
  <c r="A46" i="7" a="1"/>
  <c r="A46" i="7" s="1"/>
  <c r="E51" i="1" a="1"/>
  <c r="E51" i="1" s="1"/>
  <c r="D51" i="1" a="1"/>
  <c r="D51" i="1" s="1"/>
  <c r="D32" i="1" a="1"/>
  <c r="D32" i="1" s="1"/>
  <c r="E32" i="1" a="1"/>
  <c r="E32" i="1" s="1"/>
  <c r="A33" i="1"/>
  <c r="C33" i="1" l="1"/>
  <c r="B33" i="1"/>
  <c r="F33" i="1"/>
  <c r="F52" i="1"/>
  <c r="C52" i="1"/>
  <c r="B52" i="1"/>
  <c r="A53" i="1"/>
  <c r="A47" i="7" a="1"/>
  <c r="A47" i="7" s="1"/>
  <c r="E52" i="1" a="1"/>
  <c r="E52" i="1" s="1"/>
  <c r="D52" i="1" a="1"/>
  <c r="D52" i="1" s="1"/>
  <c r="D33" i="1" a="1"/>
  <c r="D33" i="1" s="1"/>
  <c r="E33" i="1" a="1"/>
  <c r="E33" i="1" s="1"/>
  <c r="A34" i="1"/>
  <c r="F34" i="1" l="1"/>
  <c r="C34" i="1"/>
  <c r="B34" i="1"/>
  <c r="C53" i="1"/>
  <c r="F53" i="1"/>
  <c r="B53" i="1"/>
  <c r="A54" i="1"/>
  <c r="A48" i="7" a="1"/>
  <c r="A48" i="7" s="1"/>
  <c r="E53" i="1" a="1"/>
  <c r="E53" i="1" s="1"/>
  <c r="D53" i="1" a="1"/>
  <c r="D53" i="1" s="1"/>
  <c r="D34" i="1" a="1"/>
  <c r="D34" i="1" s="1"/>
  <c r="E34" i="1" a="1"/>
  <c r="E34" i="1" s="1"/>
  <c r="A36" i="1"/>
  <c r="A35" i="1"/>
  <c r="C35" i="1" l="1"/>
  <c r="B35" i="1"/>
  <c r="F35" i="1"/>
  <c r="F36" i="1"/>
  <c r="C36" i="1"/>
  <c r="B36" i="1"/>
  <c r="F54" i="1"/>
  <c r="C54" i="1"/>
  <c r="B54" i="1"/>
  <c r="A55" i="1"/>
  <c r="A49" i="7" a="1"/>
  <c r="A49" i="7" s="1"/>
  <c r="D54" i="1" a="1"/>
  <c r="D54" i="1" s="1"/>
  <c r="E54" i="1" a="1"/>
  <c r="E54" i="1" s="1"/>
  <c r="D35" i="1" a="1"/>
  <c r="D35" i="1" s="1"/>
  <c r="E35" i="1" a="1"/>
  <c r="E35" i="1" s="1"/>
  <c r="D36" i="1" a="1"/>
  <c r="D36" i="1" s="1"/>
  <c r="E36" i="1" a="1"/>
  <c r="E36" i="1" s="1"/>
  <c r="C55" i="1" l="1"/>
  <c r="F55" i="1"/>
  <c r="B55" i="1"/>
  <c r="A56" i="1"/>
  <c r="A50" i="7" a="1"/>
  <c r="A50" i="7" s="1"/>
  <c r="E55" i="1" a="1"/>
  <c r="E55" i="1" s="1"/>
  <c r="D55" i="1" a="1"/>
  <c r="D55" i="1" s="1"/>
  <c r="F56" i="1" l="1"/>
  <c r="C56" i="1"/>
  <c r="B56" i="1"/>
  <c r="A57" i="1"/>
  <c r="A51" i="7" a="1"/>
  <c r="A51" i="7" s="1"/>
  <c r="E56" i="1" a="1"/>
  <c r="E56" i="1" s="1"/>
  <c r="D56" i="1" a="1"/>
  <c r="D56" i="1" s="1"/>
  <c r="C57" i="1" l="1"/>
  <c r="F57" i="1"/>
  <c r="B57" i="1"/>
  <c r="A58" i="1"/>
  <c r="A52" i="7" a="1"/>
  <c r="A52" i="7" s="1"/>
  <c r="E57" i="1" a="1"/>
  <c r="E57" i="1" s="1"/>
  <c r="D57" i="1" a="1"/>
  <c r="D57" i="1" s="1"/>
  <c r="F58" i="1" l="1"/>
  <c r="C58" i="1"/>
  <c r="B58" i="1"/>
  <c r="E58" i="1" a="1"/>
  <c r="E58" i="1" s="1"/>
  <c r="D58" i="1" a="1"/>
  <c r="D58" i="1" s="1"/>
  <c r="A59" i="1"/>
  <c r="A53" i="7" a="1"/>
  <c r="A53" i="7" s="1"/>
  <c r="C59" i="1" l="1"/>
  <c r="F59" i="1"/>
  <c r="B59" i="1"/>
  <c r="A60" i="1"/>
  <c r="A54" i="7" a="1"/>
  <c r="A54" i="7" s="1"/>
  <c r="D59" i="1" a="1"/>
  <c r="D59" i="1" s="1"/>
  <c r="E59" i="1" a="1"/>
  <c r="E59" i="1" s="1"/>
  <c r="F60" i="1" l="1"/>
  <c r="C60" i="1"/>
  <c r="B60" i="1"/>
  <c r="E60" i="1" a="1"/>
  <c r="E60" i="1" s="1"/>
  <c r="D60" i="1" a="1"/>
  <c r="D60" i="1" s="1"/>
  <c r="A61" i="1"/>
  <c r="A55" i="7" a="1"/>
  <c r="A55" i="7" s="1"/>
  <c r="C61" i="1" l="1"/>
  <c r="F61" i="1"/>
  <c r="B61" i="1"/>
  <c r="D61" i="1" a="1"/>
  <c r="D61" i="1" s="1"/>
  <c r="E61" i="1" a="1"/>
  <c r="E61" i="1" s="1"/>
  <c r="A62" i="1"/>
  <c r="A56" i="7" a="1"/>
  <c r="A56" i="7" s="1"/>
  <c r="F62" i="1" l="1"/>
  <c r="C62" i="1"/>
  <c r="B62" i="1"/>
  <c r="E62" i="1" a="1"/>
  <c r="E62" i="1" s="1"/>
  <c r="D62" i="1" a="1"/>
  <c r="D62" i="1" s="1"/>
  <c r="A63" i="1"/>
  <c r="A57" i="7" a="1"/>
  <c r="A57" i="7" s="1"/>
  <c r="C63" i="1" l="1"/>
  <c r="F63" i="1"/>
  <c r="B63" i="1"/>
  <c r="D63" i="1" a="1"/>
  <c r="D63" i="1" s="1"/>
  <c r="E63" i="1" a="1"/>
  <c r="E63" i="1" s="1"/>
  <c r="A64" i="1"/>
  <c r="A58" i="7" a="1"/>
  <c r="A58" i="7" s="1"/>
  <c r="F64" i="1" l="1"/>
  <c r="C64" i="1"/>
  <c r="B64" i="1"/>
  <c r="D64" i="1" a="1"/>
  <c r="D64" i="1" s="1"/>
  <c r="E64" i="1" a="1"/>
  <c r="E64" i="1" s="1"/>
  <c r="A65" i="1"/>
  <c r="A59" i="7" a="1"/>
  <c r="A59" i="7" s="1"/>
  <c r="C65" i="1" l="1"/>
  <c r="F65" i="1"/>
  <c r="B65" i="1"/>
  <c r="D65" i="1" a="1"/>
  <c r="D65" i="1" s="1"/>
  <c r="E65" i="1" a="1"/>
  <c r="E65" i="1" s="1"/>
  <c r="A66" i="1"/>
  <c r="A60" i="7" a="1"/>
  <c r="A60" i="7" s="1"/>
  <c r="F66" i="1" l="1"/>
  <c r="C66" i="1"/>
  <c r="B66" i="1"/>
  <c r="E66" i="1" a="1"/>
  <c r="E66" i="1" s="1"/>
  <c r="D66" i="1" a="1"/>
  <c r="D66" i="1" s="1"/>
  <c r="A67" i="1"/>
  <c r="A61" i="7" a="1"/>
  <c r="A61" i="7" s="1"/>
  <c r="C67" i="1" l="1"/>
  <c r="F67" i="1"/>
  <c r="B67" i="1"/>
  <c r="D67" i="1" a="1"/>
  <c r="D67" i="1" s="1"/>
  <c r="E67" i="1" a="1"/>
  <c r="E67" i="1" s="1"/>
  <c r="A68" i="1"/>
  <c r="A62" i="7" a="1"/>
  <c r="A62" i="7" s="1"/>
  <c r="F68" i="1" l="1"/>
  <c r="C68" i="1"/>
  <c r="B68" i="1"/>
  <c r="E68" i="1" a="1"/>
  <c r="E68" i="1" s="1"/>
  <c r="D68" i="1" a="1"/>
  <c r="D68" i="1" s="1"/>
  <c r="A69" i="1"/>
  <c r="A63" i="7" a="1"/>
  <c r="A63" i="7" s="1"/>
  <c r="C69" i="1" l="1"/>
  <c r="F69" i="1"/>
  <c r="B69" i="1"/>
  <c r="D69" i="1" a="1"/>
  <c r="D69" i="1" s="1"/>
  <c r="E69" i="1" a="1"/>
  <c r="E69" i="1" s="1"/>
  <c r="A70" i="1"/>
  <c r="A64" i="7" a="1"/>
  <c r="A64" i="7" s="1"/>
  <c r="F70" i="1" l="1"/>
  <c r="C70" i="1"/>
  <c r="B70" i="1"/>
  <c r="D70" i="1" a="1"/>
  <c r="D70" i="1" s="1"/>
  <c r="E70" i="1" a="1"/>
  <c r="E70" i="1" s="1"/>
  <c r="A71" i="1"/>
  <c r="A65" i="7" a="1"/>
  <c r="A65" i="7" s="1"/>
  <c r="C71" i="1" l="1"/>
  <c r="F71" i="1"/>
  <c r="B71" i="1"/>
  <c r="D71" i="1" a="1"/>
  <c r="D71" i="1" s="1"/>
  <c r="E71" i="1" a="1"/>
  <c r="E71" i="1" s="1"/>
  <c r="A72" i="1"/>
  <c r="A66" i="7" a="1"/>
  <c r="A66" i="7" s="1"/>
  <c r="F72" i="1" l="1"/>
  <c r="C72" i="1"/>
  <c r="B72" i="1"/>
  <c r="D72" i="1" a="1"/>
  <c r="D72" i="1" s="1"/>
  <c r="E72" i="1" a="1"/>
  <c r="E72" i="1" s="1"/>
  <c r="A73" i="1"/>
  <c r="A67" i="7" a="1"/>
  <c r="A67" i="7" s="1"/>
  <c r="A68" i="7" s="1" a="1"/>
  <c r="A68" i="7" s="1"/>
  <c r="A69" i="7" s="1" a="1"/>
  <c r="A69" i="7" s="1"/>
  <c r="A70" i="7" s="1" a="1"/>
  <c r="A70" i="7" s="1"/>
  <c r="A71" i="7" s="1" a="1"/>
  <c r="A71" i="7" s="1"/>
  <c r="A72" i="7" s="1" a="1"/>
  <c r="A72" i="7" s="1"/>
  <c r="A73" i="7" s="1" a="1"/>
  <c r="A73" i="7" s="1"/>
  <c r="A74" i="7" s="1" a="1"/>
  <c r="A74" i="7" s="1"/>
  <c r="C73" i="1" l="1"/>
  <c r="F73" i="1"/>
  <c r="B73" i="1"/>
  <c r="D73" i="1" a="1"/>
  <c r="D73" i="1" s="1"/>
  <c r="E73" i="1" a="1"/>
  <c r="E73" i="1" s="1"/>
  <c r="C76" i="1"/>
</calcChain>
</file>

<file path=xl/sharedStrings.xml><?xml version="1.0" encoding="utf-8"?>
<sst xmlns="http://schemas.openxmlformats.org/spreadsheetml/2006/main" count="624" uniqueCount="178">
  <si>
    <t>Numéro de circuit</t>
  </si>
  <si>
    <t>Prénom élève</t>
  </si>
  <si>
    <t>Nom élève</t>
  </si>
  <si>
    <t>Classe</t>
  </si>
  <si>
    <t>Nom</t>
  </si>
  <si>
    <t>Prénom</t>
  </si>
  <si>
    <t>Arrêt de Montée</t>
  </si>
  <si>
    <t xml:space="preserve">Arrêt de descente </t>
  </si>
  <si>
    <t>Mme….</t>
  </si>
  <si>
    <t>FIS02</t>
  </si>
  <si>
    <t>Nombre élèves potentiels :</t>
  </si>
  <si>
    <t>Accompagnant :</t>
  </si>
  <si>
    <t>FEUILLE DE COMPTAGE</t>
  </si>
  <si>
    <t>N° dossier Pégase</t>
  </si>
  <si>
    <t>Liste des inscrits</t>
  </si>
  <si>
    <t>Numéro de dossier</t>
  </si>
  <si>
    <t>Date de naissance</t>
  </si>
  <si>
    <t>Etablissement scolaire</t>
  </si>
  <si>
    <t>Jours d'utilisations</t>
  </si>
  <si>
    <t>Lundi</t>
  </si>
  <si>
    <t>Matin</t>
  </si>
  <si>
    <t>Midi</t>
  </si>
  <si>
    <t>Soir</t>
  </si>
  <si>
    <t>Mardi</t>
  </si>
  <si>
    <t>Mercredi</t>
  </si>
  <si>
    <t>Jeudi</t>
  </si>
  <si>
    <t>Vendredi</t>
  </si>
  <si>
    <t>Samedi</t>
  </si>
  <si>
    <t>Acheminement  possible</t>
  </si>
  <si>
    <t>Arrêt de montée</t>
  </si>
  <si>
    <t>Arrêt de descente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</si>
  <si>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</si>
  <si>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</si>
  <si>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</si>
  <si>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</si>
  <si>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</si>
  <si>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</si>
  <si>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</si>
  <si>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</si>
  <si>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</si>
  <si>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</si>
  <si>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</si>
  <si>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</si>
  <si>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</si>
  <si>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</si>
  <si>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</si>
  <si>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</si>
  <si>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</si>
  <si>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</si>
  <si>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</si>
  <si>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</si>
  <si>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</si>
  <si>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</si>
  <si>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FIS03</t>
  </si>
  <si>
    <t>FIS04</t>
  </si>
  <si>
    <t>Liste des personnes autorisées à récupérer l'enfant</t>
  </si>
  <si>
    <t>Personne 1</t>
  </si>
  <si>
    <t>Personne 2</t>
  </si>
  <si>
    <t>Personne 3</t>
  </si>
  <si>
    <t>Personne 4</t>
  </si>
  <si>
    <t>Personne non désignée</t>
  </si>
  <si>
    <t>CP</t>
  </si>
  <si>
    <t>CE1</t>
  </si>
  <si>
    <t>MS</t>
  </si>
  <si>
    <t>référence</t>
  </si>
  <si>
    <t>l</t>
  </si>
  <si>
    <t>m</t>
  </si>
  <si>
    <t>o</t>
  </si>
  <si>
    <t>n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</si>
  <si>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</si>
  <si>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</si>
  <si>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</si>
  <si>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</si>
  <si>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</si>
  <si>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</si>
  <si>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</si>
  <si>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</si>
  <si>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</si>
  <si>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</si>
  <si>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</si>
  <si>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</si>
  <si>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</si>
  <si>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</si>
  <si>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</si>
  <si>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</si>
  <si>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</si>
  <si>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</si>
  <si>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</si>
  <si>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</si>
  <si>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</si>
  <si>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</si>
  <si>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</si>
  <si>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zz</t>
  </si>
  <si>
    <t>CM2</t>
  </si>
  <si>
    <t>PS</t>
  </si>
  <si>
    <t>GS</t>
  </si>
  <si>
    <t>CE2</t>
  </si>
  <si>
    <t>CM1</t>
  </si>
  <si>
    <t>Pévy</t>
  </si>
  <si>
    <t>Jonchery Sur Vesle EE</t>
  </si>
  <si>
    <t>Ventelay</t>
  </si>
  <si>
    <t>Vandeuil EM</t>
  </si>
  <si>
    <t>FIS06</t>
  </si>
  <si>
    <t>Montigny sur Vesle</t>
  </si>
  <si>
    <t>Vandeuil</t>
  </si>
  <si>
    <t>Les Venteaux</t>
  </si>
  <si>
    <t>Prouilly</t>
  </si>
  <si>
    <t>La Chute des Eaux</t>
  </si>
  <si>
    <t>Numéros de portables</t>
  </si>
  <si>
    <t>Responsable légal 1</t>
  </si>
  <si>
    <t>Responsable légal 2</t>
  </si>
  <si>
    <t>Adresse</t>
  </si>
  <si>
    <t>Commune</t>
  </si>
  <si>
    <t>Oui ou non</t>
  </si>
  <si>
    <t>xxxxxxx</t>
  </si>
  <si>
    <t>Oui</t>
  </si>
  <si>
    <t>Non</t>
  </si>
  <si>
    <t>Code circuit</t>
  </si>
  <si>
    <t>aaa</t>
  </si>
  <si>
    <t>bbb</t>
  </si>
  <si>
    <t>ccc</t>
  </si>
  <si>
    <t>ddd</t>
  </si>
  <si>
    <t>eee</t>
  </si>
  <si>
    <t>fff</t>
  </si>
  <si>
    <t>bbbbbbbbbb</t>
  </si>
  <si>
    <t>bbbbbbbb</t>
  </si>
  <si>
    <t>dddddddd</t>
  </si>
  <si>
    <t>eeeeeeeeeee</t>
  </si>
  <si>
    <t>fdfdfdfdf</t>
  </si>
  <si>
    <t>fdffdffdffffff</t>
  </si>
  <si>
    <t>gggggggggggggg</t>
  </si>
  <si>
    <t>ffffffffffff</t>
  </si>
  <si>
    <t>fdfd</t>
  </si>
  <si>
    <t>vvvvvv</t>
  </si>
  <si>
    <t>vvvvvvvvv</t>
  </si>
  <si>
    <t>vvvvvvvvvvv</t>
  </si>
  <si>
    <t>ggggg</t>
  </si>
  <si>
    <t>((((((((</t>
  </si>
  <si>
    <t>((</t>
  </si>
  <si>
    <t>çççççççç</t>
  </si>
  <si>
    <t>ùùùùùùù</t>
  </si>
  <si>
    <t>!!!!!!!!!!</t>
  </si>
  <si>
    <t>!!!!</t>
  </si>
  <si>
    <t>pppppp</t>
  </si>
  <si>
    <t>FIS05</t>
  </si>
  <si>
    <t>FIS07</t>
  </si>
  <si>
    <t>FIS08</t>
  </si>
  <si>
    <t>FIS09</t>
  </si>
  <si>
    <t>FIS10</t>
  </si>
  <si>
    <t>FIS11</t>
  </si>
  <si>
    <t>FIS12</t>
  </si>
  <si>
    <t>FIS13</t>
  </si>
  <si>
    <t>FIS14</t>
  </si>
  <si>
    <t>FIS15</t>
  </si>
  <si>
    <t>FIS16</t>
  </si>
  <si>
    <t>FIS17</t>
  </si>
  <si>
    <t>FIS18</t>
  </si>
  <si>
    <t>FIS19</t>
  </si>
  <si>
    <t>FIS20</t>
  </si>
  <si>
    <t>FIS21</t>
  </si>
  <si>
    <t>FIS22</t>
  </si>
  <si>
    <t>FIS23</t>
  </si>
  <si>
    <t>FIS24</t>
  </si>
  <si>
    <t>FIS25</t>
  </si>
  <si>
    <t>FIS26</t>
  </si>
  <si>
    <t>FIS27</t>
  </si>
  <si>
    <t>FIS28</t>
  </si>
  <si>
    <t>FIS29</t>
  </si>
  <si>
    <t>FIS30</t>
  </si>
  <si>
    <t>FIS31</t>
  </si>
  <si>
    <t>FIS32</t>
  </si>
  <si>
    <t>FIS33</t>
  </si>
  <si>
    <t>FIS34</t>
  </si>
  <si>
    <t>FIS35</t>
  </si>
  <si>
    <t>FIS36</t>
  </si>
  <si>
    <t>FIS37</t>
  </si>
  <si>
    <t>FIS38</t>
  </si>
  <si>
    <t>Total élèves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</si>
</sst>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#&quot; &quot;##&quot; &quot;##&quot; &quot;##&quot; &quot;##"/>
    <numFmt numFmtId="166" formatCode="0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center"/>
    </xf>
    <xf numFmtId="165" fontId="0" fillId="0" borderId="0" xfId="0" applyNumberFormat="1" applyAlignment="1">
      <alignment vertical="center"/>
    </xf>
    <xf numFmtId="14" fontId="0" fillId="0" borderId="0" xfId="0" applyNumberFormat="1" applyAlignment="1">
      <alignment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6" fillId="0" borderId="1" xfId="0" applyNumberFormat="1" applyFont="1" applyBorder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10" fillId="3" borderId="0" xfId="0" applyNumberFormat="1" applyFont="1" applyFill="1" applyAlignment="1">
      <alignment horizontal="center" vertical="center" wrapText="1"/>
    </xf>
    <xf numFmtId="0" fontId="12" fillId="0" borderId="14" xfId="0" applyFont="1" applyBorder="1"/>
    <xf numFmtId="0" fontId="12" fillId="0" borderId="15" xfId="0" applyFont="1" applyBorder="1"/>
    <xf numFmtId="14" fontId="12" fillId="0" borderId="15" xfId="0" applyNumberFormat="1" applyFont="1" applyBorder="1"/>
    <xf numFmtId="166" fontId="12" fillId="0" borderId="15" xfId="0" applyNumberFormat="1" applyFont="1" applyBorder="1"/>
    <xf numFmtId="0" fontId="12" fillId="0" borderId="16" xfId="0" applyFont="1" applyBorder="1"/>
    <xf numFmtId="0" fontId="12" fillId="0" borderId="15" xfId="0" applyNumberFormat="1" applyFont="1" applyBorder="1"/>
    <xf numFmtId="0" fontId="12" fillId="0" borderId="17" xfId="0" applyFont="1" applyBorder="1"/>
    <xf numFmtId="0" fontId="12" fillId="0" borderId="9" xfId="0" applyFont="1" applyBorder="1"/>
    <xf numFmtId="0" fontId="12" fillId="0" borderId="1" xfId="0" applyFont="1" applyBorder="1"/>
    <xf numFmtId="14" fontId="12" fillId="0" borderId="1" xfId="0" applyNumberFormat="1" applyFont="1" applyBorder="1"/>
    <xf numFmtId="166" fontId="12" fillId="0" borderId="1" xfId="0" applyNumberFormat="1" applyFont="1" applyBorder="1"/>
    <xf numFmtId="0" fontId="12" fillId="0" borderId="10" xfId="0" applyFont="1" applyBorder="1"/>
    <xf numFmtId="0" fontId="12" fillId="0" borderId="1" xfId="0" applyNumberFormat="1" applyFont="1" applyBorder="1"/>
    <xf numFmtId="0" fontId="12" fillId="0" borderId="3" xfId="0" applyFont="1" applyBorder="1"/>
    <xf numFmtId="165" fontId="12" fillId="0" borderId="9" xfId="0" applyNumberFormat="1" applyFont="1" applyBorder="1"/>
    <xf numFmtId="165" fontId="12" fillId="0" borderId="10" xfId="0" applyNumberFormat="1" applyFont="1" applyBorder="1"/>
    <xf numFmtId="165" fontId="12" fillId="0" borderId="12" xfId="0" applyNumberFormat="1" applyFont="1" applyBorder="1"/>
    <xf numFmtId="165" fontId="12" fillId="0" borderId="13" xfId="0" applyNumberFormat="1" applyFont="1" applyBorder="1"/>
    <xf numFmtId="0" fontId="12" fillId="0" borderId="0" xfId="0" applyFont="1"/>
    <xf numFmtId="14" fontId="12" fillId="0" borderId="0" xfId="0" applyNumberFormat="1" applyFont="1"/>
    <xf numFmtId="166" fontId="12" fillId="0" borderId="0" xfId="0" applyNumberFormat="1" applyFont="1"/>
    <xf numFmtId="165" fontId="12" fillId="0" borderId="0" xfId="0" applyNumberFormat="1" applyFont="1"/>
    <xf numFmtId="165" fontId="12" fillId="0" borderId="14" xfId="0" applyNumberFormat="1" applyFont="1" applyBorder="1"/>
    <xf numFmtId="165" fontId="12" fillId="0" borderId="16" xfId="0" applyNumberFormat="1" applyFont="1" applyBorder="1"/>
    <xf numFmtId="0" fontId="13" fillId="0" borderId="0" xfId="0" applyFont="1" applyAlignment="1">
      <alignment vertical="center" wrapText="1"/>
    </xf>
    <xf numFmtId="0" fontId="13" fillId="2" borderId="18" xfId="0" applyFont="1" applyFill="1" applyBorder="1" applyAlignment="1">
      <alignment vertical="center" wrapText="1"/>
    </xf>
    <xf numFmtId="0" fontId="13" fillId="2" borderId="19" xfId="0" applyFont="1" applyFill="1" applyBorder="1" applyAlignment="1">
      <alignment vertical="center" wrapText="1"/>
    </xf>
    <xf numFmtId="0" fontId="13" fillId="2" borderId="21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 wrapText="1"/>
    </xf>
    <xf numFmtId="0" fontId="13" fillId="2" borderId="10" xfId="0" applyFont="1" applyFill="1" applyBorder="1" applyAlignment="1">
      <alignment horizontal="center" vertical="center" wrapText="1"/>
    </xf>
    <xf numFmtId="0" fontId="13" fillId="2" borderId="20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 wrapText="1"/>
    </xf>
    <xf numFmtId="0" fontId="13" fillId="2" borderId="26" xfId="0" applyFont="1" applyFill="1" applyBorder="1" applyAlignment="1">
      <alignment horizontal="center" vertical="center" wrapText="1"/>
    </xf>
    <xf numFmtId="0" fontId="13" fillId="2" borderId="27" xfId="0" applyFont="1" applyFill="1" applyBorder="1" applyAlignment="1">
      <alignment horizontal="center" vertical="center" wrapText="1"/>
    </xf>
    <xf numFmtId="0" fontId="13" fillId="2" borderId="3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03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U19" sqref="U19"/>
    </sheetView>
  </sheetViews>
  <sheetFormatPr baseColWidth="10" defaultRowHeight="15" x14ac:dyDescent="0.25"/>
  <cols>
    <col min="1" max="1" width="8.28515625" style="48" customWidth="1"/>
    <col min="2" max="3" width="11.42578125" style="48"/>
    <col min="4" max="4" width="10.7109375" style="49" bestFit="1" customWidth="1"/>
    <col min="5" max="5" width="9.5703125" style="48" customWidth="1"/>
    <col min="6" max="6" width="9.5703125" style="50" customWidth="1"/>
    <col min="7" max="7" width="11" style="48" customWidth="1"/>
    <col min="8" max="8" width="21" style="48" bestFit="1" customWidth="1"/>
    <col min="9" max="9" width="11.42578125" style="48"/>
    <col min="10" max="10" width="5" style="48" customWidth="1"/>
    <col min="11" max="12" width="4.28515625" style="48" customWidth="1"/>
    <col min="13" max="13" width="5.28515625" style="48" customWidth="1"/>
    <col min="14" max="15" width="4.28515625" style="48" customWidth="1"/>
    <col min="16" max="16" width="5.28515625" style="48" customWidth="1"/>
    <col min="17" max="18" width="4.28515625" style="48" customWidth="1"/>
    <col min="19" max="19" width="6" style="48" customWidth="1"/>
    <col min="20" max="21" width="4.28515625" style="48" customWidth="1"/>
    <col min="22" max="22" width="5" style="48" customWidth="1"/>
    <col min="23" max="24" width="4.28515625" style="48" customWidth="1"/>
    <col min="25" max="25" width="5.140625" style="48" customWidth="1"/>
    <col min="26" max="26" width="4.28515625" style="48" customWidth="1"/>
    <col min="27" max="27" width="6.28515625" style="48" customWidth="1"/>
    <col min="28" max="28" width="9.28515625" style="48" customWidth="1"/>
    <col min="29" max="29" width="16.140625" style="48" bestFit="1" customWidth="1"/>
    <col min="30" max="30" width="17.7109375" style="48" bestFit="1" customWidth="1"/>
    <col min="31" max="31" width="9" style="48" bestFit="1" customWidth="1"/>
    <col min="32" max="32" width="13" style="48" bestFit="1" customWidth="1"/>
    <col min="33" max="33" width="12.140625" style="48" bestFit="1" customWidth="1"/>
    <col min="34" max="34" width="13" style="48" bestFit="1" customWidth="1"/>
    <col min="35" max="35" width="9" style="48" bestFit="1" customWidth="1"/>
    <col min="36" max="36" width="13" style="48" bestFit="1" customWidth="1"/>
    <col min="37" max="37" width="12.140625" style="48" bestFit="1" customWidth="1"/>
    <col min="38" max="38" width="13" style="48" bestFit="1" customWidth="1"/>
    <col min="39" max="39" width="9" style="48" bestFit="1" customWidth="1"/>
    <col min="40" max="40" width="13" style="48" bestFit="1" customWidth="1"/>
    <col min="41" max="41" width="12.140625" style="48" bestFit="1" customWidth="1"/>
    <col min="42" max="42" width="13" style="48" bestFit="1" customWidth="1"/>
    <col min="43" max="43" width="9" style="48" bestFit="1" customWidth="1"/>
    <col min="44" max="44" width="13" style="48" bestFit="1" customWidth="1"/>
    <col min="45" max="45" width="12.140625" style="48" bestFit="1" customWidth="1"/>
    <col min="46" max="46" width="13" style="48" bestFit="1" customWidth="1"/>
    <col min="47" max="51" width="11.42578125" style="48"/>
    <col min="52" max="52" width="12.42578125" style="51" customWidth="1"/>
    <col min="53" max="53" width="10.7109375" style="51" customWidth="1"/>
  </cols>
  <sheetData>
    <row r="1" spans="1:53" s="1" customFormat="1" x14ac:dyDescent="0.25">
      <c r="A1" s="19" t="s">
        <v>14</v>
      </c>
    </row>
    <row r="2" spans="1:53" s="1" customFormat="1" ht="15.75" thickBot="1" x14ac:dyDescent="0.3"/>
    <row r="3" spans="1:53" s="18" customFormat="1" x14ac:dyDescent="0.25">
      <c r="A3" s="58" t="s">
        <v>15</v>
      </c>
      <c r="B3" s="70" t="s">
        <v>4</v>
      </c>
      <c r="C3" s="70" t="s">
        <v>5</v>
      </c>
      <c r="D3" s="70" t="s">
        <v>16</v>
      </c>
      <c r="E3" s="64" t="s">
        <v>111</v>
      </c>
      <c r="F3" s="64" t="s">
        <v>61</v>
      </c>
      <c r="G3" s="64" t="s">
        <v>112</v>
      </c>
      <c r="H3" s="70" t="s">
        <v>17</v>
      </c>
      <c r="I3" s="59" t="s">
        <v>3</v>
      </c>
      <c r="J3" s="58" t="s">
        <v>18</v>
      </c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1"/>
      <c r="AA3" s="58" t="s">
        <v>28</v>
      </c>
      <c r="AB3" s="70"/>
      <c r="AC3" s="70"/>
      <c r="AD3" s="70"/>
      <c r="AE3" s="70" t="s">
        <v>28</v>
      </c>
      <c r="AF3" s="70"/>
      <c r="AG3" s="70"/>
      <c r="AH3" s="70"/>
      <c r="AI3" s="70" t="s">
        <v>28</v>
      </c>
      <c r="AJ3" s="70"/>
      <c r="AK3" s="70"/>
      <c r="AL3" s="70"/>
      <c r="AM3" s="70" t="s">
        <v>28</v>
      </c>
      <c r="AN3" s="70"/>
      <c r="AO3" s="70"/>
      <c r="AP3" s="70"/>
      <c r="AQ3" s="70" t="s">
        <v>28</v>
      </c>
      <c r="AR3" s="70"/>
      <c r="AS3" s="70"/>
      <c r="AT3" s="59"/>
      <c r="AU3" s="69" t="s">
        <v>55</v>
      </c>
      <c r="AV3" s="70"/>
      <c r="AW3" s="70"/>
      <c r="AX3" s="70"/>
      <c r="AY3" s="71"/>
      <c r="AZ3" s="58" t="s">
        <v>108</v>
      </c>
      <c r="BA3" s="59"/>
    </row>
    <row r="4" spans="1:53" s="54" customFormat="1" ht="12.75" customHeight="1" x14ac:dyDescent="0.25">
      <c r="A4" s="78"/>
      <c r="B4" s="80"/>
      <c r="C4" s="80"/>
      <c r="D4" s="80"/>
      <c r="E4" s="65"/>
      <c r="F4" s="65"/>
      <c r="G4" s="65"/>
      <c r="H4" s="80"/>
      <c r="I4" s="76"/>
      <c r="J4" s="60" t="s">
        <v>19</v>
      </c>
      <c r="K4" s="67"/>
      <c r="L4" s="67"/>
      <c r="M4" s="67" t="s">
        <v>23</v>
      </c>
      <c r="N4" s="67"/>
      <c r="O4" s="67"/>
      <c r="P4" s="67" t="s">
        <v>24</v>
      </c>
      <c r="Q4" s="67"/>
      <c r="R4" s="67"/>
      <c r="S4" s="67" t="s">
        <v>25</v>
      </c>
      <c r="T4" s="67"/>
      <c r="U4" s="67"/>
      <c r="V4" s="67" t="s">
        <v>26</v>
      </c>
      <c r="W4" s="67"/>
      <c r="X4" s="67"/>
      <c r="Y4" s="67" t="s">
        <v>27</v>
      </c>
      <c r="Z4" s="74"/>
      <c r="AA4" s="60" t="s">
        <v>117</v>
      </c>
      <c r="AB4" s="67" t="s">
        <v>0</v>
      </c>
      <c r="AC4" s="67" t="s">
        <v>29</v>
      </c>
      <c r="AD4" s="67" t="s">
        <v>30</v>
      </c>
      <c r="AE4" s="67" t="s">
        <v>117</v>
      </c>
      <c r="AF4" s="67" t="s">
        <v>0</v>
      </c>
      <c r="AG4" s="67" t="s">
        <v>29</v>
      </c>
      <c r="AH4" s="67" t="s">
        <v>30</v>
      </c>
      <c r="AI4" s="67" t="s">
        <v>117</v>
      </c>
      <c r="AJ4" s="67" t="s">
        <v>0</v>
      </c>
      <c r="AK4" s="67" t="s">
        <v>29</v>
      </c>
      <c r="AL4" s="67" t="s">
        <v>30</v>
      </c>
      <c r="AM4" s="67" t="s">
        <v>117</v>
      </c>
      <c r="AN4" s="67" t="s">
        <v>0</v>
      </c>
      <c r="AO4" s="67" t="s">
        <v>29</v>
      </c>
      <c r="AP4" s="67" t="s">
        <v>30</v>
      </c>
      <c r="AQ4" s="67" t="s">
        <v>117</v>
      </c>
      <c r="AR4" s="67" t="s">
        <v>0</v>
      </c>
      <c r="AS4" s="67" t="s">
        <v>29</v>
      </c>
      <c r="AT4" s="62" t="s">
        <v>30</v>
      </c>
      <c r="AU4" s="72" t="s">
        <v>56</v>
      </c>
      <c r="AV4" s="67" t="s">
        <v>57</v>
      </c>
      <c r="AW4" s="67" t="s">
        <v>58</v>
      </c>
      <c r="AX4" s="67" t="s">
        <v>59</v>
      </c>
      <c r="AY4" s="74" t="s">
        <v>60</v>
      </c>
      <c r="AZ4" s="60" t="s">
        <v>109</v>
      </c>
      <c r="BA4" s="62" t="s">
        <v>110</v>
      </c>
    </row>
    <row r="5" spans="1:53" s="54" customFormat="1" ht="18.75" thickBot="1" x14ac:dyDescent="0.3">
      <c r="A5" s="79"/>
      <c r="B5" s="81"/>
      <c r="C5" s="81"/>
      <c r="D5" s="81"/>
      <c r="E5" s="66"/>
      <c r="F5" s="66"/>
      <c r="G5" s="66"/>
      <c r="H5" s="81"/>
      <c r="I5" s="77"/>
      <c r="J5" s="55" t="s">
        <v>20</v>
      </c>
      <c r="K5" s="56" t="s">
        <v>21</v>
      </c>
      <c r="L5" s="56" t="s">
        <v>22</v>
      </c>
      <c r="M5" s="56" t="s">
        <v>20</v>
      </c>
      <c r="N5" s="56" t="s">
        <v>21</v>
      </c>
      <c r="O5" s="56" t="s">
        <v>22</v>
      </c>
      <c r="P5" s="56" t="s">
        <v>20</v>
      </c>
      <c r="Q5" s="56" t="s">
        <v>21</v>
      </c>
      <c r="R5" s="56" t="s">
        <v>22</v>
      </c>
      <c r="S5" s="56" t="s">
        <v>20</v>
      </c>
      <c r="T5" s="56" t="s">
        <v>21</v>
      </c>
      <c r="U5" s="56" t="s">
        <v>22</v>
      </c>
      <c r="V5" s="56" t="s">
        <v>20</v>
      </c>
      <c r="W5" s="56" t="s">
        <v>21</v>
      </c>
      <c r="X5" s="56" t="s">
        <v>22</v>
      </c>
      <c r="Y5" s="56" t="s">
        <v>20</v>
      </c>
      <c r="Z5" s="57" t="s">
        <v>21</v>
      </c>
      <c r="AA5" s="61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3"/>
      <c r="AU5" s="73"/>
      <c r="AV5" s="68"/>
      <c r="AW5" s="68"/>
      <c r="AX5" s="68"/>
      <c r="AY5" s="75"/>
      <c r="AZ5" s="61"/>
      <c r="BA5" s="63"/>
    </row>
    <row r="6" spans="1:53" x14ac:dyDescent="0.25">
      <c r="A6" s="30">
        <v>1</v>
      </c>
      <c r="B6" s="31" t="s">
        <v>31</v>
      </c>
      <c r="C6" s="31" t="s">
        <v>42</v>
      </c>
      <c r="D6" s="32">
        <v>40192</v>
      </c>
      <c r="E6" s="32" t="s">
        <v>114</v>
      </c>
      <c r="F6" s="33">
        <v>51140</v>
      </c>
      <c r="G6" s="32" t="s">
        <v>98</v>
      </c>
      <c r="H6" s="31" t="s">
        <v>99</v>
      </c>
      <c r="I6" s="34" t="s">
        <v>61</v>
      </c>
      <c r="J6" s="30" t="s">
        <v>115</v>
      </c>
      <c r="K6" s="31" t="s">
        <v>116</v>
      </c>
      <c r="L6" s="31" t="s">
        <v>115</v>
      </c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4"/>
      <c r="AA6" s="30" t="s">
        <v>9</v>
      </c>
      <c r="AB6" s="35">
        <v>250031</v>
      </c>
      <c r="AC6" s="31" t="s">
        <v>98</v>
      </c>
      <c r="AD6" s="31" t="s">
        <v>99</v>
      </c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6"/>
      <c r="AU6" s="30"/>
      <c r="AV6" s="31"/>
      <c r="AW6" s="31"/>
      <c r="AX6" s="31"/>
      <c r="AY6" s="36" t="s">
        <v>113</v>
      </c>
      <c r="AZ6" s="52">
        <v>600000000</v>
      </c>
      <c r="BA6" s="53"/>
    </row>
    <row r="7" spans="1:53" x14ac:dyDescent="0.25">
      <c r="A7" s="37">
        <v>2</v>
      </c>
      <c r="B7" s="38" t="s">
        <v>32</v>
      </c>
      <c r="C7" s="38" t="s">
        <v>43</v>
      </c>
      <c r="D7" s="39">
        <v>40193</v>
      </c>
      <c r="E7" s="39"/>
      <c r="F7" s="40"/>
      <c r="G7" s="32" t="s">
        <v>98</v>
      </c>
      <c r="H7" s="38" t="s">
        <v>99</v>
      </c>
      <c r="I7" s="41" t="s">
        <v>62</v>
      </c>
      <c r="J7" s="37" t="s">
        <v>116</v>
      </c>
      <c r="K7" s="38" t="s">
        <v>116</v>
      </c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41"/>
      <c r="AA7" s="37" t="s">
        <v>9</v>
      </c>
      <c r="AB7" s="42">
        <v>250031</v>
      </c>
      <c r="AC7" s="38" t="s">
        <v>106</v>
      </c>
      <c r="AD7" s="38" t="s">
        <v>99</v>
      </c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43"/>
      <c r="AU7" s="37"/>
      <c r="AV7" s="38"/>
      <c r="AW7" s="38"/>
      <c r="AX7" s="38"/>
      <c r="AY7" s="43"/>
      <c r="AZ7" s="44"/>
      <c r="BA7" s="45"/>
    </row>
    <row r="8" spans="1:53" x14ac:dyDescent="0.25">
      <c r="A8" s="37">
        <v>3</v>
      </c>
      <c r="B8" s="38" t="s">
        <v>33</v>
      </c>
      <c r="C8" s="38" t="s">
        <v>44</v>
      </c>
      <c r="D8" s="39"/>
      <c r="E8" s="39"/>
      <c r="F8" s="40"/>
      <c r="G8" s="32" t="s">
        <v>98</v>
      </c>
      <c r="H8" s="38" t="s">
        <v>101</v>
      </c>
      <c r="I8" s="41" t="s">
        <v>63</v>
      </c>
      <c r="J8" s="37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41"/>
      <c r="AA8" s="37" t="s">
        <v>53</v>
      </c>
      <c r="AB8" s="42">
        <v>250031</v>
      </c>
      <c r="AC8" s="38" t="s">
        <v>98</v>
      </c>
      <c r="AD8" s="38" t="s">
        <v>101</v>
      </c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43"/>
      <c r="AU8" s="37"/>
      <c r="AV8" s="38"/>
      <c r="AW8" s="38"/>
      <c r="AX8" s="38"/>
      <c r="AY8" s="43"/>
      <c r="AZ8" s="44"/>
      <c r="BA8" s="45"/>
    </row>
    <row r="9" spans="1:53" x14ac:dyDescent="0.25">
      <c r="A9" s="37">
        <v>4</v>
      </c>
      <c r="B9" s="38" t="s">
        <v>34</v>
      </c>
      <c r="C9" s="38" t="s">
        <v>45</v>
      </c>
      <c r="D9" s="39"/>
      <c r="E9" s="39"/>
      <c r="F9" s="40"/>
      <c r="G9" s="32" t="s">
        <v>98</v>
      </c>
      <c r="H9" s="38" t="s">
        <v>99</v>
      </c>
      <c r="I9" s="41" t="s">
        <v>93</v>
      </c>
      <c r="J9" s="37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41"/>
      <c r="AA9" s="37" t="s">
        <v>53</v>
      </c>
      <c r="AB9" s="42">
        <v>250032</v>
      </c>
      <c r="AC9" s="38" t="s">
        <v>98</v>
      </c>
      <c r="AD9" s="38" t="s">
        <v>99</v>
      </c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43"/>
      <c r="AU9" s="37"/>
      <c r="AV9" s="38"/>
      <c r="AW9" s="38"/>
      <c r="AX9" s="38"/>
      <c r="AY9" s="43"/>
      <c r="AZ9" s="44"/>
      <c r="BA9" s="45"/>
    </row>
    <row r="10" spans="1:53" x14ac:dyDescent="0.25">
      <c r="A10" s="37">
        <v>5</v>
      </c>
      <c r="B10" s="38" t="s">
        <v>35</v>
      </c>
      <c r="C10" s="38" t="s">
        <v>46</v>
      </c>
      <c r="D10" s="39"/>
      <c r="E10" s="39"/>
      <c r="F10" s="40"/>
      <c r="G10" s="32" t="s">
        <v>98</v>
      </c>
      <c r="H10" s="38" t="s">
        <v>101</v>
      </c>
      <c r="I10" s="41" t="s">
        <v>63</v>
      </c>
      <c r="J10" s="37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41"/>
      <c r="AA10" s="37" t="s">
        <v>54</v>
      </c>
      <c r="AB10" s="42">
        <v>250034</v>
      </c>
      <c r="AC10" s="38" t="s">
        <v>100</v>
      </c>
      <c r="AD10" s="38" t="s">
        <v>101</v>
      </c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43"/>
      <c r="AU10" s="37"/>
      <c r="AV10" s="38"/>
      <c r="AW10" s="38"/>
      <c r="AX10" s="38"/>
      <c r="AY10" s="43"/>
      <c r="AZ10" s="44"/>
      <c r="BA10" s="45"/>
    </row>
    <row r="11" spans="1:53" x14ac:dyDescent="0.25">
      <c r="A11" s="37">
        <v>6</v>
      </c>
      <c r="B11" s="38" t="s">
        <v>36</v>
      </c>
      <c r="C11" s="38" t="s">
        <v>47</v>
      </c>
      <c r="D11" s="39"/>
      <c r="E11" s="39"/>
      <c r="F11" s="40"/>
      <c r="G11" s="39" t="s">
        <v>100</v>
      </c>
      <c r="H11" s="38" t="s">
        <v>101</v>
      </c>
      <c r="I11" s="41" t="s">
        <v>94</v>
      </c>
      <c r="J11" s="37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41"/>
      <c r="AA11" s="37" t="s">
        <v>54</v>
      </c>
      <c r="AB11" s="42">
        <v>250034</v>
      </c>
      <c r="AC11" s="38" t="s">
        <v>100</v>
      </c>
      <c r="AD11" s="38" t="s">
        <v>101</v>
      </c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43"/>
      <c r="AU11" s="37"/>
      <c r="AV11" s="38"/>
      <c r="AW11" s="38"/>
      <c r="AX11" s="38"/>
      <c r="AY11" s="43"/>
      <c r="AZ11" s="44"/>
      <c r="BA11" s="45"/>
    </row>
    <row r="12" spans="1:53" x14ac:dyDescent="0.25">
      <c r="A12" s="37">
        <v>7</v>
      </c>
      <c r="B12" s="38" t="s">
        <v>37</v>
      </c>
      <c r="C12" s="38" t="s">
        <v>48</v>
      </c>
      <c r="D12" s="39"/>
      <c r="E12" s="39"/>
      <c r="F12" s="40"/>
      <c r="G12" s="39"/>
      <c r="H12" s="38" t="s">
        <v>101</v>
      </c>
      <c r="I12" s="41" t="s">
        <v>95</v>
      </c>
      <c r="J12" s="37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41"/>
      <c r="AA12" s="37" t="s">
        <v>54</v>
      </c>
      <c r="AB12" s="42">
        <v>250034</v>
      </c>
      <c r="AC12" s="38" t="s">
        <v>100</v>
      </c>
      <c r="AD12" s="38" t="s">
        <v>101</v>
      </c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43"/>
      <c r="AU12" s="37"/>
      <c r="AV12" s="38"/>
      <c r="AW12" s="38"/>
      <c r="AX12" s="38"/>
      <c r="AY12" s="43"/>
      <c r="AZ12" s="44"/>
      <c r="BA12" s="45"/>
    </row>
    <row r="13" spans="1:53" x14ac:dyDescent="0.25">
      <c r="A13" s="37">
        <v>8</v>
      </c>
      <c r="B13" s="38" t="s">
        <v>38</v>
      </c>
      <c r="C13" s="38" t="s">
        <v>49</v>
      </c>
      <c r="D13" s="39"/>
      <c r="E13" s="39"/>
      <c r="F13" s="40"/>
      <c r="G13" s="39"/>
      <c r="H13" s="38" t="s">
        <v>99</v>
      </c>
      <c r="I13" s="41" t="s">
        <v>96</v>
      </c>
      <c r="J13" s="37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41"/>
      <c r="AA13" s="37" t="s">
        <v>54</v>
      </c>
      <c r="AB13" s="42">
        <v>250030</v>
      </c>
      <c r="AC13" s="38" t="s">
        <v>100</v>
      </c>
      <c r="AD13" s="38" t="s">
        <v>99</v>
      </c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43"/>
      <c r="AU13" s="37"/>
      <c r="AV13" s="38"/>
      <c r="AW13" s="38"/>
      <c r="AX13" s="38"/>
      <c r="AY13" s="43"/>
      <c r="AZ13" s="44"/>
      <c r="BA13" s="45"/>
    </row>
    <row r="14" spans="1:53" x14ac:dyDescent="0.25">
      <c r="A14" s="37">
        <v>9</v>
      </c>
      <c r="B14" s="38" t="s">
        <v>39</v>
      </c>
      <c r="C14" s="38" t="s">
        <v>50</v>
      </c>
      <c r="D14" s="39"/>
      <c r="E14" s="39"/>
      <c r="F14" s="40"/>
      <c r="G14" s="39"/>
      <c r="H14" s="38" t="s">
        <v>99</v>
      </c>
      <c r="I14" s="41" t="s">
        <v>96</v>
      </c>
      <c r="J14" s="37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41"/>
      <c r="AA14" s="37" t="s">
        <v>54</v>
      </c>
      <c r="AB14" s="42">
        <v>250034</v>
      </c>
      <c r="AC14" s="38" t="s">
        <v>100</v>
      </c>
      <c r="AD14" s="38" t="s">
        <v>99</v>
      </c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43"/>
      <c r="AU14" s="37"/>
      <c r="AV14" s="38"/>
      <c r="AW14" s="38"/>
      <c r="AX14" s="38"/>
      <c r="AY14" s="43"/>
      <c r="AZ14" s="44"/>
      <c r="BA14" s="45"/>
    </row>
    <row r="15" spans="1:53" x14ac:dyDescent="0.25">
      <c r="A15" s="37">
        <v>10</v>
      </c>
      <c r="B15" s="38" t="s">
        <v>40</v>
      </c>
      <c r="C15" s="38" t="s">
        <v>51</v>
      </c>
      <c r="D15" s="39"/>
      <c r="E15" s="39"/>
      <c r="F15" s="40"/>
      <c r="G15" s="39"/>
      <c r="H15" s="38" t="s">
        <v>99</v>
      </c>
      <c r="I15" s="41" t="s">
        <v>62</v>
      </c>
      <c r="J15" s="37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41"/>
      <c r="AA15" s="37" t="s">
        <v>54</v>
      </c>
      <c r="AB15" s="42">
        <v>250034</v>
      </c>
      <c r="AC15" s="38" t="s">
        <v>100</v>
      </c>
      <c r="AD15" s="38" t="s">
        <v>99</v>
      </c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43"/>
      <c r="AU15" s="37"/>
      <c r="AV15" s="38"/>
      <c r="AW15" s="38"/>
      <c r="AX15" s="38"/>
      <c r="AY15" s="43"/>
      <c r="AZ15" s="44"/>
      <c r="BA15" s="45"/>
    </row>
    <row r="16" spans="1:53" x14ac:dyDescent="0.25">
      <c r="A16" s="37">
        <v>11</v>
      </c>
      <c r="B16" s="38" t="s">
        <v>41</v>
      </c>
      <c r="C16" s="38" t="s">
        <v>52</v>
      </c>
      <c r="D16" s="39"/>
      <c r="E16" s="39"/>
      <c r="F16" s="40"/>
      <c r="G16" s="39"/>
      <c r="H16" s="38" t="s">
        <v>99</v>
      </c>
      <c r="I16" s="41" t="s">
        <v>97</v>
      </c>
      <c r="J16" s="37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41"/>
      <c r="AA16" s="37" t="s">
        <v>54</v>
      </c>
      <c r="AB16" s="42">
        <v>250034</v>
      </c>
      <c r="AC16" s="38" t="s">
        <v>100</v>
      </c>
      <c r="AD16" s="38" t="s">
        <v>99</v>
      </c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43"/>
      <c r="AU16" s="37"/>
      <c r="AV16" s="38"/>
      <c r="AW16" s="38"/>
      <c r="AX16" s="38"/>
      <c r="AY16" s="43"/>
      <c r="AZ16" s="44"/>
      <c r="BA16" s="45"/>
    </row>
    <row r="17" spans="1:53" x14ac:dyDescent="0.25">
      <c r="A17" s="37">
        <v>12</v>
      </c>
      <c r="B17" s="38" t="s">
        <v>65</v>
      </c>
      <c r="C17" s="38" t="s">
        <v>80</v>
      </c>
      <c r="D17" s="39"/>
      <c r="E17" s="39"/>
      <c r="F17" s="40"/>
      <c r="G17" s="39"/>
      <c r="H17" s="38" t="s">
        <v>99</v>
      </c>
      <c r="I17" s="41" t="s">
        <v>93</v>
      </c>
      <c r="J17" s="37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41"/>
      <c r="AA17" s="37" t="s">
        <v>9</v>
      </c>
      <c r="AB17" s="42">
        <v>250031</v>
      </c>
      <c r="AC17" s="38" t="s">
        <v>100</v>
      </c>
      <c r="AD17" s="38" t="s">
        <v>99</v>
      </c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43"/>
      <c r="AU17" s="37"/>
      <c r="AV17" s="38"/>
      <c r="AW17" s="38"/>
      <c r="AX17" s="38"/>
      <c r="AY17" s="43"/>
      <c r="AZ17" s="44"/>
      <c r="BA17" s="45"/>
    </row>
    <row r="18" spans="1:53" x14ac:dyDescent="0.25">
      <c r="A18" s="37">
        <v>13</v>
      </c>
      <c r="B18" s="38" t="s">
        <v>66</v>
      </c>
      <c r="C18" s="38" t="s">
        <v>81</v>
      </c>
      <c r="D18" s="39"/>
      <c r="E18" s="39"/>
      <c r="F18" s="40"/>
      <c r="G18" s="39"/>
      <c r="H18" s="38" t="s">
        <v>99</v>
      </c>
      <c r="I18" s="41" t="s">
        <v>61</v>
      </c>
      <c r="J18" s="37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41"/>
      <c r="AA18" s="37" t="s">
        <v>9</v>
      </c>
      <c r="AB18" s="42">
        <v>250031</v>
      </c>
      <c r="AC18" s="38" t="s">
        <v>100</v>
      </c>
      <c r="AD18" s="38" t="s">
        <v>99</v>
      </c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43"/>
      <c r="AU18" s="37"/>
      <c r="AV18" s="38"/>
      <c r="AW18" s="38"/>
      <c r="AX18" s="38"/>
      <c r="AY18" s="43"/>
      <c r="AZ18" s="44"/>
      <c r="BA18" s="45"/>
    </row>
    <row r="19" spans="1:53" x14ac:dyDescent="0.25">
      <c r="A19" s="37">
        <v>14</v>
      </c>
      <c r="B19" s="38" t="s">
        <v>68</v>
      </c>
      <c r="C19" s="38" t="s">
        <v>82</v>
      </c>
      <c r="D19" s="39"/>
      <c r="E19" s="39"/>
      <c r="F19" s="40"/>
      <c r="G19" s="39"/>
      <c r="H19" s="38" t="s">
        <v>99</v>
      </c>
      <c r="I19" s="41" t="s">
        <v>62</v>
      </c>
      <c r="J19" s="37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41"/>
      <c r="AA19" s="37" t="s">
        <v>53</v>
      </c>
      <c r="AB19" s="42">
        <v>250031</v>
      </c>
      <c r="AC19" s="38" t="s">
        <v>106</v>
      </c>
      <c r="AD19" s="38" t="s">
        <v>99</v>
      </c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43"/>
      <c r="AU19" s="37"/>
      <c r="AV19" s="38"/>
      <c r="AW19" s="38"/>
      <c r="AX19" s="38"/>
      <c r="AY19" s="43"/>
      <c r="AZ19" s="44"/>
      <c r="BA19" s="45"/>
    </row>
    <row r="20" spans="1:53" x14ac:dyDescent="0.25">
      <c r="A20" s="37">
        <v>15</v>
      </c>
      <c r="B20" s="38" t="s">
        <v>67</v>
      </c>
      <c r="C20" s="38" t="s">
        <v>83</v>
      </c>
      <c r="D20" s="39"/>
      <c r="E20" s="39"/>
      <c r="F20" s="40"/>
      <c r="G20" s="39"/>
      <c r="H20" s="38" t="s">
        <v>101</v>
      </c>
      <c r="I20" s="41" t="s">
        <v>63</v>
      </c>
      <c r="J20" s="37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41"/>
      <c r="AA20" s="37" t="s">
        <v>53</v>
      </c>
      <c r="AB20" s="42">
        <v>250032</v>
      </c>
      <c r="AC20" s="38" t="s">
        <v>106</v>
      </c>
      <c r="AD20" s="38" t="s">
        <v>101</v>
      </c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43"/>
      <c r="AU20" s="37"/>
      <c r="AV20" s="38"/>
      <c r="AW20" s="38"/>
      <c r="AX20" s="38"/>
      <c r="AY20" s="43"/>
      <c r="AZ20" s="44"/>
      <c r="BA20" s="45"/>
    </row>
    <row r="21" spans="1:53" x14ac:dyDescent="0.25">
      <c r="A21" s="37">
        <v>16</v>
      </c>
      <c r="B21" s="38" t="s">
        <v>69</v>
      </c>
      <c r="C21" s="38" t="s">
        <v>84</v>
      </c>
      <c r="D21" s="39"/>
      <c r="E21" s="39"/>
      <c r="F21" s="40"/>
      <c r="G21" s="39"/>
      <c r="H21" s="38" t="s">
        <v>99</v>
      </c>
      <c r="I21" s="41" t="s">
        <v>93</v>
      </c>
      <c r="J21" s="37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41"/>
      <c r="AA21" s="37" t="s">
        <v>54</v>
      </c>
      <c r="AB21" s="42">
        <v>250034</v>
      </c>
      <c r="AC21" s="38" t="s">
        <v>106</v>
      </c>
      <c r="AD21" s="38" t="s">
        <v>99</v>
      </c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43"/>
      <c r="AU21" s="37"/>
      <c r="AV21" s="38"/>
      <c r="AW21" s="38"/>
      <c r="AX21" s="38"/>
      <c r="AY21" s="43"/>
      <c r="AZ21" s="44"/>
      <c r="BA21" s="45"/>
    </row>
    <row r="22" spans="1:53" x14ac:dyDescent="0.25">
      <c r="A22" s="37">
        <v>17</v>
      </c>
      <c r="B22" s="38" t="s">
        <v>70</v>
      </c>
      <c r="C22" s="38" t="s">
        <v>85</v>
      </c>
      <c r="D22" s="39"/>
      <c r="E22" s="39"/>
      <c r="F22" s="40"/>
      <c r="G22" s="39"/>
      <c r="H22" s="38" t="s">
        <v>101</v>
      </c>
      <c r="I22" s="41" t="s">
        <v>63</v>
      </c>
      <c r="J22" s="37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41"/>
      <c r="AA22" s="37" t="s">
        <v>54</v>
      </c>
      <c r="AB22" s="42">
        <v>250034</v>
      </c>
      <c r="AC22" s="38" t="s">
        <v>98</v>
      </c>
      <c r="AD22" s="38" t="s">
        <v>101</v>
      </c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43"/>
      <c r="AU22" s="37"/>
      <c r="AV22" s="38"/>
      <c r="AW22" s="38"/>
      <c r="AX22" s="38"/>
      <c r="AY22" s="43"/>
      <c r="AZ22" s="44"/>
      <c r="BA22" s="45"/>
    </row>
    <row r="23" spans="1:53" x14ac:dyDescent="0.25">
      <c r="A23" s="37">
        <v>18</v>
      </c>
      <c r="B23" s="38" t="s">
        <v>71</v>
      </c>
      <c r="C23" s="38" t="s">
        <v>86</v>
      </c>
      <c r="D23" s="39"/>
      <c r="E23" s="39"/>
      <c r="F23" s="40"/>
      <c r="G23" s="39"/>
      <c r="H23" s="38" t="s">
        <v>101</v>
      </c>
      <c r="I23" s="41" t="s">
        <v>94</v>
      </c>
      <c r="J23" s="37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41"/>
      <c r="AA23" s="37" t="s">
        <v>54</v>
      </c>
      <c r="AB23" s="42">
        <v>250034</v>
      </c>
      <c r="AC23" s="38" t="s">
        <v>98</v>
      </c>
      <c r="AD23" s="38" t="s">
        <v>101</v>
      </c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43"/>
      <c r="AU23" s="37"/>
      <c r="AV23" s="38"/>
      <c r="AW23" s="38"/>
      <c r="AX23" s="38"/>
      <c r="AY23" s="43"/>
      <c r="AZ23" s="44"/>
      <c r="BA23" s="45"/>
    </row>
    <row r="24" spans="1:53" x14ac:dyDescent="0.25">
      <c r="A24" s="37">
        <v>19</v>
      </c>
      <c r="B24" s="38" t="s">
        <v>72</v>
      </c>
      <c r="C24" s="38" t="s">
        <v>87</v>
      </c>
      <c r="D24" s="39"/>
      <c r="E24" s="39"/>
      <c r="F24" s="40"/>
      <c r="G24" s="39"/>
      <c r="H24" s="38" t="s">
        <v>101</v>
      </c>
      <c r="I24" s="41" t="s">
        <v>95</v>
      </c>
      <c r="J24" s="37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41"/>
      <c r="AA24" s="37" t="s">
        <v>54</v>
      </c>
      <c r="AB24" s="42">
        <v>250030</v>
      </c>
      <c r="AC24" s="38" t="s">
        <v>107</v>
      </c>
      <c r="AD24" s="38" t="s">
        <v>101</v>
      </c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43"/>
      <c r="AU24" s="37"/>
      <c r="AV24" s="38"/>
      <c r="AW24" s="38"/>
      <c r="AX24" s="38"/>
      <c r="AY24" s="43"/>
      <c r="AZ24" s="44"/>
      <c r="BA24" s="45"/>
    </row>
    <row r="25" spans="1:53" x14ac:dyDescent="0.25">
      <c r="A25" s="37">
        <v>20</v>
      </c>
      <c r="B25" s="38" t="s">
        <v>73</v>
      </c>
      <c r="C25" s="38" t="s">
        <v>88</v>
      </c>
      <c r="D25" s="39"/>
      <c r="E25" s="39"/>
      <c r="F25" s="40"/>
      <c r="G25" s="39"/>
      <c r="H25" s="38" t="s">
        <v>99</v>
      </c>
      <c r="I25" s="41" t="s">
        <v>96</v>
      </c>
      <c r="J25" s="37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41"/>
      <c r="AA25" s="37" t="s">
        <v>54</v>
      </c>
      <c r="AB25" s="42">
        <v>250034</v>
      </c>
      <c r="AC25" s="38" t="s">
        <v>106</v>
      </c>
      <c r="AD25" s="38" t="s">
        <v>99</v>
      </c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43"/>
      <c r="AU25" s="37"/>
      <c r="AV25" s="38"/>
      <c r="AW25" s="38"/>
      <c r="AX25" s="38"/>
      <c r="AY25" s="43"/>
      <c r="AZ25" s="44"/>
      <c r="BA25" s="45"/>
    </row>
    <row r="26" spans="1:53" x14ac:dyDescent="0.25">
      <c r="A26" s="37">
        <v>21</v>
      </c>
      <c r="B26" s="38" t="s">
        <v>74</v>
      </c>
      <c r="C26" s="38" t="s">
        <v>89</v>
      </c>
      <c r="D26" s="39"/>
      <c r="E26" s="39"/>
      <c r="F26" s="40"/>
      <c r="G26" s="39"/>
      <c r="H26" s="38" t="s">
        <v>99</v>
      </c>
      <c r="I26" s="41" t="s">
        <v>96</v>
      </c>
      <c r="J26" s="37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41"/>
      <c r="AA26" s="37" t="s">
        <v>54</v>
      </c>
      <c r="AB26" s="42">
        <v>250034</v>
      </c>
      <c r="AC26" s="38" t="s">
        <v>106</v>
      </c>
      <c r="AD26" s="38" t="s">
        <v>99</v>
      </c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43"/>
      <c r="AU26" s="37"/>
      <c r="AV26" s="38"/>
      <c r="AW26" s="38"/>
      <c r="AX26" s="38"/>
      <c r="AY26" s="43"/>
      <c r="AZ26" s="44"/>
      <c r="BA26" s="45"/>
    </row>
    <row r="27" spans="1:53" x14ac:dyDescent="0.25">
      <c r="A27" s="37">
        <v>22</v>
      </c>
      <c r="B27" s="38" t="s">
        <v>75</v>
      </c>
      <c r="C27" s="38" t="s">
        <v>90</v>
      </c>
      <c r="D27" s="39"/>
      <c r="E27" s="39"/>
      <c r="F27" s="40"/>
      <c r="G27" s="39"/>
      <c r="H27" s="38" t="s">
        <v>99</v>
      </c>
      <c r="I27" s="41" t="s">
        <v>62</v>
      </c>
      <c r="J27" s="37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41"/>
      <c r="AA27" s="37" t="s">
        <v>54</v>
      </c>
      <c r="AB27" s="42">
        <v>250034</v>
      </c>
      <c r="AC27" s="38" t="s">
        <v>106</v>
      </c>
      <c r="AD27" s="38" t="s">
        <v>99</v>
      </c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43"/>
      <c r="AU27" s="37"/>
      <c r="AV27" s="38"/>
      <c r="AW27" s="38"/>
      <c r="AX27" s="38"/>
      <c r="AY27" s="43"/>
      <c r="AZ27" s="44"/>
      <c r="BA27" s="45"/>
    </row>
    <row r="28" spans="1:53" x14ac:dyDescent="0.25">
      <c r="A28" s="37">
        <v>23</v>
      </c>
      <c r="B28" s="38" t="s">
        <v>76</v>
      </c>
      <c r="C28" s="38" t="s">
        <v>91</v>
      </c>
      <c r="D28" s="39"/>
      <c r="E28" s="39"/>
      <c r="F28" s="40"/>
      <c r="G28" s="39"/>
      <c r="H28" s="38" t="s">
        <v>99</v>
      </c>
      <c r="I28" s="41" t="s">
        <v>97</v>
      </c>
      <c r="J28" s="37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41"/>
      <c r="AA28" s="37" t="s">
        <v>102</v>
      </c>
      <c r="AB28" s="42">
        <v>250038</v>
      </c>
      <c r="AC28" s="38" t="s">
        <v>103</v>
      </c>
      <c r="AD28" s="38" t="s">
        <v>99</v>
      </c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43"/>
      <c r="AU28" s="37"/>
      <c r="AV28" s="38"/>
      <c r="AW28" s="38"/>
      <c r="AX28" s="38"/>
      <c r="AY28" s="43"/>
      <c r="AZ28" s="44"/>
      <c r="BA28" s="45"/>
    </row>
    <row r="29" spans="1:53" x14ac:dyDescent="0.25">
      <c r="A29" s="37">
        <v>24</v>
      </c>
      <c r="B29" s="38" t="s">
        <v>77</v>
      </c>
      <c r="C29" s="38" t="s">
        <v>77</v>
      </c>
      <c r="D29" s="39"/>
      <c r="E29" s="39"/>
      <c r="F29" s="40"/>
      <c r="G29" s="39"/>
      <c r="H29" s="38" t="s">
        <v>99</v>
      </c>
      <c r="I29" s="41" t="s">
        <v>93</v>
      </c>
      <c r="J29" s="37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41"/>
      <c r="AA29" s="37" t="s">
        <v>102</v>
      </c>
      <c r="AB29" s="42">
        <v>250038</v>
      </c>
      <c r="AC29" s="38" t="s">
        <v>105</v>
      </c>
      <c r="AD29" s="38" t="s">
        <v>99</v>
      </c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43"/>
      <c r="AU29" s="37"/>
      <c r="AV29" s="38"/>
      <c r="AW29" s="38"/>
      <c r="AX29" s="38"/>
      <c r="AY29" s="43"/>
      <c r="AZ29" s="44"/>
      <c r="BA29" s="45"/>
    </row>
    <row r="30" spans="1:53" x14ac:dyDescent="0.25">
      <c r="A30" s="37">
        <v>25</v>
      </c>
      <c r="B30" s="38" t="s">
        <v>78</v>
      </c>
      <c r="C30" s="38" t="s">
        <v>78</v>
      </c>
      <c r="D30" s="39"/>
      <c r="E30" s="39"/>
      <c r="F30" s="40"/>
      <c r="G30" s="39"/>
      <c r="H30" s="38" t="s">
        <v>99</v>
      </c>
      <c r="I30" s="41" t="s">
        <v>97</v>
      </c>
      <c r="J30" s="37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41"/>
      <c r="AA30" s="37" t="s">
        <v>102</v>
      </c>
      <c r="AB30" s="42">
        <v>250038</v>
      </c>
      <c r="AC30" s="38" t="s">
        <v>104</v>
      </c>
      <c r="AD30" s="38" t="s">
        <v>99</v>
      </c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43"/>
      <c r="AU30" s="37"/>
      <c r="AV30" s="38"/>
      <c r="AW30" s="38"/>
      <c r="AX30" s="38"/>
      <c r="AY30" s="43"/>
      <c r="AZ30" s="44"/>
      <c r="BA30" s="45"/>
    </row>
    <row r="31" spans="1:53" x14ac:dyDescent="0.25">
      <c r="A31" s="37">
        <v>26</v>
      </c>
      <c r="B31" s="38" t="s">
        <v>79</v>
      </c>
      <c r="C31" s="38" t="s">
        <v>92</v>
      </c>
      <c r="D31" s="39"/>
      <c r="E31" s="39"/>
      <c r="F31" s="40"/>
      <c r="G31" s="39"/>
      <c r="H31" s="38" t="s">
        <v>99</v>
      </c>
      <c r="I31" s="41" t="s">
        <v>97</v>
      </c>
      <c r="J31" s="37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41"/>
      <c r="AA31" s="37" t="s">
        <v>102</v>
      </c>
      <c r="AB31" s="42">
        <v>250038</v>
      </c>
      <c r="AC31" s="38" t="s">
        <v>103</v>
      </c>
      <c r="AD31" s="38" t="s">
        <v>99</v>
      </c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43"/>
      <c r="AU31" s="37"/>
      <c r="AV31" s="38"/>
      <c r="AW31" s="38"/>
      <c r="AX31" s="38"/>
      <c r="AY31" s="43"/>
      <c r="AZ31" s="44"/>
      <c r="BA31" s="45"/>
    </row>
    <row r="32" spans="1:53" x14ac:dyDescent="0.25">
      <c r="A32" s="37">
        <v>27</v>
      </c>
      <c r="B32" s="38" t="s">
        <v>118</v>
      </c>
      <c r="C32" s="38" t="s">
        <v>125</v>
      </c>
      <c r="D32" s="39"/>
      <c r="E32" s="39"/>
      <c r="F32" s="40"/>
      <c r="G32" s="39"/>
      <c r="H32" s="38" t="s">
        <v>99</v>
      </c>
      <c r="I32" s="41" t="s">
        <v>61</v>
      </c>
      <c r="J32" s="37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41"/>
      <c r="AA32" s="37" t="s">
        <v>102</v>
      </c>
      <c r="AB32" s="42">
        <v>250038</v>
      </c>
      <c r="AC32" s="38" t="s">
        <v>105</v>
      </c>
      <c r="AD32" s="38" t="s">
        <v>99</v>
      </c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43"/>
      <c r="AU32" s="37"/>
      <c r="AV32" s="38"/>
      <c r="AW32" s="38"/>
      <c r="AX32" s="38"/>
      <c r="AY32" s="43"/>
      <c r="AZ32" s="44"/>
      <c r="BA32" s="45"/>
    </row>
    <row r="33" spans="1:53" x14ac:dyDescent="0.25">
      <c r="A33" s="37">
        <v>28</v>
      </c>
      <c r="B33" s="38" t="s">
        <v>119</v>
      </c>
      <c r="C33" s="38"/>
      <c r="D33" s="39"/>
      <c r="E33" s="39"/>
      <c r="F33" s="40"/>
      <c r="G33" s="39"/>
      <c r="H33" s="38" t="s">
        <v>99</v>
      </c>
      <c r="I33" s="41" t="s">
        <v>62</v>
      </c>
      <c r="J33" s="37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41"/>
      <c r="AA33" s="37" t="s">
        <v>102</v>
      </c>
      <c r="AB33" s="42">
        <v>250038</v>
      </c>
      <c r="AC33" s="38" t="s">
        <v>104</v>
      </c>
      <c r="AD33" s="38" t="s">
        <v>99</v>
      </c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43"/>
      <c r="AU33" s="37"/>
      <c r="AV33" s="38"/>
      <c r="AW33" s="38"/>
      <c r="AX33" s="38"/>
      <c r="AY33" s="43"/>
      <c r="AZ33" s="44"/>
      <c r="BA33" s="45"/>
    </row>
    <row r="34" spans="1:53" x14ac:dyDescent="0.25">
      <c r="A34" s="37">
        <v>29</v>
      </c>
      <c r="B34" s="38" t="s">
        <v>120</v>
      </c>
      <c r="C34" s="38" t="s">
        <v>127</v>
      </c>
      <c r="D34" s="39"/>
      <c r="E34" s="39"/>
      <c r="F34" s="40"/>
      <c r="G34" s="39"/>
      <c r="H34" s="38" t="s">
        <v>101</v>
      </c>
      <c r="I34" s="41" t="s">
        <v>63</v>
      </c>
      <c r="J34" s="37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41"/>
      <c r="AA34" s="37" t="s">
        <v>102</v>
      </c>
      <c r="AB34" s="42">
        <v>250038</v>
      </c>
      <c r="AC34" s="38" t="s">
        <v>103</v>
      </c>
      <c r="AD34" s="38" t="s">
        <v>99</v>
      </c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43"/>
      <c r="AU34" s="37"/>
      <c r="AV34" s="38"/>
      <c r="AW34" s="38"/>
      <c r="AX34" s="38"/>
      <c r="AY34" s="43"/>
      <c r="AZ34" s="44"/>
      <c r="BA34" s="45"/>
    </row>
    <row r="35" spans="1:53" x14ac:dyDescent="0.25">
      <c r="A35" s="37">
        <v>30</v>
      </c>
      <c r="B35" s="38" t="s">
        <v>121</v>
      </c>
      <c r="C35" s="38" t="s">
        <v>128</v>
      </c>
      <c r="D35" s="39"/>
      <c r="E35" s="39"/>
      <c r="F35" s="40"/>
      <c r="G35" s="39"/>
      <c r="H35" s="38" t="s">
        <v>99</v>
      </c>
      <c r="I35" s="41" t="s">
        <v>93</v>
      </c>
      <c r="J35" s="37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41"/>
      <c r="AA35" s="37" t="s">
        <v>9</v>
      </c>
      <c r="AB35" s="42">
        <v>250031</v>
      </c>
      <c r="AC35" s="38" t="s">
        <v>98</v>
      </c>
      <c r="AD35" s="38" t="s">
        <v>99</v>
      </c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43"/>
      <c r="AU35" s="37"/>
      <c r="AV35" s="38"/>
      <c r="AW35" s="38"/>
      <c r="AX35" s="38"/>
      <c r="AY35" s="43"/>
      <c r="AZ35" s="44"/>
      <c r="BA35" s="45"/>
    </row>
    <row r="36" spans="1:53" x14ac:dyDescent="0.25">
      <c r="A36" s="37">
        <v>31</v>
      </c>
      <c r="B36" s="38" t="s">
        <v>122</v>
      </c>
      <c r="C36" s="38" t="s">
        <v>129</v>
      </c>
      <c r="D36" s="39"/>
      <c r="E36" s="39"/>
      <c r="F36" s="40"/>
      <c r="G36" s="39"/>
      <c r="H36" s="38" t="s">
        <v>101</v>
      </c>
      <c r="I36" s="41" t="s">
        <v>63</v>
      </c>
      <c r="J36" s="37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41"/>
      <c r="AA36" s="37" t="s">
        <v>9</v>
      </c>
      <c r="AB36" s="42">
        <v>250031</v>
      </c>
      <c r="AC36" s="38" t="s">
        <v>98</v>
      </c>
      <c r="AD36" s="38" t="s">
        <v>99</v>
      </c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43"/>
      <c r="AU36" s="37"/>
      <c r="AV36" s="38"/>
      <c r="AW36" s="38"/>
      <c r="AX36" s="38"/>
      <c r="AY36" s="43"/>
      <c r="AZ36" s="44"/>
      <c r="BA36" s="45"/>
    </row>
    <row r="37" spans="1:53" x14ac:dyDescent="0.25">
      <c r="A37" s="37">
        <v>32</v>
      </c>
      <c r="B37" s="38" t="s">
        <v>123</v>
      </c>
      <c r="C37" s="38" t="s">
        <v>126</v>
      </c>
      <c r="D37" s="39"/>
      <c r="E37" s="39"/>
      <c r="F37" s="40"/>
      <c r="G37" s="39"/>
      <c r="H37" s="38" t="s">
        <v>101</v>
      </c>
      <c r="I37" s="41" t="s">
        <v>94</v>
      </c>
      <c r="J37" s="37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41"/>
      <c r="AA37" s="37" t="s">
        <v>53</v>
      </c>
      <c r="AB37" s="42">
        <v>250031</v>
      </c>
      <c r="AC37" s="38" t="s">
        <v>98</v>
      </c>
      <c r="AD37" s="38" t="s">
        <v>101</v>
      </c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43"/>
      <c r="AU37" s="37"/>
      <c r="AV37" s="38"/>
      <c r="AW37" s="38"/>
      <c r="AX37" s="38"/>
      <c r="AY37" s="43"/>
      <c r="AZ37" s="44"/>
      <c r="BA37" s="45"/>
    </row>
    <row r="38" spans="1:53" x14ac:dyDescent="0.25">
      <c r="A38" s="37">
        <v>33</v>
      </c>
      <c r="B38" s="38" t="s">
        <v>133</v>
      </c>
      <c r="C38" s="38"/>
      <c r="D38" s="39"/>
      <c r="E38" s="39"/>
      <c r="F38" s="40"/>
      <c r="G38" s="39"/>
      <c r="H38" s="38" t="s">
        <v>101</v>
      </c>
      <c r="I38" s="41" t="s">
        <v>95</v>
      </c>
      <c r="J38" s="37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41"/>
      <c r="AA38" s="37" t="s">
        <v>53</v>
      </c>
      <c r="AB38" s="42">
        <v>250032</v>
      </c>
      <c r="AC38" s="38" t="s">
        <v>98</v>
      </c>
      <c r="AD38" s="38" t="s">
        <v>99</v>
      </c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43"/>
      <c r="AU38" s="37"/>
      <c r="AV38" s="38"/>
      <c r="AW38" s="38"/>
      <c r="AX38" s="38"/>
      <c r="AY38" s="43"/>
      <c r="AZ38" s="44"/>
      <c r="BA38" s="45"/>
    </row>
    <row r="39" spans="1:53" x14ac:dyDescent="0.25">
      <c r="A39" s="37">
        <v>34</v>
      </c>
      <c r="B39" s="38" t="s">
        <v>134</v>
      </c>
      <c r="C39" s="38"/>
      <c r="D39" s="39"/>
      <c r="E39" s="39"/>
      <c r="F39" s="40"/>
      <c r="G39" s="39"/>
      <c r="H39" s="38" t="s">
        <v>99</v>
      </c>
      <c r="I39" s="41" t="s">
        <v>96</v>
      </c>
      <c r="J39" s="37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41"/>
      <c r="AA39" s="37" t="s">
        <v>54</v>
      </c>
      <c r="AB39" s="42">
        <v>250034</v>
      </c>
      <c r="AC39" s="38" t="s">
        <v>100</v>
      </c>
      <c r="AD39" s="38" t="s">
        <v>101</v>
      </c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43"/>
      <c r="AU39" s="37"/>
      <c r="AV39" s="38"/>
      <c r="AW39" s="38"/>
      <c r="AX39" s="38"/>
      <c r="AY39" s="43"/>
      <c r="AZ39" s="44"/>
      <c r="BA39" s="45"/>
    </row>
    <row r="40" spans="1:53" x14ac:dyDescent="0.25">
      <c r="A40" s="37">
        <v>35</v>
      </c>
      <c r="B40" s="38" t="s">
        <v>135</v>
      </c>
      <c r="C40" s="38" t="s">
        <v>130</v>
      </c>
      <c r="D40" s="39"/>
      <c r="E40" s="39"/>
      <c r="F40" s="40"/>
      <c r="G40" s="39"/>
      <c r="H40" s="38" t="s">
        <v>99</v>
      </c>
      <c r="I40" s="41" t="s">
        <v>96</v>
      </c>
      <c r="J40" s="37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41"/>
      <c r="AA40" s="37" t="s">
        <v>54</v>
      </c>
      <c r="AB40" s="42">
        <v>250034</v>
      </c>
      <c r="AC40" s="38" t="s">
        <v>100</v>
      </c>
      <c r="AD40" s="38" t="s">
        <v>101</v>
      </c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43"/>
      <c r="AU40" s="37"/>
      <c r="AV40" s="38"/>
      <c r="AW40" s="38"/>
      <c r="AX40" s="38"/>
      <c r="AY40" s="43"/>
      <c r="AZ40" s="44"/>
      <c r="BA40" s="45"/>
    </row>
    <row r="41" spans="1:53" x14ac:dyDescent="0.25">
      <c r="A41" s="37">
        <v>36</v>
      </c>
      <c r="B41" s="38"/>
      <c r="C41" s="38"/>
      <c r="D41" s="39"/>
      <c r="E41" s="39"/>
      <c r="F41" s="40"/>
      <c r="G41" s="39"/>
      <c r="H41" s="38" t="s">
        <v>99</v>
      </c>
      <c r="I41" s="41" t="s">
        <v>62</v>
      </c>
      <c r="J41" s="37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41"/>
      <c r="AA41" s="37" t="s">
        <v>54</v>
      </c>
      <c r="AB41" s="42">
        <v>250034</v>
      </c>
      <c r="AC41" s="38" t="s">
        <v>100</v>
      </c>
      <c r="AD41" s="38" t="s">
        <v>101</v>
      </c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43"/>
      <c r="AU41" s="37"/>
      <c r="AV41" s="38"/>
      <c r="AW41" s="38"/>
      <c r="AX41" s="38"/>
      <c r="AY41" s="43"/>
      <c r="AZ41" s="44"/>
      <c r="BA41" s="45"/>
    </row>
    <row r="42" spans="1:53" x14ac:dyDescent="0.25">
      <c r="A42" s="37">
        <v>37</v>
      </c>
      <c r="B42" s="38"/>
      <c r="C42" s="38" t="s">
        <v>131</v>
      </c>
      <c r="D42" s="39"/>
      <c r="E42" s="39"/>
      <c r="F42" s="40"/>
      <c r="G42" s="39"/>
      <c r="H42" s="38" t="s">
        <v>99</v>
      </c>
      <c r="I42" s="41" t="s">
        <v>97</v>
      </c>
      <c r="J42" s="37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41"/>
      <c r="AA42" s="37" t="s">
        <v>54</v>
      </c>
      <c r="AB42" s="42">
        <v>250030</v>
      </c>
      <c r="AC42" s="38" t="s">
        <v>100</v>
      </c>
      <c r="AD42" s="38" t="s">
        <v>99</v>
      </c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43"/>
      <c r="AU42" s="37"/>
      <c r="AV42" s="38"/>
      <c r="AW42" s="38"/>
      <c r="AX42" s="38"/>
      <c r="AY42" s="43"/>
      <c r="AZ42" s="44"/>
      <c r="BA42" s="45"/>
    </row>
    <row r="43" spans="1:53" x14ac:dyDescent="0.25">
      <c r="A43" s="37">
        <v>38</v>
      </c>
      <c r="B43" s="38" t="s">
        <v>136</v>
      </c>
      <c r="C43" s="38"/>
      <c r="D43" s="39"/>
      <c r="E43" s="39"/>
      <c r="F43" s="40"/>
      <c r="G43" s="39"/>
      <c r="H43" s="38" t="s">
        <v>99</v>
      </c>
      <c r="I43" s="41" t="s">
        <v>93</v>
      </c>
      <c r="J43" s="37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41"/>
      <c r="AA43" s="37" t="s">
        <v>102</v>
      </c>
      <c r="AB43" s="42">
        <v>250038</v>
      </c>
      <c r="AC43" s="38" t="s">
        <v>105</v>
      </c>
      <c r="AD43" s="38" t="s">
        <v>99</v>
      </c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43"/>
      <c r="AU43" s="37"/>
      <c r="AV43" s="38"/>
      <c r="AW43" s="38"/>
      <c r="AX43" s="38"/>
      <c r="AY43" s="43"/>
      <c r="AZ43" s="44"/>
      <c r="BA43" s="45"/>
    </row>
    <row r="44" spans="1:53" x14ac:dyDescent="0.25">
      <c r="A44" s="37">
        <v>39</v>
      </c>
      <c r="B44" s="38"/>
      <c r="C44" s="38"/>
      <c r="D44" s="39"/>
      <c r="E44" s="39"/>
      <c r="F44" s="40"/>
      <c r="G44" s="39"/>
      <c r="H44" s="38" t="s">
        <v>99</v>
      </c>
      <c r="I44" s="41" t="s">
        <v>61</v>
      </c>
      <c r="J44" s="37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41"/>
      <c r="AA44" s="37" t="s">
        <v>102</v>
      </c>
      <c r="AB44" s="42">
        <v>250038</v>
      </c>
      <c r="AC44" s="38" t="s">
        <v>104</v>
      </c>
      <c r="AD44" s="38" t="s">
        <v>99</v>
      </c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43"/>
      <c r="AU44" s="37"/>
      <c r="AV44" s="38"/>
      <c r="AW44" s="38"/>
      <c r="AX44" s="38"/>
      <c r="AY44" s="43"/>
      <c r="AZ44" s="44"/>
      <c r="BA44" s="45"/>
    </row>
    <row r="45" spans="1:53" x14ac:dyDescent="0.25">
      <c r="A45" s="37">
        <v>40</v>
      </c>
      <c r="B45" s="38"/>
      <c r="C45" s="38"/>
      <c r="D45" s="39"/>
      <c r="E45" s="39"/>
      <c r="F45" s="40"/>
      <c r="G45" s="39"/>
      <c r="H45" s="38" t="s">
        <v>99</v>
      </c>
      <c r="I45" s="41" t="s">
        <v>62</v>
      </c>
      <c r="J45" s="37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41"/>
      <c r="AA45" s="37" t="s">
        <v>102</v>
      </c>
      <c r="AB45" s="42">
        <v>250038</v>
      </c>
      <c r="AC45" s="38" t="s">
        <v>103</v>
      </c>
      <c r="AD45" s="38" t="s">
        <v>99</v>
      </c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43"/>
      <c r="AU45" s="37"/>
      <c r="AV45" s="38"/>
      <c r="AW45" s="38"/>
      <c r="AX45" s="38"/>
      <c r="AY45" s="43"/>
      <c r="AZ45" s="44"/>
      <c r="BA45" s="45"/>
    </row>
    <row r="46" spans="1:53" x14ac:dyDescent="0.25">
      <c r="A46" s="37">
        <v>41</v>
      </c>
      <c r="B46" s="38" t="s">
        <v>143</v>
      </c>
      <c r="C46" s="38"/>
      <c r="D46" s="39"/>
      <c r="E46" s="39"/>
      <c r="F46" s="40"/>
      <c r="G46" s="39"/>
      <c r="H46" s="38" t="s">
        <v>101</v>
      </c>
      <c r="I46" s="41" t="s">
        <v>63</v>
      </c>
      <c r="J46" s="37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41"/>
      <c r="AA46" s="37" t="s">
        <v>102</v>
      </c>
      <c r="AB46" s="42">
        <v>250038</v>
      </c>
      <c r="AC46" s="38" t="s">
        <v>105</v>
      </c>
      <c r="AD46" s="38" t="s">
        <v>99</v>
      </c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43"/>
      <c r="AU46" s="37"/>
      <c r="AV46" s="38"/>
      <c r="AW46" s="38"/>
      <c r="AX46" s="38"/>
      <c r="AY46" s="43"/>
      <c r="AZ46" s="44"/>
      <c r="BA46" s="45"/>
    </row>
    <row r="47" spans="1:53" x14ac:dyDescent="0.25">
      <c r="A47" s="37">
        <v>42</v>
      </c>
      <c r="B47" s="38" t="s">
        <v>124</v>
      </c>
      <c r="C47" s="38"/>
      <c r="D47" s="39"/>
      <c r="E47" s="39"/>
      <c r="F47" s="40"/>
      <c r="G47" s="39"/>
      <c r="H47" s="38" t="s">
        <v>99</v>
      </c>
      <c r="I47" s="41" t="s">
        <v>93</v>
      </c>
      <c r="J47" s="37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41"/>
      <c r="AA47" s="37" t="s">
        <v>102</v>
      </c>
      <c r="AB47" s="42">
        <v>250038</v>
      </c>
      <c r="AC47" s="38" t="s">
        <v>104</v>
      </c>
      <c r="AD47" s="38" t="s">
        <v>99</v>
      </c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43"/>
      <c r="AU47" s="37"/>
      <c r="AV47" s="38"/>
      <c r="AW47" s="38"/>
      <c r="AX47" s="38"/>
      <c r="AY47" s="43"/>
      <c r="AZ47" s="44"/>
      <c r="BA47" s="45"/>
    </row>
    <row r="48" spans="1:53" x14ac:dyDescent="0.25">
      <c r="A48" s="37">
        <v>43</v>
      </c>
      <c r="B48" s="38"/>
      <c r="C48" s="38"/>
      <c r="D48" s="39"/>
      <c r="E48" s="39"/>
      <c r="F48" s="40"/>
      <c r="G48" s="39"/>
      <c r="H48" s="38" t="s">
        <v>101</v>
      </c>
      <c r="I48" s="41" t="s">
        <v>63</v>
      </c>
      <c r="J48" s="37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41"/>
      <c r="AA48" s="37" t="s">
        <v>102</v>
      </c>
      <c r="AB48" s="42">
        <v>250038</v>
      </c>
      <c r="AC48" s="38" t="s">
        <v>103</v>
      </c>
      <c r="AD48" s="38" t="s">
        <v>99</v>
      </c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43"/>
      <c r="AU48" s="37"/>
      <c r="AV48" s="38"/>
      <c r="AW48" s="38"/>
      <c r="AX48" s="38"/>
      <c r="AY48" s="43"/>
      <c r="AZ48" s="44"/>
      <c r="BA48" s="45"/>
    </row>
    <row r="49" spans="1:53" x14ac:dyDescent="0.25">
      <c r="A49" s="37">
        <v>44</v>
      </c>
      <c r="B49" s="38"/>
      <c r="C49" s="38"/>
      <c r="D49" s="39"/>
      <c r="E49" s="39"/>
      <c r="F49" s="40"/>
      <c r="G49" s="39"/>
      <c r="H49" s="38" t="s">
        <v>101</v>
      </c>
      <c r="I49" s="41" t="s">
        <v>94</v>
      </c>
      <c r="J49" s="37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41"/>
      <c r="AA49" s="37" t="s">
        <v>9</v>
      </c>
      <c r="AB49" s="42">
        <v>250031</v>
      </c>
      <c r="AC49" s="38" t="s">
        <v>98</v>
      </c>
      <c r="AD49" s="38" t="s">
        <v>99</v>
      </c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43"/>
      <c r="AU49" s="37"/>
      <c r="AV49" s="38"/>
      <c r="AW49" s="38"/>
      <c r="AX49" s="38"/>
      <c r="AY49" s="43"/>
      <c r="AZ49" s="44"/>
      <c r="BA49" s="45"/>
    </row>
    <row r="50" spans="1:53" x14ac:dyDescent="0.25">
      <c r="A50" s="37">
        <v>45</v>
      </c>
      <c r="B50" s="38" t="s">
        <v>142</v>
      </c>
      <c r="C50" s="38"/>
      <c r="D50" s="39"/>
      <c r="E50" s="39"/>
      <c r="F50" s="40"/>
      <c r="G50" s="39"/>
      <c r="H50" s="38" t="s">
        <v>101</v>
      </c>
      <c r="I50" s="41" t="s">
        <v>95</v>
      </c>
      <c r="J50" s="37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41"/>
      <c r="AA50" s="37" t="s">
        <v>9</v>
      </c>
      <c r="AB50" s="42">
        <v>250031</v>
      </c>
      <c r="AC50" s="38" t="s">
        <v>98</v>
      </c>
      <c r="AD50" s="38" t="s">
        <v>99</v>
      </c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43"/>
      <c r="AU50" s="37"/>
      <c r="AV50" s="38"/>
      <c r="AW50" s="38"/>
      <c r="AX50" s="38"/>
      <c r="AY50" s="43"/>
      <c r="AZ50" s="44"/>
      <c r="BA50" s="45"/>
    </row>
    <row r="51" spans="1:53" x14ac:dyDescent="0.25">
      <c r="A51" s="37">
        <v>46</v>
      </c>
      <c r="B51" s="38"/>
      <c r="C51" s="38"/>
      <c r="D51" s="39"/>
      <c r="E51" s="39"/>
      <c r="F51" s="40"/>
      <c r="G51" s="39"/>
      <c r="H51" s="38" t="s">
        <v>99</v>
      </c>
      <c r="I51" s="41" t="s">
        <v>96</v>
      </c>
      <c r="J51" s="37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41"/>
      <c r="AA51" s="37" t="s">
        <v>53</v>
      </c>
      <c r="AB51" s="42">
        <v>250031</v>
      </c>
      <c r="AC51" s="38" t="s">
        <v>98</v>
      </c>
      <c r="AD51" s="38" t="s">
        <v>101</v>
      </c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43"/>
      <c r="AU51" s="37"/>
      <c r="AV51" s="38"/>
      <c r="AW51" s="38"/>
      <c r="AX51" s="38"/>
      <c r="AY51" s="43"/>
      <c r="AZ51" s="44"/>
      <c r="BA51" s="45"/>
    </row>
    <row r="52" spans="1:53" x14ac:dyDescent="0.25">
      <c r="A52" s="37">
        <v>47</v>
      </c>
      <c r="B52" s="38"/>
      <c r="C52" s="38"/>
      <c r="D52" s="39"/>
      <c r="E52" s="39"/>
      <c r="F52" s="40"/>
      <c r="G52" s="39"/>
      <c r="H52" s="38" t="s">
        <v>99</v>
      </c>
      <c r="I52" s="41" t="s">
        <v>96</v>
      </c>
      <c r="J52" s="37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41"/>
      <c r="AA52" s="37" t="s">
        <v>53</v>
      </c>
      <c r="AB52" s="42">
        <v>250032</v>
      </c>
      <c r="AC52" s="38" t="s">
        <v>98</v>
      </c>
      <c r="AD52" s="38" t="s">
        <v>99</v>
      </c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43"/>
      <c r="AU52" s="37"/>
      <c r="AV52" s="38"/>
      <c r="AW52" s="38"/>
      <c r="AX52" s="38"/>
      <c r="AY52" s="43"/>
      <c r="AZ52" s="44"/>
      <c r="BA52" s="45"/>
    </row>
    <row r="53" spans="1:53" x14ac:dyDescent="0.25">
      <c r="A53" s="37">
        <v>48</v>
      </c>
      <c r="B53" s="38"/>
      <c r="C53" s="38"/>
      <c r="D53" s="39"/>
      <c r="E53" s="39"/>
      <c r="F53" s="40"/>
      <c r="G53" s="39"/>
      <c r="H53" s="38" t="s">
        <v>99</v>
      </c>
      <c r="I53" s="41" t="s">
        <v>62</v>
      </c>
      <c r="J53" s="37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41"/>
      <c r="AA53" s="37" t="s">
        <v>54</v>
      </c>
      <c r="AB53" s="42">
        <v>250034</v>
      </c>
      <c r="AC53" s="38" t="s">
        <v>100</v>
      </c>
      <c r="AD53" s="38" t="s">
        <v>101</v>
      </c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43"/>
      <c r="AU53" s="37"/>
      <c r="AV53" s="38"/>
      <c r="AW53" s="38"/>
      <c r="AX53" s="38"/>
      <c r="AY53" s="43"/>
      <c r="AZ53" s="44"/>
      <c r="BA53" s="45"/>
    </row>
    <row r="54" spans="1:53" x14ac:dyDescent="0.25">
      <c r="A54" s="37">
        <v>49</v>
      </c>
      <c r="B54" s="38"/>
      <c r="C54" s="38"/>
      <c r="D54" s="39"/>
      <c r="E54" s="39"/>
      <c r="F54" s="40"/>
      <c r="G54" s="39"/>
      <c r="H54" s="38" t="s">
        <v>99</v>
      </c>
      <c r="I54" s="41" t="s">
        <v>97</v>
      </c>
      <c r="J54" s="37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41"/>
      <c r="AA54" s="37" t="s">
        <v>54</v>
      </c>
      <c r="AB54" s="42">
        <v>250034</v>
      </c>
      <c r="AC54" s="38" t="s">
        <v>100</v>
      </c>
      <c r="AD54" s="38" t="s">
        <v>101</v>
      </c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43"/>
      <c r="AU54" s="37"/>
      <c r="AV54" s="38"/>
      <c r="AW54" s="38"/>
      <c r="AX54" s="38"/>
      <c r="AY54" s="43"/>
      <c r="AZ54" s="44"/>
      <c r="BA54" s="45"/>
    </row>
    <row r="55" spans="1:53" x14ac:dyDescent="0.25">
      <c r="A55" s="37">
        <v>50</v>
      </c>
      <c r="B55" s="38"/>
      <c r="C55" s="38"/>
      <c r="D55" s="39"/>
      <c r="E55" s="39"/>
      <c r="F55" s="40"/>
      <c r="G55" s="39"/>
      <c r="H55" s="38" t="s">
        <v>99</v>
      </c>
      <c r="I55" s="41" t="s">
        <v>93</v>
      </c>
      <c r="J55" s="37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41"/>
      <c r="AA55" s="37" t="s">
        <v>54</v>
      </c>
      <c r="AB55" s="42">
        <v>250034</v>
      </c>
      <c r="AC55" s="38" t="s">
        <v>100</v>
      </c>
      <c r="AD55" s="38" t="s">
        <v>101</v>
      </c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43"/>
      <c r="AU55" s="37"/>
      <c r="AV55" s="38"/>
      <c r="AW55" s="38"/>
      <c r="AX55" s="38"/>
      <c r="AY55" s="43"/>
      <c r="AZ55" s="44"/>
      <c r="BA55" s="45"/>
    </row>
    <row r="56" spans="1:53" x14ac:dyDescent="0.25">
      <c r="A56" s="37">
        <v>51</v>
      </c>
      <c r="B56" s="38" t="s">
        <v>137</v>
      </c>
      <c r="C56" s="38"/>
      <c r="D56" s="39"/>
      <c r="E56" s="39"/>
      <c r="F56" s="40"/>
      <c r="G56" s="39"/>
      <c r="H56" s="38" t="s">
        <v>99</v>
      </c>
      <c r="I56" s="41" t="s">
        <v>97</v>
      </c>
      <c r="J56" s="37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41"/>
      <c r="AA56" s="37" t="s">
        <v>54</v>
      </c>
      <c r="AB56" s="42">
        <v>250030</v>
      </c>
      <c r="AC56" s="38" t="s">
        <v>100</v>
      </c>
      <c r="AD56" s="38" t="s">
        <v>99</v>
      </c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43"/>
      <c r="AU56" s="37"/>
      <c r="AV56" s="38"/>
      <c r="AW56" s="38"/>
      <c r="AX56" s="38"/>
      <c r="AY56" s="43"/>
      <c r="AZ56" s="44"/>
      <c r="BA56" s="45"/>
    </row>
    <row r="57" spans="1:53" x14ac:dyDescent="0.25">
      <c r="A57" s="37">
        <v>52</v>
      </c>
      <c r="B57" s="38"/>
      <c r="C57" s="38"/>
      <c r="D57" s="39"/>
      <c r="E57" s="39"/>
      <c r="F57" s="40"/>
      <c r="G57" s="39"/>
      <c r="H57" s="38" t="s">
        <v>99</v>
      </c>
      <c r="I57" s="41" t="s">
        <v>97</v>
      </c>
      <c r="J57" s="37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41"/>
      <c r="AA57" s="37" t="s">
        <v>144</v>
      </c>
      <c r="AB57" s="42">
        <v>250031</v>
      </c>
      <c r="AC57" s="38" t="s">
        <v>100</v>
      </c>
      <c r="AD57" s="38" t="s">
        <v>99</v>
      </c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43"/>
      <c r="AU57" s="37"/>
      <c r="AV57" s="38"/>
      <c r="AW57" s="38"/>
      <c r="AX57" s="38"/>
      <c r="AY57" s="43"/>
      <c r="AZ57" s="44"/>
      <c r="BA57" s="45"/>
    </row>
    <row r="58" spans="1:53" x14ac:dyDescent="0.25">
      <c r="A58" s="37">
        <v>53</v>
      </c>
      <c r="B58" s="38" t="s">
        <v>141</v>
      </c>
      <c r="C58" s="38"/>
      <c r="D58" s="39"/>
      <c r="E58" s="39"/>
      <c r="F58" s="40"/>
      <c r="G58" s="39"/>
      <c r="H58" s="38" t="s">
        <v>99</v>
      </c>
      <c r="I58" s="41" t="s">
        <v>97</v>
      </c>
      <c r="J58" s="37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41"/>
      <c r="AA58" s="37" t="s">
        <v>102</v>
      </c>
      <c r="AB58" s="42">
        <v>250032</v>
      </c>
      <c r="AC58" s="38" t="s">
        <v>100</v>
      </c>
      <c r="AD58" s="38" t="s">
        <v>99</v>
      </c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43"/>
      <c r="AU58" s="37"/>
      <c r="AV58" s="38"/>
      <c r="AW58" s="38"/>
      <c r="AX58" s="38"/>
      <c r="AY58" s="43"/>
      <c r="AZ58" s="44"/>
      <c r="BA58" s="45"/>
    </row>
    <row r="59" spans="1:53" x14ac:dyDescent="0.25">
      <c r="A59" s="37">
        <v>54</v>
      </c>
      <c r="B59" s="38" t="s">
        <v>140</v>
      </c>
      <c r="C59" s="38"/>
      <c r="D59" s="39"/>
      <c r="E59" s="39"/>
      <c r="F59" s="40"/>
      <c r="G59" s="39"/>
      <c r="H59" s="38" t="s">
        <v>99</v>
      </c>
      <c r="I59" s="41" t="s">
        <v>97</v>
      </c>
      <c r="J59" s="37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41"/>
      <c r="AA59" s="37" t="s">
        <v>145</v>
      </c>
      <c r="AB59" s="42">
        <v>250033</v>
      </c>
      <c r="AC59" s="38" t="s">
        <v>100</v>
      </c>
      <c r="AD59" s="38" t="s">
        <v>99</v>
      </c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43"/>
      <c r="AU59" s="37"/>
      <c r="AV59" s="38"/>
      <c r="AW59" s="38"/>
      <c r="AX59" s="38"/>
      <c r="AY59" s="43"/>
      <c r="AZ59" s="44"/>
      <c r="BA59" s="45"/>
    </row>
    <row r="60" spans="1:53" x14ac:dyDescent="0.25">
      <c r="A60" s="37">
        <v>55</v>
      </c>
      <c r="B60" s="38" t="s">
        <v>138</v>
      </c>
      <c r="C60" s="38"/>
      <c r="D60" s="39"/>
      <c r="E60" s="39"/>
      <c r="F60" s="40"/>
      <c r="G60" s="39"/>
      <c r="H60" s="38" t="s">
        <v>99</v>
      </c>
      <c r="I60" s="41" t="s">
        <v>97</v>
      </c>
      <c r="J60" s="37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41"/>
      <c r="AA60" s="37" t="s">
        <v>146</v>
      </c>
      <c r="AB60" s="42">
        <v>250034</v>
      </c>
      <c r="AC60" s="38" t="s">
        <v>100</v>
      </c>
      <c r="AD60" s="38" t="s">
        <v>99</v>
      </c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43"/>
      <c r="AU60" s="37"/>
      <c r="AV60" s="38"/>
      <c r="AW60" s="38"/>
      <c r="AX60" s="38"/>
      <c r="AY60" s="43"/>
      <c r="AZ60" s="44"/>
      <c r="BA60" s="45"/>
    </row>
    <row r="61" spans="1:53" x14ac:dyDescent="0.25">
      <c r="A61" s="37">
        <v>56</v>
      </c>
      <c r="B61" s="38"/>
      <c r="C61" s="38"/>
      <c r="D61" s="39"/>
      <c r="E61" s="39"/>
      <c r="F61" s="40"/>
      <c r="G61" s="39"/>
      <c r="H61" s="38" t="s">
        <v>99</v>
      </c>
      <c r="I61" s="41" t="s">
        <v>97</v>
      </c>
      <c r="J61" s="37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41"/>
      <c r="AA61" s="37" t="s">
        <v>147</v>
      </c>
      <c r="AB61" s="42">
        <v>250035</v>
      </c>
      <c r="AC61" s="38" t="s">
        <v>100</v>
      </c>
      <c r="AD61" s="38" t="s">
        <v>99</v>
      </c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43"/>
      <c r="AU61" s="37"/>
      <c r="AV61" s="38"/>
      <c r="AW61" s="38"/>
      <c r="AX61" s="38"/>
      <c r="AY61" s="43"/>
      <c r="AZ61" s="44"/>
      <c r="BA61" s="45"/>
    </row>
    <row r="62" spans="1:53" x14ac:dyDescent="0.25">
      <c r="A62" s="37">
        <v>57</v>
      </c>
      <c r="B62" s="38" t="s">
        <v>139</v>
      </c>
      <c r="C62" s="38"/>
      <c r="D62" s="39"/>
      <c r="E62" s="39"/>
      <c r="F62" s="40"/>
      <c r="G62" s="39"/>
      <c r="H62" s="38" t="s">
        <v>99</v>
      </c>
      <c r="I62" s="41" t="s">
        <v>97</v>
      </c>
      <c r="J62" s="37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41"/>
      <c r="AA62" s="37" t="s">
        <v>148</v>
      </c>
      <c r="AB62" s="42">
        <v>250036</v>
      </c>
      <c r="AC62" s="38" t="s">
        <v>100</v>
      </c>
      <c r="AD62" s="38" t="s">
        <v>99</v>
      </c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43"/>
      <c r="AU62" s="37"/>
      <c r="AV62" s="38"/>
      <c r="AW62" s="38"/>
      <c r="AX62" s="38"/>
      <c r="AY62" s="43"/>
      <c r="AZ62" s="44"/>
      <c r="BA62" s="45"/>
    </row>
    <row r="63" spans="1:53" x14ac:dyDescent="0.25">
      <c r="A63" s="37">
        <v>58</v>
      </c>
      <c r="B63" s="38"/>
      <c r="C63" s="38"/>
      <c r="D63" s="39"/>
      <c r="E63" s="39"/>
      <c r="F63" s="40"/>
      <c r="G63" s="39"/>
      <c r="H63" s="38" t="s">
        <v>99</v>
      </c>
      <c r="I63" s="41" t="s">
        <v>97</v>
      </c>
      <c r="J63" s="37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41"/>
      <c r="AA63" s="37" t="s">
        <v>149</v>
      </c>
      <c r="AB63" s="42">
        <v>250037</v>
      </c>
      <c r="AC63" s="38" t="s">
        <v>100</v>
      </c>
      <c r="AD63" s="38" t="s">
        <v>99</v>
      </c>
      <c r="AE63" s="38"/>
      <c r="AF63" s="38"/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43"/>
      <c r="AU63" s="37"/>
      <c r="AV63" s="38"/>
      <c r="AW63" s="38"/>
      <c r="AX63" s="38"/>
      <c r="AY63" s="43"/>
      <c r="AZ63" s="44"/>
      <c r="BA63" s="45"/>
    </row>
    <row r="64" spans="1:53" x14ac:dyDescent="0.25">
      <c r="A64" s="37">
        <v>59</v>
      </c>
      <c r="B64" s="38"/>
      <c r="C64" s="38"/>
      <c r="D64" s="39"/>
      <c r="E64" s="39"/>
      <c r="F64" s="40"/>
      <c r="G64" s="39"/>
      <c r="H64" s="38" t="s">
        <v>99</v>
      </c>
      <c r="I64" s="41" t="s">
        <v>97</v>
      </c>
      <c r="J64" s="37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41"/>
      <c r="AA64" s="37" t="s">
        <v>150</v>
      </c>
      <c r="AB64" s="42">
        <v>250038</v>
      </c>
      <c r="AC64" s="38" t="s">
        <v>100</v>
      </c>
      <c r="AD64" s="38" t="s">
        <v>99</v>
      </c>
      <c r="AE64" s="38"/>
      <c r="AF64" s="38"/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43"/>
      <c r="AU64" s="37"/>
      <c r="AV64" s="38"/>
      <c r="AW64" s="38"/>
      <c r="AX64" s="38"/>
      <c r="AY64" s="43"/>
      <c r="AZ64" s="44"/>
      <c r="BA64" s="45"/>
    </row>
    <row r="65" spans="1:53" x14ac:dyDescent="0.25">
      <c r="A65" s="37">
        <v>60</v>
      </c>
      <c r="B65" s="38"/>
      <c r="C65" s="38"/>
      <c r="D65" s="39"/>
      <c r="E65" s="39"/>
      <c r="F65" s="40"/>
      <c r="G65" s="39"/>
      <c r="H65" s="38" t="s">
        <v>99</v>
      </c>
      <c r="I65" s="41" t="s">
        <v>97</v>
      </c>
      <c r="J65" s="37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41"/>
      <c r="AA65" s="37" t="s">
        <v>151</v>
      </c>
      <c r="AB65" s="42">
        <v>250039</v>
      </c>
      <c r="AC65" s="38" t="s">
        <v>100</v>
      </c>
      <c r="AD65" s="38" t="s">
        <v>99</v>
      </c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43"/>
      <c r="AU65" s="37"/>
      <c r="AV65" s="38"/>
      <c r="AW65" s="38"/>
      <c r="AX65" s="38"/>
      <c r="AY65" s="43"/>
      <c r="AZ65" s="44"/>
      <c r="BA65" s="45"/>
    </row>
    <row r="66" spans="1:53" x14ac:dyDescent="0.25">
      <c r="A66" s="37">
        <v>61</v>
      </c>
      <c r="B66" s="38"/>
      <c r="C66" s="38"/>
      <c r="D66" s="39"/>
      <c r="E66" s="39"/>
      <c r="F66" s="40"/>
      <c r="G66" s="39"/>
      <c r="H66" s="38" t="s">
        <v>99</v>
      </c>
      <c r="I66" s="41" t="s">
        <v>97</v>
      </c>
      <c r="J66" s="37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41"/>
      <c r="AA66" s="37" t="s">
        <v>152</v>
      </c>
      <c r="AB66" s="42">
        <v>250040</v>
      </c>
      <c r="AC66" s="38" t="s">
        <v>100</v>
      </c>
      <c r="AD66" s="38" t="s">
        <v>99</v>
      </c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43"/>
      <c r="AU66" s="37"/>
      <c r="AV66" s="38"/>
      <c r="AW66" s="38"/>
      <c r="AX66" s="38"/>
      <c r="AY66" s="43"/>
      <c r="AZ66" s="44"/>
      <c r="BA66" s="45"/>
    </row>
    <row r="67" spans="1:53" x14ac:dyDescent="0.25">
      <c r="A67" s="37">
        <v>62</v>
      </c>
      <c r="B67" s="38"/>
      <c r="C67" s="38"/>
      <c r="D67" s="39"/>
      <c r="E67" s="39"/>
      <c r="F67" s="40"/>
      <c r="G67" s="39"/>
      <c r="H67" s="38" t="s">
        <v>99</v>
      </c>
      <c r="I67" s="41" t="s">
        <v>97</v>
      </c>
      <c r="J67" s="37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41"/>
      <c r="AA67" s="37" t="s">
        <v>153</v>
      </c>
      <c r="AB67" s="42">
        <v>250041</v>
      </c>
      <c r="AC67" s="38" t="s">
        <v>100</v>
      </c>
      <c r="AD67" s="38" t="s">
        <v>99</v>
      </c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43"/>
      <c r="AU67" s="37"/>
      <c r="AV67" s="38"/>
      <c r="AW67" s="38"/>
      <c r="AX67" s="38"/>
      <c r="AY67" s="43"/>
      <c r="AZ67" s="44"/>
      <c r="BA67" s="45"/>
    </row>
    <row r="68" spans="1:53" x14ac:dyDescent="0.25">
      <c r="A68" s="37">
        <v>63</v>
      </c>
      <c r="B68" s="38"/>
      <c r="C68" s="38"/>
      <c r="D68" s="39"/>
      <c r="E68" s="39"/>
      <c r="F68" s="40"/>
      <c r="G68" s="39"/>
      <c r="H68" s="38" t="s">
        <v>99</v>
      </c>
      <c r="I68" s="41" t="s">
        <v>97</v>
      </c>
      <c r="J68" s="37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41"/>
      <c r="AA68" s="37" t="s">
        <v>154</v>
      </c>
      <c r="AB68" s="42">
        <v>250042</v>
      </c>
      <c r="AC68" s="38" t="s">
        <v>100</v>
      </c>
      <c r="AD68" s="38" t="s">
        <v>99</v>
      </c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43"/>
      <c r="AU68" s="37"/>
      <c r="AV68" s="38"/>
      <c r="AW68" s="38"/>
      <c r="AX68" s="38"/>
      <c r="AY68" s="43"/>
      <c r="AZ68" s="46"/>
      <c r="BA68" s="47"/>
    </row>
    <row r="69" spans="1:53" x14ac:dyDescent="0.25">
      <c r="A69" s="37">
        <v>64</v>
      </c>
      <c r="B69" s="38"/>
      <c r="C69" s="38"/>
      <c r="D69" s="39"/>
      <c r="E69" s="39"/>
      <c r="F69" s="40"/>
      <c r="G69" s="39"/>
      <c r="H69" s="38" t="s">
        <v>99</v>
      </c>
      <c r="I69" s="41" t="s">
        <v>97</v>
      </c>
      <c r="J69" s="37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41"/>
      <c r="AA69" s="37" t="s">
        <v>155</v>
      </c>
      <c r="AB69" s="42">
        <v>250043</v>
      </c>
      <c r="AC69" s="38" t="s">
        <v>100</v>
      </c>
      <c r="AD69" s="38" t="s">
        <v>99</v>
      </c>
      <c r="AE69" s="38"/>
      <c r="AF69" s="38"/>
      <c r="AG69" s="38"/>
      <c r="AH69" s="38"/>
      <c r="AI69" s="38"/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43"/>
      <c r="AU69" s="37"/>
      <c r="AV69" s="38"/>
      <c r="AW69" s="38"/>
      <c r="AX69" s="38"/>
      <c r="AY69" s="43"/>
      <c r="AZ69" s="44"/>
      <c r="BA69" s="45"/>
    </row>
    <row r="70" spans="1:53" x14ac:dyDescent="0.25">
      <c r="A70" s="37">
        <v>65</v>
      </c>
      <c r="B70" s="38"/>
      <c r="C70" s="38"/>
      <c r="D70" s="39"/>
      <c r="E70" s="39"/>
      <c r="F70" s="40"/>
      <c r="G70" s="39"/>
      <c r="H70" s="38" t="s">
        <v>99</v>
      </c>
      <c r="I70" s="41" t="s">
        <v>97</v>
      </c>
      <c r="J70" s="37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41"/>
      <c r="AA70" s="37" t="s">
        <v>156</v>
      </c>
      <c r="AB70" s="42">
        <v>250044</v>
      </c>
      <c r="AC70" s="38" t="s">
        <v>100</v>
      </c>
      <c r="AD70" s="38" t="s">
        <v>99</v>
      </c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43"/>
      <c r="AU70" s="37"/>
      <c r="AV70" s="38"/>
      <c r="AW70" s="38"/>
      <c r="AX70" s="38"/>
      <c r="AY70" s="43"/>
      <c r="AZ70" s="44"/>
      <c r="BA70" s="45"/>
    </row>
    <row r="71" spans="1:53" x14ac:dyDescent="0.25">
      <c r="A71" s="37">
        <v>66</v>
      </c>
      <c r="B71" s="38"/>
      <c r="C71" s="38"/>
      <c r="D71" s="39"/>
      <c r="E71" s="39"/>
      <c r="F71" s="40"/>
      <c r="G71" s="39"/>
      <c r="H71" s="38" t="s">
        <v>99</v>
      </c>
      <c r="I71" s="41" t="s">
        <v>97</v>
      </c>
      <c r="J71" s="37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41"/>
      <c r="AA71" s="37" t="s">
        <v>157</v>
      </c>
      <c r="AB71" s="42">
        <v>250045</v>
      </c>
      <c r="AC71" s="38" t="s">
        <v>100</v>
      </c>
      <c r="AD71" s="38" t="s">
        <v>99</v>
      </c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43"/>
      <c r="AU71" s="37"/>
      <c r="AV71" s="38"/>
      <c r="AW71" s="38"/>
      <c r="AX71" s="38"/>
      <c r="AY71" s="43"/>
      <c r="AZ71" s="46"/>
      <c r="BA71" s="47"/>
    </row>
    <row r="72" spans="1:53" x14ac:dyDescent="0.25">
      <c r="A72" s="37">
        <v>67</v>
      </c>
      <c r="B72" s="38"/>
      <c r="C72" s="38"/>
      <c r="D72" s="39"/>
      <c r="E72" s="39"/>
      <c r="F72" s="40"/>
      <c r="G72" s="39"/>
      <c r="H72" s="38" t="s">
        <v>99</v>
      </c>
      <c r="I72" s="41" t="s">
        <v>97</v>
      </c>
      <c r="J72" s="37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41"/>
      <c r="AA72" s="37" t="s">
        <v>158</v>
      </c>
      <c r="AB72" s="42">
        <v>250046</v>
      </c>
      <c r="AC72" s="38" t="s">
        <v>100</v>
      </c>
      <c r="AD72" s="38" t="s">
        <v>99</v>
      </c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43"/>
      <c r="AU72" s="37"/>
      <c r="AV72" s="38"/>
      <c r="AW72" s="38"/>
      <c r="AX72" s="38"/>
      <c r="AY72" s="43"/>
      <c r="AZ72" s="44"/>
      <c r="BA72" s="45"/>
    </row>
    <row r="73" spans="1:53" x14ac:dyDescent="0.25">
      <c r="A73" s="37">
        <v>68</v>
      </c>
      <c r="B73" s="38"/>
      <c r="C73" s="38"/>
      <c r="D73" s="39"/>
      <c r="E73" s="39"/>
      <c r="F73" s="40"/>
      <c r="G73" s="39"/>
      <c r="H73" s="38" t="s">
        <v>99</v>
      </c>
      <c r="I73" s="41" t="s">
        <v>97</v>
      </c>
      <c r="J73" s="37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41"/>
      <c r="AA73" s="37" t="s">
        <v>159</v>
      </c>
      <c r="AB73" s="42">
        <v>250047</v>
      </c>
      <c r="AC73" s="38" t="s">
        <v>100</v>
      </c>
      <c r="AD73" s="38" t="s">
        <v>99</v>
      </c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43"/>
      <c r="AU73" s="37"/>
      <c r="AV73" s="38"/>
      <c r="AW73" s="38"/>
      <c r="AX73" s="38"/>
      <c r="AY73" s="43"/>
      <c r="AZ73" s="44"/>
      <c r="BA73" s="45"/>
    </row>
    <row r="74" spans="1:53" x14ac:dyDescent="0.25">
      <c r="A74" s="37">
        <v>69</v>
      </c>
      <c r="B74" s="38"/>
      <c r="C74" s="38"/>
      <c r="D74" s="39"/>
      <c r="E74" s="39"/>
      <c r="F74" s="40"/>
      <c r="G74" s="39"/>
      <c r="H74" s="38" t="s">
        <v>99</v>
      </c>
      <c r="I74" s="41" t="s">
        <v>97</v>
      </c>
      <c r="J74" s="37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41"/>
      <c r="AA74" s="37" t="s">
        <v>160</v>
      </c>
      <c r="AB74" s="42">
        <v>250048</v>
      </c>
      <c r="AC74" s="38" t="s">
        <v>100</v>
      </c>
      <c r="AD74" s="38" t="s">
        <v>99</v>
      </c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43"/>
      <c r="AU74" s="37"/>
      <c r="AV74" s="38"/>
      <c r="AW74" s="38"/>
      <c r="AX74" s="38"/>
      <c r="AY74" s="43"/>
      <c r="AZ74" s="46"/>
      <c r="BA74" s="47"/>
    </row>
    <row r="75" spans="1:53" x14ac:dyDescent="0.25">
      <c r="A75" s="37">
        <v>70</v>
      </c>
      <c r="B75" s="38"/>
      <c r="C75" s="38"/>
      <c r="D75" s="39"/>
      <c r="E75" s="39"/>
      <c r="F75" s="40"/>
      <c r="G75" s="39"/>
      <c r="H75" s="38" t="s">
        <v>99</v>
      </c>
      <c r="I75" s="41" t="s">
        <v>97</v>
      </c>
      <c r="J75" s="37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41"/>
      <c r="AA75" s="37" t="s">
        <v>161</v>
      </c>
      <c r="AB75" s="42">
        <v>250049</v>
      </c>
      <c r="AC75" s="38" t="s">
        <v>100</v>
      </c>
      <c r="AD75" s="38" t="s">
        <v>99</v>
      </c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43"/>
      <c r="AU75" s="37"/>
      <c r="AV75" s="38"/>
      <c r="AW75" s="38"/>
      <c r="AX75" s="38"/>
      <c r="AY75" s="43"/>
      <c r="AZ75" s="44"/>
      <c r="BA75" s="45"/>
    </row>
    <row r="76" spans="1:53" x14ac:dyDescent="0.25">
      <c r="A76" s="37">
        <v>71</v>
      </c>
      <c r="B76" s="38"/>
      <c r="C76" s="38"/>
      <c r="D76" s="39"/>
      <c r="E76" s="39"/>
      <c r="F76" s="40"/>
      <c r="G76" s="39"/>
      <c r="H76" s="38" t="s">
        <v>99</v>
      </c>
      <c r="I76" s="41" t="s">
        <v>97</v>
      </c>
      <c r="J76" s="37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41"/>
      <c r="AA76" s="37" t="s">
        <v>162</v>
      </c>
      <c r="AB76" s="42">
        <v>250050</v>
      </c>
      <c r="AC76" s="38" t="s">
        <v>100</v>
      </c>
      <c r="AD76" s="38" t="s">
        <v>99</v>
      </c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43"/>
      <c r="AU76" s="37"/>
      <c r="AV76" s="38"/>
      <c r="AW76" s="38"/>
      <c r="AX76" s="38"/>
      <c r="AY76" s="43"/>
      <c r="AZ76" s="44"/>
      <c r="BA76" s="45"/>
    </row>
    <row r="77" spans="1:53" x14ac:dyDescent="0.25">
      <c r="A77" s="37">
        <v>72</v>
      </c>
      <c r="B77" s="38"/>
      <c r="C77" s="38"/>
      <c r="D77" s="39"/>
      <c r="E77" s="39"/>
      <c r="F77" s="40"/>
      <c r="G77" s="39"/>
      <c r="H77" s="38" t="s">
        <v>99</v>
      </c>
      <c r="I77" s="41" t="s">
        <v>97</v>
      </c>
      <c r="J77" s="37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41"/>
      <c r="AA77" s="37" t="s">
        <v>163</v>
      </c>
      <c r="AB77" s="42">
        <v>250051</v>
      </c>
      <c r="AC77" s="38" t="s">
        <v>100</v>
      </c>
      <c r="AD77" s="38" t="s">
        <v>99</v>
      </c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43"/>
      <c r="AU77" s="37"/>
      <c r="AV77" s="38"/>
      <c r="AW77" s="38"/>
      <c r="AX77" s="38"/>
      <c r="AY77" s="43"/>
      <c r="AZ77" s="46"/>
      <c r="BA77" s="47"/>
    </row>
    <row r="78" spans="1:53" x14ac:dyDescent="0.25">
      <c r="A78" s="37">
        <v>73</v>
      </c>
      <c r="B78" s="38"/>
      <c r="C78" s="38"/>
      <c r="D78" s="39"/>
      <c r="E78" s="39"/>
      <c r="F78" s="40"/>
      <c r="G78" s="39"/>
      <c r="H78" s="38" t="s">
        <v>99</v>
      </c>
      <c r="I78" s="41" t="s">
        <v>97</v>
      </c>
      <c r="J78" s="37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41"/>
      <c r="AA78" s="37" t="s">
        <v>164</v>
      </c>
      <c r="AB78" s="42">
        <v>250052</v>
      </c>
      <c r="AC78" s="38" t="s">
        <v>100</v>
      </c>
      <c r="AD78" s="38" t="s">
        <v>99</v>
      </c>
      <c r="AE78" s="38"/>
      <c r="AF78" s="38"/>
      <c r="AG78" s="38"/>
      <c r="AH78" s="38"/>
      <c r="AI78" s="38"/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43"/>
      <c r="AU78" s="37"/>
      <c r="AV78" s="38"/>
      <c r="AW78" s="38"/>
      <c r="AX78" s="38"/>
      <c r="AY78" s="43"/>
      <c r="AZ78" s="44"/>
      <c r="BA78" s="45"/>
    </row>
    <row r="79" spans="1:53" x14ac:dyDescent="0.25">
      <c r="A79" s="37">
        <v>74</v>
      </c>
      <c r="B79" s="38"/>
      <c r="C79" s="38"/>
      <c r="D79" s="39"/>
      <c r="E79" s="39"/>
      <c r="F79" s="40"/>
      <c r="G79" s="39"/>
      <c r="H79" s="38" t="s">
        <v>99</v>
      </c>
      <c r="I79" s="41" t="s">
        <v>97</v>
      </c>
      <c r="J79" s="37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41"/>
      <c r="AA79" s="37" t="s">
        <v>165</v>
      </c>
      <c r="AB79" s="42">
        <v>250053</v>
      </c>
      <c r="AC79" s="38" t="s">
        <v>100</v>
      </c>
      <c r="AD79" s="38" t="s">
        <v>99</v>
      </c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43"/>
      <c r="AU79" s="37"/>
      <c r="AV79" s="38"/>
      <c r="AW79" s="38"/>
      <c r="AX79" s="38"/>
      <c r="AY79" s="43"/>
      <c r="AZ79" s="44"/>
      <c r="BA79" s="45"/>
    </row>
    <row r="80" spans="1:53" x14ac:dyDescent="0.25">
      <c r="A80" s="37">
        <v>75</v>
      </c>
      <c r="B80" s="38"/>
      <c r="C80" s="38"/>
      <c r="D80" s="39"/>
      <c r="E80" s="39"/>
      <c r="F80" s="40"/>
      <c r="G80" s="39"/>
      <c r="H80" s="38" t="s">
        <v>99</v>
      </c>
      <c r="I80" s="41" t="s">
        <v>97</v>
      </c>
      <c r="J80" s="37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41"/>
      <c r="AA80" s="37" t="s">
        <v>166</v>
      </c>
      <c r="AB80" s="42">
        <v>250054</v>
      </c>
      <c r="AC80" s="38" t="s">
        <v>100</v>
      </c>
      <c r="AD80" s="38" t="s">
        <v>99</v>
      </c>
      <c r="AE80" s="38"/>
      <c r="AF80" s="38"/>
      <c r="AG80" s="38"/>
      <c r="AH80" s="38"/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43"/>
      <c r="AU80" s="37"/>
      <c r="AV80" s="38"/>
      <c r="AW80" s="38"/>
      <c r="AX80" s="38"/>
      <c r="AY80" s="43"/>
      <c r="AZ80" s="46"/>
      <c r="BA80" s="47"/>
    </row>
    <row r="81" spans="1:53" x14ac:dyDescent="0.25">
      <c r="A81" s="37">
        <v>76</v>
      </c>
      <c r="B81" s="38"/>
      <c r="C81" s="38"/>
      <c r="D81" s="39"/>
      <c r="E81" s="39"/>
      <c r="F81" s="40"/>
      <c r="G81" s="39"/>
      <c r="H81" s="38" t="s">
        <v>99</v>
      </c>
      <c r="I81" s="41" t="s">
        <v>97</v>
      </c>
      <c r="J81" s="37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41"/>
      <c r="AA81" s="37" t="s">
        <v>167</v>
      </c>
      <c r="AB81" s="42">
        <v>250055</v>
      </c>
      <c r="AC81" s="38" t="s">
        <v>100</v>
      </c>
      <c r="AD81" s="38" t="s">
        <v>99</v>
      </c>
      <c r="AE81" s="38"/>
      <c r="AF81" s="38"/>
      <c r="AG81" s="38"/>
      <c r="AH81" s="38"/>
      <c r="AI81" s="38"/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43"/>
      <c r="AU81" s="37"/>
      <c r="AV81" s="38"/>
      <c r="AW81" s="38"/>
      <c r="AX81" s="38"/>
      <c r="AY81" s="43"/>
      <c r="AZ81" s="44"/>
      <c r="BA81" s="45"/>
    </row>
    <row r="82" spans="1:53" x14ac:dyDescent="0.25">
      <c r="A82" s="37">
        <v>77</v>
      </c>
      <c r="B82" s="38"/>
      <c r="C82" s="38"/>
      <c r="D82" s="39"/>
      <c r="E82" s="39"/>
      <c r="F82" s="40"/>
      <c r="G82" s="39"/>
      <c r="H82" s="38" t="s">
        <v>99</v>
      </c>
      <c r="I82" s="41" t="s">
        <v>97</v>
      </c>
      <c r="J82" s="37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41"/>
      <c r="AA82" s="37" t="s">
        <v>168</v>
      </c>
      <c r="AB82" s="42">
        <v>250056</v>
      </c>
      <c r="AC82" s="38" t="s">
        <v>100</v>
      </c>
      <c r="AD82" s="38" t="s">
        <v>99</v>
      </c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43"/>
      <c r="AU82" s="37"/>
      <c r="AV82" s="38"/>
      <c r="AW82" s="38"/>
      <c r="AX82" s="38"/>
      <c r="AY82" s="43"/>
      <c r="AZ82" s="44"/>
      <c r="BA82" s="45"/>
    </row>
    <row r="83" spans="1:53" x14ac:dyDescent="0.25">
      <c r="A83" s="37">
        <v>78</v>
      </c>
      <c r="B83" s="38"/>
      <c r="C83" s="38"/>
      <c r="D83" s="39"/>
      <c r="E83" s="39"/>
      <c r="F83" s="40"/>
      <c r="G83" s="39"/>
      <c r="H83" s="38" t="s">
        <v>99</v>
      </c>
      <c r="I83" s="41" t="s">
        <v>97</v>
      </c>
      <c r="J83" s="37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41"/>
      <c r="AA83" s="37" t="s">
        <v>169</v>
      </c>
      <c r="AB83" s="42">
        <v>250057</v>
      </c>
      <c r="AC83" s="38" t="s">
        <v>100</v>
      </c>
      <c r="AD83" s="38" t="s">
        <v>99</v>
      </c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  <c r="AQ83" s="38"/>
      <c r="AR83" s="38"/>
      <c r="AS83" s="38"/>
      <c r="AT83" s="43"/>
      <c r="AU83" s="37"/>
      <c r="AV83" s="38"/>
      <c r="AW83" s="38"/>
      <c r="AX83" s="38"/>
      <c r="AY83" s="43"/>
      <c r="AZ83" s="46"/>
      <c r="BA83" s="47"/>
    </row>
    <row r="84" spans="1:53" x14ac:dyDescent="0.25">
      <c r="A84" s="37">
        <v>79</v>
      </c>
      <c r="B84" s="38"/>
      <c r="C84" s="38"/>
      <c r="D84" s="39"/>
      <c r="E84" s="39"/>
      <c r="F84" s="40"/>
      <c r="G84" s="39"/>
      <c r="H84" s="38" t="s">
        <v>99</v>
      </c>
      <c r="I84" s="41" t="s">
        <v>97</v>
      </c>
      <c r="J84" s="37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41"/>
      <c r="AA84" s="37" t="s">
        <v>170</v>
      </c>
      <c r="AB84" s="42">
        <v>250058</v>
      </c>
      <c r="AC84" s="38" t="s">
        <v>100</v>
      </c>
      <c r="AD84" s="38" t="s">
        <v>99</v>
      </c>
      <c r="AE84" s="38"/>
      <c r="AF84" s="38"/>
      <c r="AG84" s="38"/>
      <c r="AH84" s="38"/>
      <c r="AI84" s="38"/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43"/>
      <c r="AU84" s="37"/>
      <c r="AV84" s="38"/>
      <c r="AW84" s="38"/>
      <c r="AX84" s="38"/>
      <c r="AY84" s="43"/>
      <c r="AZ84" s="44"/>
      <c r="BA84" s="45"/>
    </row>
    <row r="85" spans="1:53" x14ac:dyDescent="0.25">
      <c r="A85" s="37">
        <v>80</v>
      </c>
      <c r="B85" s="38"/>
      <c r="C85" s="38"/>
      <c r="D85" s="39"/>
      <c r="E85" s="39"/>
      <c r="F85" s="40"/>
      <c r="G85" s="39"/>
      <c r="H85" s="38" t="s">
        <v>99</v>
      </c>
      <c r="I85" s="41" t="s">
        <v>97</v>
      </c>
      <c r="J85" s="37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41"/>
      <c r="AA85" s="37" t="s">
        <v>171</v>
      </c>
      <c r="AB85" s="42">
        <v>250059</v>
      </c>
      <c r="AC85" s="38" t="s">
        <v>100</v>
      </c>
      <c r="AD85" s="38" t="s">
        <v>99</v>
      </c>
      <c r="AE85" s="38"/>
      <c r="AF85" s="38"/>
      <c r="AG85" s="38"/>
      <c r="AH85" s="38"/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43"/>
      <c r="AU85" s="37"/>
      <c r="AV85" s="38"/>
      <c r="AW85" s="38"/>
      <c r="AX85" s="38"/>
      <c r="AY85" s="43"/>
      <c r="AZ85" s="44"/>
      <c r="BA85" s="45"/>
    </row>
    <row r="86" spans="1:53" x14ac:dyDescent="0.25">
      <c r="A86" s="37">
        <v>81</v>
      </c>
      <c r="B86" s="38"/>
      <c r="C86" s="38"/>
      <c r="D86" s="39"/>
      <c r="E86" s="39"/>
      <c r="F86" s="40"/>
      <c r="G86" s="39"/>
      <c r="H86" s="38" t="s">
        <v>99</v>
      </c>
      <c r="I86" s="41" t="s">
        <v>97</v>
      </c>
      <c r="J86" s="37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41"/>
      <c r="AA86" s="37" t="s">
        <v>172</v>
      </c>
      <c r="AB86" s="42">
        <v>250060</v>
      </c>
      <c r="AC86" s="38" t="s">
        <v>100</v>
      </c>
      <c r="AD86" s="38" t="s">
        <v>99</v>
      </c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43"/>
      <c r="AU86" s="37"/>
      <c r="AV86" s="38"/>
      <c r="AW86" s="38"/>
      <c r="AX86" s="38"/>
      <c r="AY86" s="43"/>
      <c r="AZ86" s="46"/>
      <c r="BA86" s="47"/>
    </row>
    <row r="87" spans="1:53" x14ac:dyDescent="0.25">
      <c r="A87" s="37">
        <v>82</v>
      </c>
      <c r="B87" s="38"/>
      <c r="C87" s="38"/>
      <c r="D87" s="39"/>
      <c r="E87" s="39"/>
      <c r="F87" s="40"/>
      <c r="G87" s="39"/>
      <c r="H87" s="38" t="s">
        <v>99</v>
      </c>
      <c r="I87" s="41" t="s">
        <v>97</v>
      </c>
      <c r="J87" s="37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41"/>
      <c r="AA87" s="37" t="s">
        <v>173</v>
      </c>
      <c r="AB87" s="42">
        <v>250061</v>
      </c>
      <c r="AC87" s="38" t="s">
        <v>100</v>
      </c>
      <c r="AD87" s="38" t="s">
        <v>99</v>
      </c>
      <c r="AE87" s="38"/>
      <c r="AF87" s="38"/>
      <c r="AG87" s="38"/>
      <c r="AH87" s="38"/>
      <c r="AI87" s="38"/>
      <c r="AJ87" s="38"/>
      <c r="AK87" s="38"/>
      <c r="AL87" s="38"/>
      <c r="AM87" s="38"/>
      <c r="AN87" s="38"/>
      <c r="AO87" s="38"/>
      <c r="AP87" s="38"/>
      <c r="AQ87" s="38"/>
      <c r="AR87" s="38"/>
      <c r="AS87" s="38"/>
      <c r="AT87" s="43"/>
      <c r="AU87" s="37"/>
      <c r="AV87" s="38"/>
      <c r="AW87" s="38"/>
      <c r="AX87" s="38"/>
      <c r="AY87" s="43"/>
      <c r="AZ87" s="44"/>
      <c r="BA87" s="45"/>
    </row>
    <row r="88" spans="1:53" x14ac:dyDescent="0.25">
      <c r="A88" s="37">
        <v>83</v>
      </c>
      <c r="B88" s="38"/>
      <c r="C88" s="38"/>
      <c r="D88" s="39"/>
      <c r="E88" s="39"/>
      <c r="F88" s="40"/>
      <c r="G88" s="39"/>
      <c r="H88" s="38" t="s">
        <v>99</v>
      </c>
      <c r="I88" s="41" t="s">
        <v>97</v>
      </c>
      <c r="J88" s="37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41"/>
      <c r="AA88" s="37" t="s">
        <v>174</v>
      </c>
      <c r="AB88" s="42">
        <v>250062</v>
      </c>
      <c r="AC88" s="38" t="s">
        <v>100</v>
      </c>
      <c r="AD88" s="38" t="s">
        <v>99</v>
      </c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43"/>
      <c r="AU88" s="37"/>
      <c r="AV88" s="38"/>
      <c r="AW88" s="38"/>
      <c r="AX88" s="38"/>
      <c r="AY88" s="43"/>
      <c r="AZ88" s="44"/>
      <c r="BA88" s="45"/>
    </row>
    <row r="89" spans="1:53" x14ac:dyDescent="0.25">
      <c r="A89" s="37">
        <v>84</v>
      </c>
      <c r="B89" s="38"/>
      <c r="C89" s="38"/>
      <c r="D89" s="39"/>
      <c r="E89" s="39"/>
      <c r="F89" s="40"/>
      <c r="G89" s="39"/>
      <c r="H89" s="38" t="s">
        <v>99</v>
      </c>
      <c r="I89" s="41" t="s">
        <v>97</v>
      </c>
      <c r="J89" s="37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41"/>
      <c r="AA89" s="37" t="s">
        <v>175</v>
      </c>
      <c r="AB89" s="42">
        <v>250063</v>
      </c>
      <c r="AC89" s="38" t="s">
        <v>100</v>
      </c>
      <c r="AD89" s="38" t="s">
        <v>99</v>
      </c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43"/>
      <c r="AU89" s="37"/>
      <c r="AV89" s="38"/>
      <c r="AW89" s="38"/>
      <c r="AX89" s="38"/>
      <c r="AY89" s="43"/>
      <c r="AZ89" s="46"/>
      <c r="BA89" s="47"/>
    </row>
    <row r="90" spans="1:53" x14ac:dyDescent="0.25">
      <c r="A90" s="37">
        <v>85</v>
      </c>
      <c r="B90" s="38"/>
      <c r="C90" s="38"/>
      <c r="D90" s="39"/>
      <c r="E90" s="39"/>
      <c r="F90" s="40"/>
      <c r="G90" s="39"/>
      <c r="H90" s="38" t="s">
        <v>99</v>
      </c>
      <c r="I90" s="41" t="s">
        <v>97</v>
      </c>
      <c r="J90" s="37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41"/>
      <c r="AA90" s="37" t="s">
        <v>176</v>
      </c>
      <c r="AB90" s="42">
        <v>250064</v>
      </c>
      <c r="AC90" s="38" t="s">
        <v>100</v>
      </c>
      <c r="AD90" s="38" t="s">
        <v>99</v>
      </c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43"/>
      <c r="AU90" s="37"/>
      <c r="AV90" s="38"/>
      <c r="AW90" s="38"/>
      <c r="AX90" s="38"/>
      <c r="AY90" s="43"/>
      <c r="AZ90" s="44"/>
      <c r="BA90" s="45"/>
    </row>
    <row r="91" spans="1:53" x14ac:dyDescent="0.25">
      <c r="A91" s="37">
        <v>86</v>
      </c>
      <c r="B91" s="38"/>
      <c r="C91" s="38"/>
      <c r="D91" s="39"/>
      <c r="E91" s="39"/>
      <c r="F91" s="40"/>
      <c r="G91" s="39"/>
      <c r="H91" s="38" t="s">
        <v>99</v>
      </c>
      <c r="I91" s="41" t="s">
        <v>97</v>
      </c>
      <c r="J91" s="37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41"/>
      <c r="AA91" s="37"/>
      <c r="AB91" s="42"/>
      <c r="AC91" s="38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43"/>
      <c r="AU91" s="37"/>
      <c r="AV91" s="38"/>
      <c r="AW91" s="38"/>
      <c r="AX91" s="38"/>
      <c r="AY91" s="43"/>
      <c r="AZ91" s="44"/>
      <c r="BA91" s="45"/>
    </row>
    <row r="92" spans="1:53" x14ac:dyDescent="0.25">
      <c r="A92" s="37">
        <v>87</v>
      </c>
      <c r="B92" s="38"/>
      <c r="C92" s="38"/>
      <c r="D92" s="39"/>
      <c r="E92" s="39"/>
      <c r="F92" s="40"/>
      <c r="G92" s="39"/>
      <c r="H92" s="38" t="s">
        <v>99</v>
      </c>
      <c r="I92" s="41" t="s">
        <v>97</v>
      </c>
      <c r="J92" s="37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41"/>
      <c r="AA92" s="37"/>
      <c r="AB92" s="42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43"/>
      <c r="AU92" s="37"/>
      <c r="AV92" s="38"/>
      <c r="AW92" s="38"/>
      <c r="AX92" s="38"/>
      <c r="AY92" s="43"/>
      <c r="AZ92" s="46"/>
      <c r="BA92" s="47"/>
    </row>
    <row r="93" spans="1:53" x14ac:dyDescent="0.25">
      <c r="A93" s="37">
        <v>88</v>
      </c>
      <c r="B93" s="38"/>
      <c r="C93" s="38"/>
      <c r="D93" s="39"/>
      <c r="E93" s="39"/>
      <c r="F93" s="40"/>
      <c r="G93" s="39"/>
      <c r="H93" s="38" t="s">
        <v>99</v>
      </c>
      <c r="I93" s="41" t="s">
        <v>97</v>
      </c>
      <c r="J93" s="37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41"/>
      <c r="AA93" s="37"/>
      <c r="AB93" s="42"/>
      <c r="AC93" s="38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8"/>
      <c r="AP93" s="38"/>
      <c r="AQ93" s="38"/>
      <c r="AR93" s="38"/>
      <c r="AS93" s="38"/>
      <c r="AT93" s="43"/>
      <c r="AU93" s="37"/>
      <c r="AV93" s="38"/>
      <c r="AW93" s="38"/>
      <c r="AX93" s="38"/>
      <c r="AY93" s="43"/>
      <c r="AZ93" s="44"/>
      <c r="BA93" s="45"/>
    </row>
    <row r="94" spans="1:53" x14ac:dyDescent="0.25">
      <c r="A94" s="37">
        <v>89</v>
      </c>
      <c r="B94" s="38" t="s">
        <v>132</v>
      </c>
      <c r="C94" s="38"/>
      <c r="D94" s="39"/>
      <c r="E94" s="39"/>
      <c r="F94" s="40"/>
      <c r="G94" s="39"/>
      <c r="H94" s="38" t="s">
        <v>99</v>
      </c>
      <c r="I94" s="41" t="s">
        <v>97</v>
      </c>
      <c r="J94" s="37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41"/>
      <c r="AA94" s="37"/>
      <c r="AB94" s="42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  <c r="AQ94" s="38"/>
      <c r="AR94" s="38"/>
      <c r="AS94" s="38"/>
      <c r="AT94" s="43"/>
      <c r="AU94" s="37"/>
      <c r="AV94" s="38"/>
      <c r="AW94" s="38"/>
      <c r="AX94" s="38"/>
      <c r="AY94" s="43"/>
      <c r="AZ94" s="44"/>
      <c r="BA94" s="45"/>
    </row>
    <row r="95" spans="1:53" x14ac:dyDescent="0.25">
      <c r="A95" s="37">
        <v>90</v>
      </c>
      <c r="B95" s="38"/>
      <c r="C95" s="38"/>
      <c r="D95" s="39"/>
      <c r="E95" s="39"/>
      <c r="F95" s="40"/>
      <c r="G95" s="39"/>
      <c r="H95" s="38" t="s">
        <v>99</v>
      </c>
      <c r="I95" s="41" t="s">
        <v>97</v>
      </c>
      <c r="J95" s="37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41"/>
      <c r="AA95" s="37"/>
      <c r="AB95" s="42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43"/>
      <c r="AU95" s="37"/>
      <c r="AV95" s="38"/>
      <c r="AW95" s="38"/>
      <c r="AX95" s="38"/>
      <c r="AY95" s="43"/>
      <c r="AZ95" s="46"/>
      <c r="BA95" s="47"/>
    </row>
    <row r="96" spans="1:53" x14ac:dyDescent="0.25">
      <c r="A96" s="37">
        <v>91</v>
      </c>
      <c r="B96" s="38"/>
      <c r="C96" s="38"/>
      <c r="D96" s="39"/>
      <c r="E96" s="39"/>
      <c r="F96" s="40"/>
      <c r="G96" s="39"/>
      <c r="H96" s="38" t="s">
        <v>99</v>
      </c>
      <c r="I96" s="41" t="s">
        <v>97</v>
      </c>
      <c r="J96" s="37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41"/>
      <c r="AA96" s="37"/>
      <c r="AB96" s="42"/>
      <c r="AC96" s="38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43"/>
      <c r="AU96" s="37"/>
      <c r="AV96" s="38"/>
      <c r="AW96" s="38"/>
      <c r="AX96" s="38"/>
      <c r="AY96" s="43"/>
      <c r="AZ96" s="44"/>
      <c r="BA96" s="45"/>
    </row>
    <row r="97" spans="1:53" x14ac:dyDescent="0.25">
      <c r="A97" s="37">
        <v>92</v>
      </c>
      <c r="B97" s="38"/>
      <c r="C97" s="38"/>
      <c r="D97" s="39"/>
      <c r="E97" s="39"/>
      <c r="F97" s="40"/>
      <c r="G97" s="39"/>
      <c r="H97" s="38" t="s">
        <v>99</v>
      </c>
      <c r="I97" s="41" t="s">
        <v>97</v>
      </c>
      <c r="J97" s="37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41"/>
      <c r="AA97" s="37"/>
      <c r="AB97" s="42"/>
      <c r="AC97" s="38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43"/>
      <c r="AU97" s="37"/>
      <c r="AV97" s="38"/>
      <c r="AW97" s="38"/>
      <c r="AX97" s="38"/>
      <c r="AY97" s="43"/>
      <c r="AZ97" s="44"/>
      <c r="BA97" s="45"/>
    </row>
    <row r="98" spans="1:53" x14ac:dyDescent="0.25">
      <c r="A98" s="37">
        <v>93</v>
      </c>
      <c r="B98" s="38"/>
      <c r="C98" s="38"/>
      <c r="D98" s="39"/>
      <c r="E98" s="39"/>
      <c r="F98" s="40"/>
      <c r="G98" s="39"/>
      <c r="H98" s="38" t="s">
        <v>99</v>
      </c>
      <c r="I98" s="41" t="s">
        <v>97</v>
      </c>
      <c r="J98" s="37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41"/>
      <c r="AA98" s="37"/>
      <c r="AB98" s="42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43"/>
      <c r="AU98" s="37"/>
      <c r="AV98" s="38"/>
      <c r="AW98" s="38"/>
      <c r="AX98" s="38"/>
      <c r="AY98" s="43"/>
      <c r="AZ98" s="46"/>
      <c r="BA98" s="47"/>
    </row>
    <row r="99" spans="1:53" x14ac:dyDescent="0.25">
      <c r="A99" s="37">
        <v>94</v>
      </c>
      <c r="B99" s="38"/>
      <c r="C99" s="38"/>
      <c r="D99" s="39"/>
      <c r="E99" s="39"/>
      <c r="F99" s="40"/>
      <c r="G99" s="39"/>
      <c r="H99" s="38" t="s">
        <v>101</v>
      </c>
      <c r="I99" s="41" t="s">
        <v>63</v>
      </c>
      <c r="J99" s="37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41"/>
      <c r="AA99" s="37"/>
      <c r="AB99" s="42"/>
      <c r="AC99" s="38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43"/>
      <c r="AU99" s="37"/>
      <c r="AV99" s="38"/>
      <c r="AW99" s="38"/>
      <c r="AX99" s="38"/>
      <c r="AY99" s="43"/>
      <c r="AZ99" s="44"/>
      <c r="BA99" s="45"/>
    </row>
    <row r="100" spans="1:53" x14ac:dyDescent="0.25">
      <c r="A100" s="37">
        <v>95</v>
      </c>
      <c r="B100" s="38"/>
      <c r="C100" s="38"/>
      <c r="D100" s="39"/>
      <c r="E100" s="39"/>
      <c r="F100" s="40"/>
      <c r="G100" s="39"/>
      <c r="H100" s="38" t="s">
        <v>101</v>
      </c>
      <c r="I100" s="41" t="s">
        <v>63</v>
      </c>
      <c r="J100" s="37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41"/>
      <c r="AA100" s="37"/>
      <c r="AB100" s="42"/>
      <c r="AC100" s="38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43"/>
      <c r="AU100" s="37"/>
      <c r="AV100" s="38"/>
      <c r="AW100" s="38"/>
      <c r="AX100" s="38"/>
      <c r="AY100" s="43"/>
      <c r="AZ100" s="44"/>
      <c r="BA100" s="45"/>
    </row>
    <row r="101" spans="1:53" x14ac:dyDescent="0.25">
      <c r="A101" s="37">
        <v>96</v>
      </c>
      <c r="B101" s="38"/>
      <c r="C101" s="38"/>
      <c r="D101" s="39"/>
      <c r="E101" s="39"/>
      <c r="F101" s="40"/>
      <c r="G101" s="39"/>
      <c r="H101" s="38" t="s">
        <v>101</v>
      </c>
      <c r="I101" s="41" t="s">
        <v>63</v>
      </c>
      <c r="J101" s="37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41"/>
      <c r="AA101" s="37"/>
      <c r="AB101" s="42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43"/>
      <c r="AU101" s="37"/>
      <c r="AV101" s="38"/>
      <c r="AW101" s="38"/>
      <c r="AX101" s="38"/>
      <c r="AY101" s="43"/>
      <c r="AZ101" s="46"/>
      <c r="BA101" s="47"/>
    </row>
    <row r="102" spans="1:53" x14ac:dyDescent="0.25">
      <c r="A102" s="37">
        <v>97</v>
      </c>
      <c r="B102" s="38"/>
      <c r="C102" s="38"/>
      <c r="D102" s="39"/>
      <c r="E102" s="39"/>
      <c r="F102" s="40"/>
      <c r="G102" s="39"/>
      <c r="H102" s="38" t="s">
        <v>101</v>
      </c>
      <c r="I102" s="41" t="s">
        <v>63</v>
      </c>
      <c r="J102" s="37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41"/>
      <c r="AA102" s="37"/>
      <c r="AB102" s="42"/>
      <c r="AC102" s="38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43"/>
      <c r="AU102" s="37"/>
      <c r="AV102" s="38"/>
      <c r="AW102" s="38"/>
      <c r="AX102" s="38"/>
      <c r="AY102" s="43"/>
      <c r="AZ102" s="44"/>
      <c r="BA102" s="45"/>
    </row>
    <row r="103" spans="1:53" x14ac:dyDescent="0.25">
      <c r="A103" s="37">
        <v>98</v>
      </c>
      <c r="B103" s="38"/>
      <c r="C103" s="38"/>
      <c r="D103" s="39"/>
      <c r="E103" s="39"/>
      <c r="F103" s="40"/>
      <c r="G103" s="39"/>
      <c r="H103" s="38" t="s">
        <v>101</v>
      </c>
      <c r="I103" s="41" t="s">
        <v>63</v>
      </c>
      <c r="J103" s="37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41"/>
      <c r="AA103" s="37"/>
      <c r="AB103" s="42"/>
      <c r="AC103" s="38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43"/>
      <c r="AU103" s="37"/>
      <c r="AV103" s="38"/>
      <c r="AW103" s="38"/>
      <c r="AX103" s="38"/>
      <c r="AY103" s="43"/>
      <c r="AZ103" s="44"/>
      <c r="BA103" s="45"/>
    </row>
  </sheetData>
  <mergeCells count="50">
    <mergeCell ref="A3:A5"/>
    <mergeCell ref="B3:B5"/>
    <mergeCell ref="C3:C5"/>
    <mergeCell ref="D3:D5"/>
    <mergeCell ref="H3:H5"/>
    <mergeCell ref="I3:I5"/>
    <mergeCell ref="AM3:AP3"/>
    <mergeCell ref="AQ3:AT3"/>
    <mergeCell ref="AO4:AO5"/>
    <mergeCell ref="AP4:AP5"/>
    <mergeCell ref="AS4:AS5"/>
    <mergeCell ref="AT4:AT5"/>
    <mergeCell ref="AE3:AH3"/>
    <mergeCell ref="AG4:AG5"/>
    <mergeCell ref="AH4:AH5"/>
    <mergeCell ref="AI3:AL3"/>
    <mergeCell ref="AK4:AK5"/>
    <mergeCell ref="AL4:AL5"/>
    <mergeCell ref="J3:Z3"/>
    <mergeCell ref="AA3:AD3"/>
    <mergeCell ref="AC4:AC5"/>
    <mergeCell ref="AD4:AD5"/>
    <mergeCell ref="J4:L4"/>
    <mergeCell ref="M4:O4"/>
    <mergeCell ref="P4:R4"/>
    <mergeCell ref="S4:U4"/>
    <mergeCell ref="V4:X4"/>
    <mergeCell ref="Y4:Z4"/>
    <mergeCell ref="AU3:AY3"/>
    <mergeCell ref="AU4:AU5"/>
    <mergeCell ref="AV4:AV5"/>
    <mergeCell ref="AW4:AW5"/>
    <mergeCell ref="AX4:AX5"/>
    <mergeCell ref="AY4:AY5"/>
    <mergeCell ref="AZ3:BA3"/>
    <mergeCell ref="AZ4:AZ5"/>
    <mergeCell ref="BA4:BA5"/>
    <mergeCell ref="E3:E5"/>
    <mergeCell ref="F3:F5"/>
    <mergeCell ref="G3:G5"/>
    <mergeCell ref="AI4:AI5"/>
    <mergeCell ref="AJ4:AJ5"/>
    <mergeCell ref="AM4:AM5"/>
    <mergeCell ref="AN4:AN5"/>
    <mergeCell ref="AQ4:AQ5"/>
    <mergeCell ref="AR4:AR5"/>
    <mergeCell ref="AE4:AE5"/>
    <mergeCell ref="AF4:AF5"/>
    <mergeCell ref="AA4:AA5"/>
    <mergeCell ref="AB4:AB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X76"/>
  <sheetViews>
    <sheetView zoomScale="70" zoomScaleNormal="70" workbookViewId="0">
      <selection activeCell="R8" sqref="R8"/>
    </sheetView>
  </sheetViews>
  <sheetFormatPr baseColWidth="10" defaultColWidth="9.140625" defaultRowHeight="15" x14ac:dyDescent="0.25"/>
  <cols>
    <col min="1" max="1" width="13.42578125" style="20" customWidth="1"/>
    <col min="2" max="2" width="26.140625" style="1" customWidth="1"/>
    <col min="3" max="3" width="18.42578125" style="1" customWidth="1"/>
    <col min="4" max="4" width="23.5703125" style="28" customWidth="1"/>
    <col min="5" max="5" width="25.42578125" style="1" customWidth="1"/>
    <col min="6" max="6" width="10.42578125" style="1" bestFit="1" customWidth="1"/>
    <col min="7" max="7" width="25.28515625" style="1" bestFit="1" customWidth="1"/>
    <col min="8" max="8" width="26.28515625" style="2" bestFit="1" customWidth="1"/>
    <col min="9" max="9" width="30" style="2" bestFit="1" customWidth="1"/>
    <col min="10" max="10" width="25.28515625" style="2" bestFit="1" customWidth="1"/>
    <col min="11" max="11" width="29.85546875" style="2" bestFit="1" customWidth="1"/>
    <col min="12" max="48" width="9.140625" style="2"/>
    <col min="49" max="50" width="9.140625" style="24"/>
    <col min="51" max="16384" width="9.140625" style="2"/>
  </cols>
  <sheetData>
    <row r="1" spans="1:50" x14ac:dyDescent="0.25">
      <c r="D1" s="1"/>
      <c r="AW1" s="2"/>
      <c r="AX1" s="2"/>
    </row>
    <row r="2" spans="1:50" ht="26.25" x14ac:dyDescent="0.25">
      <c r="A2" s="85" t="s">
        <v>12</v>
      </c>
      <c r="B2" s="85"/>
      <c r="C2" s="85"/>
      <c r="D2" s="85"/>
      <c r="E2" s="85"/>
      <c r="F2" s="85"/>
      <c r="G2" s="85"/>
      <c r="H2" s="85"/>
      <c r="I2" s="85"/>
      <c r="J2" s="85"/>
      <c r="K2" s="85"/>
      <c r="AW2" s="2"/>
      <c r="AX2" s="2"/>
    </row>
    <row r="3" spans="1:50" ht="23.25" x14ac:dyDescent="0.25">
      <c r="B3" s="12"/>
      <c r="C3" s="12"/>
      <c r="D3" s="12"/>
      <c r="E3" s="12"/>
      <c r="F3" s="12"/>
      <c r="G3" s="12"/>
      <c r="H3" s="12"/>
      <c r="I3" s="12"/>
      <c r="J3" s="12"/>
      <c r="K3" s="12"/>
      <c r="AW3" s="2"/>
      <c r="AX3" s="2"/>
    </row>
    <row r="4" spans="1:50" ht="24.75" customHeight="1" x14ac:dyDescent="0.25">
      <c r="A4" s="21" t="s">
        <v>11</v>
      </c>
      <c r="C4" s="15" t="s">
        <v>8</v>
      </c>
      <c r="D4" s="17"/>
      <c r="E4" s="3"/>
      <c r="F4" s="3"/>
      <c r="G4" s="3"/>
      <c r="H4" s="3"/>
      <c r="I4" s="3"/>
      <c r="J4" s="3"/>
      <c r="K4" s="3"/>
      <c r="AW4" s="2"/>
      <c r="AX4" s="2"/>
    </row>
    <row r="5" spans="1:50" ht="12" customHeight="1" x14ac:dyDescent="0.25">
      <c r="A5" s="22"/>
      <c r="B5" s="4"/>
      <c r="C5" s="14"/>
      <c r="D5" s="13"/>
      <c r="E5" s="3"/>
      <c r="F5" s="3"/>
      <c r="G5" s="3"/>
      <c r="H5" s="3"/>
      <c r="I5" s="3"/>
      <c r="J5" s="3"/>
      <c r="K5" s="3"/>
      <c r="AW5" s="2"/>
      <c r="AX5" s="2"/>
    </row>
    <row r="6" spans="1:50" ht="24.75" customHeight="1" x14ac:dyDescent="0.25">
      <c r="A6" s="21" t="s">
        <v>0</v>
      </c>
      <c r="C6" s="16" t="s">
        <v>9</v>
      </c>
      <c r="D6" s="29">
        <v>250031</v>
      </c>
      <c r="AW6" s="2"/>
      <c r="AX6" s="2"/>
    </row>
    <row r="7" spans="1:50" ht="12" customHeight="1" x14ac:dyDescent="0.25">
      <c r="D7" s="25"/>
      <c r="G7" s="2"/>
      <c r="AW7" s="2"/>
      <c r="AX7" s="2"/>
    </row>
    <row r="8" spans="1:50" ht="62.25" customHeight="1" x14ac:dyDescent="0.25">
      <c r="A8" s="5" t="s">
        <v>13</v>
      </c>
      <c r="B8" s="5" t="s">
        <v>2</v>
      </c>
      <c r="C8" s="5" t="s">
        <v>1</v>
      </c>
      <c r="D8" s="26" t="s">
        <v>6</v>
      </c>
      <c r="E8" s="5" t="s">
        <v>7</v>
      </c>
      <c r="F8" s="5" t="s">
        <v>3</v>
      </c>
      <c r="G8" s="6">
        <v>43157</v>
      </c>
      <c r="H8" s="6">
        <v>43158</v>
      </c>
      <c r="I8" s="6">
        <v>43159</v>
      </c>
      <c r="J8" s="6">
        <v>43160</v>
      </c>
      <c r="K8" s="6">
        <v>43161</v>
      </c>
      <c r="AW8" s="2"/>
      <c r="AX8" s="2"/>
    </row>
    <row r="9" spans="1:50" ht="25.5" customHeight="1" x14ac:dyDescent="0.25">
      <c r="A9" s="10">
        <f>temp!A2</f>
        <v>1</v>
      </c>
      <c r="B9" s="9" t="str">
        <f>INDEX(Inscrits!$6:$1048576,MATCH('feuille de comptage'!A9,Inscrits!$A$6:$A$1048576,0),2)</f>
        <v>a</v>
      </c>
      <c r="C9" s="9" t="str">
        <f>INDEX(Inscrits!$6:$1048576,MATCH('feuille de comptage'!A9,Inscrits!$A$6:$A$1048576,0),3)</f>
        <v>aa</v>
      </c>
      <c r="D9" s="27" t="str">
        <f t="array" ref="D9">INDEX(Inscrits!$AC$6:$AC$1048576,MATCH('feuille de comptage'!$D$6&amp;A9,Inscrits!$AB$6:$AB$1048576&amp;Inscrits!$A$6:$A$1048576,0))</f>
        <v>Pévy</v>
      </c>
      <c r="E9" s="27" t="str">
        <f t="array" ref="E9">INDEX(Inscrits!$AD$6:$AD$1048576,MATCH('feuille de comptage'!$D$6&amp;'feuille de comptage'!A9,Inscrits!$AB$6:$AB$1048576&amp;Inscrits!$A$6:$A$1048576,0))</f>
        <v>Jonchery Sur Vesle EE</v>
      </c>
      <c r="F9" s="9" t="str">
        <f>INDEX(Inscrits!$6:$1048576,MATCH('feuille de comptage'!$A9,Inscrits!$A$6:$A$1048576,0),9)</f>
        <v>CP</v>
      </c>
      <c r="G9" s="10"/>
      <c r="H9" s="10"/>
      <c r="I9" s="10"/>
      <c r="J9" s="10"/>
      <c r="K9" s="10"/>
      <c r="AW9" s="2"/>
      <c r="AX9" s="2"/>
    </row>
    <row r="10" spans="1:50" ht="25.5" customHeight="1" x14ac:dyDescent="0.25">
      <c r="A10" s="10">
        <f>temp!A3</f>
        <v>2</v>
      </c>
      <c r="B10" s="9" t="str">
        <f>INDEX(Inscrits!$6:$1048576,MATCH('feuille de comptage'!A10,Inscrits!$A$6:$A$1048576,0),2)</f>
        <v>b</v>
      </c>
      <c r="C10" s="9" t="str">
        <f>INDEX(Inscrits!$6:$1048576,MATCH('feuille de comptage'!A10,Inscrits!$A$6:$A$1048576,0),3)</f>
        <v>bb</v>
      </c>
      <c r="D10" s="27" t="str">
        <f t="array" ref="D10">INDEX(Inscrits!$AC$6:$AC$1048576,MATCH('feuille de comptage'!$D$6&amp;A10,Inscrits!$AB$6:$AB$1048576&amp;Inscrits!$A$6:$A$1048576,0))</f>
        <v>Prouilly</v>
      </c>
      <c r="E10" s="27" t="str">
        <f t="array" ref="E10">INDEX(Inscrits!$AD$6:$AD$1048576,MATCH('feuille de comptage'!$D$6&amp;'feuille de comptage'!A10,Inscrits!$AB$6:$AB$1048576&amp;Inscrits!$A$6:$A$1048576,0))</f>
        <v>Jonchery Sur Vesle EE</v>
      </c>
      <c r="F10" s="9" t="str">
        <f>INDEX(Inscrits!$6:$1048576,MATCH('feuille de comptage'!$A10,Inscrits!$A$6:$A$1048576,0),9)</f>
        <v>CE1</v>
      </c>
      <c r="G10" s="10"/>
      <c r="H10" s="10"/>
      <c r="I10" s="10"/>
      <c r="J10" s="10"/>
      <c r="K10" s="10"/>
      <c r="AW10" s="2"/>
      <c r="AX10" s="2"/>
    </row>
    <row r="11" spans="1:50" ht="25.5" customHeight="1" x14ac:dyDescent="0.25">
      <c r="A11" s="10">
        <f>temp!A4</f>
        <v>3</v>
      </c>
      <c r="B11" s="9" t="str">
        <f>INDEX(Inscrits!$6:$1048576,MATCH('feuille de comptage'!A11,Inscrits!$A$6:$A$1048576,0),2)</f>
        <v>c</v>
      </c>
      <c r="C11" s="9" t="str">
        <f>INDEX(Inscrits!$6:$1048576,MATCH('feuille de comptage'!A11,Inscrits!$A$6:$A$1048576,0),3)</f>
        <v>cc</v>
      </c>
      <c r="D11" s="27" t="str">
        <f t="array" ref="D11">INDEX(Inscrits!$AC$6:$AC$1048576,MATCH('feuille de comptage'!$D$6&amp;A11,Inscrits!$AB$6:$AB$1048576&amp;Inscrits!$A$6:$A$1048576,0))</f>
        <v>Pévy</v>
      </c>
      <c r="E11" s="27" t="str">
        <f t="array" ref="E11">INDEX(Inscrits!$AD$6:$AD$1048576,MATCH('feuille de comptage'!$D$6&amp;'feuille de comptage'!A11,Inscrits!$AB$6:$AB$1048576&amp;Inscrits!$A$6:$A$1048576,0))</f>
        <v>Vandeuil EM</v>
      </c>
      <c r="F11" s="9" t="str">
        <f>INDEX(Inscrits!$6:$1048576,MATCH('feuille de comptage'!$A11,Inscrits!$A$6:$A$1048576,0),9)</f>
        <v>MS</v>
      </c>
      <c r="G11" s="10"/>
      <c r="H11" s="10"/>
      <c r="I11" s="10"/>
      <c r="J11" s="10"/>
      <c r="K11" s="10"/>
      <c r="AW11" s="2"/>
      <c r="AX11" s="2"/>
    </row>
    <row r="12" spans="1:50" ht="25.5" customHeight="1" x14ac:dyDescent="0.25">
      <c r="A12" s="10">
        <f>temp!A5</f>
        <v>12</v>
      </c>
      <c r="B12" s="9" t="str">
        <f>INDEX(Inscrits!$6:$1048576,MATCH('feuille de comptage'!A12,Inscrits!$A$6:$A$1048576,0),2)</f>
        <v>l</v>
      </c>
      <c r="C12" s="9" t="str">
        <f>INDEX(Inscrits!$6:$1048576,MATCH('feuille de comptage'!A12,Inscrits!$A$6:$A$1048576,0),3)</f>
        <v>ll</v>
      </c>
      <c r="D12" s="27" t="str">
        <f t="array" ref="D12">INDEX(Inscrits!$AC$6:$AC$1048576,MATCH('feuille de comptage'!$D$6&amp;A12,Inscrits!$AB$6:$AB$1048576&amp;Inscrits!$A$6:$A$1048576,0))</f>
        <v>Ventelay</v>
      </c>
      <c r="E12" s="27" t="str">
        <f t="array" ref="E12">INDEX(Inscrits!$AD$6:$AD$1048576,MATCH('feuille de comptage'!$D$6&amp;'feuille de comptage'!A12,Inscrits!$AB$6:$AB$1048576&amp;Inscrits!$A$6:$A$1048576,0))</f>
        <v>Jonchery Sur Vesle EE</v>
      </c>
      <c r="F12" s="9" t="str">
        <f>INDEX(Inscrits!$6:$1048576,MATCH('feuille de comptage'!$A12,Inscrits!$A$6:$A$1048576,0),9)</f>
        <v>CM2</v>
      </c>
      <c r="G12" s="10"/>
      <c r="H12" s="10"/>
      <c r="I12" s="10"/>
      <c r="J12" s="10"/>
      <c r="K12" s="10"/>
      <c r="AW12" s="2"/>
      <c r="AX12" s="2"/>
    </row>
    <row r="13" spans="1:50" ht="25.5" customHeight="1" x14ac:dyDescent="0.25">
      <c r="A13" s="10">
        <f>temp!A6</f>
        <v>12</v>
      </c>
      <c r="B13" s="9" t="str">
        <f>INDEX(Inscrits!$6:$1048576,MATCH('feuille de comptage'!A13,Inscrits!$A$6:$A$1048576,0),2)</f>
        <v>l</v>
      </c>
      <c r="C13" s="9" t="str">
        <f>INDEX(Inscrits!$6:$1048576,MATCH('feuille de comptage'!A13,Inscrits!$A$6:$A$1048576,0),3)</f>
        <v>ll</v>
      </c>
      <c r="D13" s="27" t="str">
        <f t="array" ref="D13">INDEX(Inscrits!$AC$6:$AC$1048576,MATCH('feuille de comptage'!$D$6&amp;A13,Inscrits!$AB$6:$AB$1048576&amp;Inscrits!$A$6:$A$1048576,0))</f>
        <v>Ventelay</v>
      </c>
      <c r="E13" s="27" t="str">
        <f t="array" ref="E13">INDEX(Inscrits!$AD$6:$AD$1048576,MATCH('feuille de comptage'!$D$6&amp;'feuille de comptage'!A13,Inscrits!$AB$6:$AB$1048576&amp;Inscrits!$A$6:$A$1048576,0))</f>
        <v>Jonchery Sur Vesle EE</v>
      </c>
      <c r="F13" s="9" t="str">
        <f>INDEX(Inscrits!$6:$1048576,MATCH('feuille de comptage'!$A13,Inscrits!$A$6:$A$1048576,0),9)</f>
        <v>CM2</v>
      </c>
      <c r="G13" s="10"/>
      <c r="H13" s="10"/>
      <c r="I13" s="10"/>
      <c r="J13" s="10"/>
      <c r="K13" s="10"/>
      <c r="AW13" s="2"/>
      <c r="AX13" s="2"/>
    </row>
    <row r="14" spans="1:50" ht="25.5" customHeight="1" x14ac:dyDescent="0.25">
      <c r="A14" s="10">
        <f>temp!A7</f>
        <v>12</v>
      </c>
      <c r="B14" s="9" t="str">
        <f>INDEX(Inscrits!$6:$1048576,MATCH('feuille de comptage'!A14,Inscrits!$A$6:$A$1048576,0),2)</f>
        <v>l</v>
      </c>
      <c r="C14" s="9" t="str">
        <f>INDEX(Inscrits!$6:$1048576,MATCH('feuille de comptage'!A14,Inscrits!$A$6:$A$1048576,0),3)</f>
        <v>ll</v>
      </c>
      <c r="D14" s="27" t="str">
        <f t="array" ref="D14">INDEX(Inscrits!$AC$6:$AC$1048576,MATCH('feuille de comptage'!$D$6&amp;A14,Inscrits!$AB$6:$AB$1048576&amp;Inscrits!$A$6:$A$1048576,0))</f>
        <v>Ventelay</v>
      </c>
      <c r="E14" s="27" t="str">
        <f t="array" ref="E14">INDEX(Inscrits!$AD$6:$AD$1048576,MATCH('feuille de comptage'!$D$6&amp;'feuille de comptage'!A14,Inscrits!$AB$6:$AB$1048576&amp;Inscrits!$A$6:$A$1048576,0))</f>
        <v>Jonchery Sur Vesle EE</v>
      </c>
      <c r="F14" s="9" t="str">
        <f>INDEX(Inscrits!$6:$1048576,MATCH('feuille de comptage'!$A14,Inscrits!$A$6:$A$1048576,0),9)</f>
        <v>CM2</v>
      </c>
      <c r="G14" s="10"/>
      <c r="H14" s="10"/>
      <c r="I14" s="10"/>
      <c r="J14" s="10"/>
      <c r="K14" s="10"/>
      <c r="AW14" s="2"/>
      <c r="AX14" s="2"/>
    </row>
    <row r="15" spans="1:50" ht="25.5" customHeight="1" x14ac:dyDescent="0.25">
      <c r="A15" s="10">
        <f>temp!A8</f>
        <v>12</v>
      </c>
      <c r="B15" s="9" t="str">
        <f>INDEX(Inscrits!$6:$1048576,MATCH('feuille de comptage'!A15,Inscrits!$A$6:$A$1048576,0),2)</f>
        <v>l</v>
      </c>
      <c r="C15" s="9" t="str">
        <f>INDEX(Inscrits!$6:$1048576,MATCH('feuille de comptage'!A15,Inscrits!$A$6:$A$1048576,0),3)</f>
        <v>ll</v>
      </c>
      <c r="D15" s="27" t="str">
        <f t="array" ref="D15">INDEX(Inscrits!$AC$6:$AC$1048576,MATCH('feuille de comptage'!$D$6&amp;A15,Inscrits!$AB$6:$AB$1048576&amp;Inscrits!$A$6:$A$1048576,0))</f>
        <v>Ventelay</v>
      </c>
      <c r="E15" s="27" t="str">
        <f t="array" ref="E15">INDEX(Inscrits!$AD$6:$AD$1048576,MATCH('feuille de comptage'!$D$6&amp;'feuille de comptage'!A15,Inscrits!$AB$6:$AB$1048576&amp;Inscrits!$A$6:$A$1048576,0))</f>
        <v>Jonchery Sur Vesle EE</v>
      </c>
      <c r="F15" s="9" t="str">
        <f>INDEX(Inscrits!$6:$1048576,MATCH('feuille de comptage'!$A15,Inscrits!$A$6:$A$1048576,0),9)</f>
        <v>CM2</v>
      </c>
      <c r="G15" s="10"/>
      <c r="H15" s="10"/>
      <c r="I15" s="10"/>
      <c r="J15" s="10"/>
      <c r="K15" s="10"/>
      <c r="AW15" s="2"/>
      <c r="AX15" s="2"/>
    </row>
    <row r="16" spans="1:50" ht="25.5" customHeight="1" x14ac:dyDescent="0.25">
      <c r="A16" s="10">
        <f>temp!A9</f>
        <v>12</v>
      </c>
      <c r="B16" s="9" t="str">
        <f>INDEX(Inscrits!$6:$1048576,MATCH('feuille de comptage'!A16,Inscrits!$A$6:$A$1048576,0),2)</f>
        <v>l</v>
      </c>
      <c r="C16" s="9" t="str">
        <f>INDEX(Inscrits!$6:$1048576,MATCH('feuille de comptage'!A16,Inscrits!$A$6:$A$1048576,0),3)</f>
        <v>ll</v>
      </c>
      <c r="D16" s="27" t="str">
        <f t="array" ref="D16">INDEX(Inscrits!$AC$6:$AC$1048576,MATCH('feuille de comptage'!$D$6&amp;A16,Inscrits!$AB$6:$AB$1048576&amp;Inscrits!$A$6:$A$1048576,0))</f>
        <v>Ventelay</v>
      </c>
      <c r="E16" s="27" t="str">
        <f t="array" ref="E16">INDEX(Inscrits!$AD$6:$AD$1048576,MATCH('feuille de comptage'!$D$6&amp;'feuille de comptage'!A16,Inscrits!$AB$6:$AB$1048576&amp;Inscrits!$A$6:$A$1048576,0))</f>
        <v>Jonchery Sur Vesle EE</v>
      </c>
      <c r="F16" s="9" t="str">
        <f>INDEX(Inscrits!$6:$1048576,MATCH('feuille de comptage'!$A16,Inscrits!$A$6:$A$1048576,0),9)</f>
        <v>CM2</v>
      </c>
      <c r="G16" s="10"/>
      <c r="H16" s="10"/>
      <c r="I16" s="10"/>
      <c r="J16" s="10"/>
      <c r="K16" s="10"/>
      <c r="AW16" s="2"/>
      <c r="AX16" s="2"/>
    </row>
    <row r="17" spans="1:50" ht="25.5" customHeight="1" x14ac:dyDescent="0.25">
      <c r="A17" s="10">
        <f>temp!A10</f>
        <v>12</v>
      </c>
      <c r="B17" s="9" t="str">
        <f>INDEX(Inscrits!$6:$1048576,MATCH('feuille de comptage'!A17,Inscrits!$A$6:$A$1048576,0),2)</f>
        <v>l</v>
      </c>
      <c r="C17" s="9" t="str">
        <f>INDEX(Inscrits!$6:$1048576,MATCH('feuille de comptage'!A17,Inscrits!$A$6:$A$1048576,0),3)</f>
        <v>ll</v>
      </c>
      <c r="D17" s="27" t="str">
        <f t="array" ref="D17">INDEX(Inscrits!$AC$6:$AC$1048576,MATCH('feuille de comptage'!$D$6&amp;A17,Inscrits!$AB$6:$AB$1048576&amp;Inscrits!$A$6:$A$1048576,0))</f>
        <v>Ventelay</v>
      </c>
      <c r="E17" s="27" t="str">
        <f t="array" ref="E17">INDEX(Inscrits!$AD$6:$AD$1048576,MATCH('feuille de comptage'!$D$6&amp;'feuille de comptage'!A17,Inscrits!$AB$6:$AB$1048576&amp;Inscrits!$A$6:$A$1048576,0))</f>
        <v>Jonchery Sur Vesle EE</v>
      </c>
      <c r="F17" s="9" t="str">
        <f>INDEX(Inscrits!$6:$1048576,MATCH('feuille de comptage'!$A17,Inscrits!$A$6:$A$1048576,0),9)</f>
        <v>CM2</v>
      </c>
      <c r="G17" s="10"/>
      <c r="H17" s="10"/>
      <c r="I17" s="10"/>
      <c r="J17" s="10"/>
      <c r="K17" s="10"/>
      <c r="AW17" s="2"/>
      <c r="AX17" s="2"/>
    </row>
    <row r="18" spans="1:50" ht="25.5" customHeight="1" x14ac:dyDescent="0.25">
      <c r="A18" s="10">
        <f>temp!A11</f>
        <v>12</v>
      </c>
      <c r="B18" s="9" t="str">
        <f>INDEX(Inscrits!$6:$1048576,MATCH('feuille de comptage'!A18,Inscrits!$A$6:$A$1048576,0),2)</f>
        <v>l</v>
      </c>
      <c r="C18" s="9" t="str">
        <f>INDEX(Inscrits!$6:$1048576,MATCH('feuille de comptage'!A18,Inscrits!$A$6:$A$1048576,0),3)</f>
        <v>ll</v>
      </c>
      <c r="D18" s="27" t="str">
        <f t="array" ref="D18">INDEX(Inscrits!$AC$6:$AC$1048576,MATCH('feuille de comptage'!$D$6&amp;A18,Inscrits!$AB$6:$AB$1048576&amp;Inscrits!$A$6:$A$1048576,0))</f>
        <v>Ventelay</v>
      </c>
      <c r="E18" s="27" t="str">
        <f t="array" ref="E18">INDEX(Inscrits!$AD$6:$AD$1048576,MATCH('feuille de comptage'!$D$6&amp;'feuille de comptage'!A18,Inscrits!$AB$6:$AB$1048576&amp;Inscrits!$A$6:$A$1048576,0))</f>
        <v>Jonchery Sur Vesle EE</v>
      </c>
      <c r="F18" s="9" t="str">
        <f>INDEX(Inscrits!$6:$1048576,MATCH('feuille de comptage'!$A18,Inscrits!$A$6:$A$1048576,0),9)</f>
        <v>CM2</v>
      </c>
      <c r="G18" s="10"/>
      <c r="H18" s="10"/>
      <c r="I18" s="10"/>
      <c r="J18" s="10"/>
      <c r="K18" s="10"/>
      <c r="AW18" s="2"/>
      <c r="AX18" s="2"/>
    </row>
    <row r="19" spans="1:50" ht="25.5" customHeight="1" x14ac:dyDescent="0.25">
      <c r="A19" s="10">
        <f>temp!A12</f>
        <v>12</v>
      </c>
      <c r="B19" s="9" t="str">
        <f>INDEX(Inscrits!$6:$1048576,MATCH('feuille de comptage'!A19,Inscrits!$A$6:$A$1048576,0),2)</f>
        <v>l</v>
      </c>
      <c r="C19" s="9" t="str">
        <f>INDEX(Inscrits!$6:$1048576,MATCH('feuille de comptage'!A19,Inscrits!$A$6:$A$1048576,0),3)</f>
        <v>ll</v>
      </c>
      <c r="D19" s="27" t="str">
        <f t="array" ref="D19">INDEX(Inscrits!$AC$6:$AC$1048576,MATCH('feuille de comptage'!$D$6&amp;A19,Inscrits!$AB$6:$AB$1048576&amp;Inscrits!$A$6:$A$1048576,0))</f>
        <v>Ventelay</v>
      </c>
      <c r="E19" s="27" t="str">
        <f t="array" ref="E19">INDEX(Inscrits!$AD$6:$AD$1048576,MATCH('feuille de comptage'!$D$6&amp;'feuille de comptage'!A19,Inscrits!$AB$6:$AB$1048576&amp;Inscrits!$A$6:$A$1048576,0))</f>
        <v>Jonchery Sur Vesle EE</v>
      </c>
      <c r="F19" s="9" t="str">
        <f>INDEX(Inscrits!$6:$1048576,MATCH('feuille de comptage'!$A19,Inscrits!$A$6:$A$1048576,0),9)</f>
        <v>CM2</v>
      </c>
      <c r="G19" s="10"/>
      <c r="H19" s="10"/>
      <c r="I19" s="10"/>
      <c r="J19" s="10"/>
      <c r="K19" s="10"/>
      <c r="AW19" s="2"/>
      <c r="AX19" s="2"/>
    </row>
    <row r="20" spans="1:50" ht="25.5" customHeight="1" x14ac:dyDescent="0.25">
      <c r="A20" s="10">
        <f>temp!A13</f>
        <v>12</v>
      </c>
      <c r="B20" s="9" t="str">
        <f>INDEX(Inscrits!$6:$1048576,MATCH('feuille de comptage'!A20,Inscrits!$A$6:$A$1048576,0),2)</f>
        <v>l</v>
      </c>
      <c r="C20" s="9" t="str">
        <f>INDEX(Inscrits!$6:$1048576,MATCH('feuille de comptage'!A20,Inscrits!$A$6:$A$1048576,0),3)</f>
        <v>ll</v>
      </c>
      <c r="D20" s="27" t="str">
        <f t="array" ref="D20">INDEX(Inscrits!$AC$6:$AC$1048576,MATCH('feuille de comptage'!$D$6&amp;A20,Inscrits!$AB$6:$AB$1048576&amp;Inscrits!$A$6:$A$1048576,0))</f>
        <v>Ventelay</v>
      </c>
      <c r="E20" s="27" t="str">
        <f t="array" ref="E20">INDEX(Inscrits!$AD$6:$AD$1048576,MATCH('feuille de comptage'!$D$6&amp;'feuille de comptage'!A20,Inscrits!$AB$6:$AB$1048576&amp;Inscrits!$A$6:$A$1048576,0))</f>
        <v>Jonchery Sur Vesle EE</v>
      </c>
      <c r="F20" s="9" t="str">
        <f>INDEX(Inscrits!$6:$1048576,MATCH('feuille de comptage'!$A20,Inscrits!$A$6:$A$1048576,0),9)</f>
        <v>CM2</v>
      </c>
      <c r="G20" s="10"/>
      <c r="H20" s="10"/>
      <c r="I20" s="10"/>
      <c r="J20" s="10"/>
      <c r="K20" s="10"/>
      <c r="AW20" s="2"/>
      <c r="AX20" s="2"/>
    </row>
    <row r="21" spans="1:50" ht="25.5" customHeight="1" x14ac:dyDescent="0.25">
      <c r="A21" s="10">
        <f>temp!A14</f>
        <v>12</v>
      </c>
      <c r="B21" s="9" t="str">
        <f>INDEX(Inscrits!$6:$1048576,MATCH('feuille de comptage'!A21,Inscrits!$A$6:$A$1048576,0),2)</f>
        <v>l</v>
      </c>
      <c r="C21" s="9" t="str">
        <f>INDEX(Inscrits!$6:$1048576,MATCH('feuille de comptage'!A21,Inscrits!$A$6:$A$1048576,0),3)</f>
        <v>ll</v>
      </c>
      <c r="D21" s="27" t="str">
        <f t="array" ref="D21">INDEX(Inscrits!$AC$6:$AC$1048576,MATCH('feuille de comptage'!$D$6&amp;A21,Inscrits!$AB$6:$AB$1048576&amp;Inscrits!$A$6:$A$1048576,0))</f>
        <v>Ventelay</v>
      </c>
      <c r="E21" s="27" t="str">
        <f t="array" ref="E21">INDEX(Inscrits!$AD$6:$AD$1048576,MATCH('feuille de comptage'!$D$6&amp;'feuille de comptage'!A21,Inscrits!$AB$6:$AB$1048576&amp;Inscrits!$A$6:$A$1048576,0))</f>
        <v>Jonchery Sur Vesle EE</v>
      </c>
      <c r="F21" s="9" t="str">
        <f>INDEX(Inscrits!$6:$1048576,MATCH('feuille de comptage'!$A21,Inscrits!$A$6:$A$1048576,0),9)</f>
        <v>CM2</v>
      </c>
      <c r="G21" s="10"/>
      <c r="H21" s="10"/>
      <c r="I21" s="10"/>
      <c r="J21" s="10"/>
      <c r="K21" s="10"/>
      <c r="AW21" s="2"/>
      <c r="AX21" s="2"/>
    </row>
    <row r="22" spans="1:50" ht="25.5" customHeight="1" x14ac:dyDescent="0.25">
      <c r="A22" s="10">
        <f>temp!A15</f>
        <v>12</v>
      </c>
      <c r="B22" s="9" t="str">
        <f>INDEX(Inscrits!$6:$1048576,MATCH('feuille de comptage'!A22,Inscrits!$A$6:$A$1048576,0),2)</f>
        <v>l</v>
      </c>
      <c r="C22" s="9" t="str">
        <f>INDEX(Inscrits!$6:$1048576,MATCH('feuille de comptage'!A22,Inscrits!$A$6:$A$1048576,0),3)</f>
        <v>ll</v>
      </c>
      <c r="D22" s="27" t="str">
        <f t="array" ref="D22">INDEX(Inscrits!$AC$6:$AC$1048576,MATCH('feuille de comptage'!$D$6&amp;A22,Inscrits!$AB$6:$AB$1048576&amp;Inscrits!$A$6:$A$1048576,0))</f>
        <v>Ventelay</v>
      </c>
      <c r="E22" s="27" t="str">
        <f t="array" ref="E22">INDEX(Inscrits!$AD$6:$AD$1048576,MATCH('feuille de comptage'!$D$6&amp;'feuille de comptage'!A22,Inscrits!$AB$6:$AB$1048576&amp;Inscrits!$A$6:$A$1048576,0))</f>
        <v>Jonchery Sur Vesle EE</v>
      </c>
      <c r="F22" s="9" t="str">
        <f>INDEX(Inscrits!$6:$1048576,MATCH('feuille de comptage'!$A22,Inscrits!$A$6:$A$1048576,0),9)</f>
        <v>CM2</v>
      </c>
      <c r="G22" s="10"/>
      <c r="H22" s="10"/>
      <c r="I22" s="10"/>
      <c r="J22" s="10"/>
      <c r="K22" s="10"/>
      <c r="AW22" s="2"/>
      <c r="AX22" s="2"/>
    </row>
    <row r="23" spans="1:50" ht="25.5" customHeight="1" x14ac:dyDescent="0.25">
      <c r="A23" s="10">
        <f>temp!A16</f>
        <v>12</v>
      </c>
      <c r="B23" s="9" t="str">
        <f>INDEX(Inscrits!$6:$1048576,MATCH('feuille de comptage'!A23,Inscrits!$A$6:$A$1048576,0),2)</f>
        <v>l</v>
      </c>
      <c r="C23" s="9" t="str">
        <f>INDEX(Inscrits!$6:$1048576,MATCH('feuille de comptage'!A23,Inscrits!$A$6:$A$1048576,0),3)</f>
        <v>ll</v>
      </c>
      <c r="D23" s="27" t="str">
        <f t="array" ref="D23">INDEX(Inscrits!$AC$6:$AC$1048576,MATCH('feuille de comptage'!$D$6&amp;A23,Inscrits!$AB$6:$AB$1048576&amp;Inscrits!$A$6:$A$1048576,0))</f>
        <v>Ventelay</v>
      </c>
      <c r="E23" s="27" t="str">
        <f t="array" ref="E23">INDEX(Inscrits!$AD$6:$AD$1048576,MATCH('feuille de comptage'!$D$6&amp;'feuille de comptage'!A23,Inscrits!$AB$6:$AB$1048576&amp;Inscrits!$A$6:$A$1048576,0))</f>
        <v>Jonchery Sur Vesle EE</v>
      </c>
      <c r="F23" s="9" t="str">
        <f>INDEX(Inscrits!$6:$1048576,MATCH('feuille de comptage'!$A23,Inscrits!$A$6:$A$1048576,0),9)</f>
        <v>CM2</v>
      </c>
      <c r="G23" s="10"/>
      <c r="H23" s="10"/>
      <c r="I23" s="10"/>
      <c r="J23" s="10"/>
      <c r="K23" s="10"/>
      <c r="AW23" s="2"/>
      <c r="AX23" s="2"/>
    </row>
    <row r="24" spans="1:50" ht="25.5" customHeight="1" x14ac:dyDescent="0.25">
      <c r="A24" s="10">
        <f>temp!A17</f>
        <v>12</v>
      </c>
      <c r="B24" s="9" t="str">
        <f>INDEX(Inscrits!$6:$1048576,MATCH('feuille de comptage'!A24,Inscrits!$A$6:$A$1048576,0),2)</f>
        <v>l</v>
      </c>
      <c r="C24" s="9" t="str">
        <f>INDEX(Inscrits!$6:$1048576,MATCH('feuille de comptage'!A24,Inscrits!$A$6:$A$1048576,0),3)</f>
        <v>ll</v>
      </c>
      <c r="D24" s="27" t="str">
        <f t="array" ref="D24">INDEX(Inscrits!$AC$6:$AC$1048576,MATCH('feuille de comptage'!$D$6&amp;A24,Inscrits!$AB$6:$AB$1048576&amp;Inscrits!$A$6:$A$1048576,0))</f>
        <v>Ventelay</v>
      </c>
      <c r="E24" s="27" t="str">
        <f t="array" ref="E24">INDEX(Inscrits!$AD$6:$AD$1048576,MATCH('feuille de comptage'!$D$6&amp;'feuille de comptage'!A24,Inscrits!$AB$6:$AB$1048576&amp;Inscrits!$A$6:$A$1048576,0))</f>
        <v>Jonchery Sur Vesle EE</v>
      </c>
      <c r="F24" s="9" t="str">
        <f>INDEX(Inscrits!$6:$1048576,MATCH('feuille de comptage'!$A24,Inscrits!$A$6:$A$1048576,0),9)</f>
        <v>CM2</v>
      </c>
      <c r="G24" s="10"/>
      <c r="H24" s="10"/>
      <c r="I24" s="10"/>
      <c r="J24" s="10"/>
      <c r="K24" s="10"/>
      <c r="AW24" s="2"/>
      <c r="AX24" s="2"/>
    </row>
    <row r="25" spans="1:50" ht="25.5" customHeight="1" x14ac:dyDescent="0.25">
      <c r="A25" s="10">
        <f>temp!A18</f>
        <v>12</v>
      </c>
      <c r="B25" s="9" t="str">
        <f>INDEX(Inscrits!$6:$1048576,MATCH('feuille de comptage'!A25,Inscrits!$A$6:$A$1048576,0),2)</f>
        <v>l</v>
      </c>
      <c r="C25" s="9" t="str">
        <f>INDEX(Inscrits!$6:$1048576,MATCH('feuille de comptage'!A25,Inscrits!$A$6:$A$1048576,0),3)</f>
        <v>ll</v>
      </c>
      <c r="D25" s="27" t="str">
        <f t="array" ref="D25">INDEX(Inscrits!$AC$6:$AC$1048576,MATCH('feuille de comptage'!$D$6&amp;A25,Inscrits!$AB$6:$AB$1048576&amp;Inscrits!$A$6:$A$1048576,0))</f>
        <v>Ventelay</v>
      </c>
      <c r="E25" s="27" t="str">
        <f t="array" ref="E25">INDEX(Inscrits!$AD$6:$AD$1048576,MATCH('feuille de comptage'!$D$6&amp;'feuille de comptage'!A25,Inscrits!$AB$6:$AB$1048576&amp;Inscrits!$A$6:$A$1048576,0))</f>
        <v>Jonchery Sur Vesle EE</v>
      </c>
      <c r="F25" s="9" t="str">
        <f>INDEX(Inscrits!$6:$1048576,MATCH('feuille de comptage'!$A25,Inscrits!$A$6:$A$1048576,0),9)</f>
        <v>CM2</v>
      </c>
      <c r="G25" s="10"/>
      <c r="H25" s="10"/>
      <c r="I25" s="10"/>
      <c r="J25" s="10"/>
      <c r="K25" s="10"/>
      <c r="AW25" s="2"/>
      <c r="AX25" s="2"/>
    </row>
    <row r="26" spans="1:50" ht="25.5" customHeight="1" x14ac:dyDescent="0.25">
      <c r="A26" s="10">
        <f>temp!A19</f>
        <v>12</v>
      </c>
      <c r="B26" s="9" t="str">
        <f>INDEX(Inscrits!$6:$1048576,MATCH('feuille de comptage'!A26,Inscrits!$A$6:$A$1048576,0),2)</f>
        <v>l</v>
      </c>
      <c r="C26" s="9" t="str">
        <f>INDEX(Inscrits!$6:$1048576,MATCH('feuille de comptage'!A26,Inscrits!$A$6:$A$1048576,0),3)</f>
        <v>ll</v>
      </c>
      <c r="D26" s="27" t="str">
        <f t="array" ref="D26">INDEX(Inscrits!$AC$6:$AC$1048576,MATCH('feuille de comptage'!$D$6&amp;A26,Inscrits!$AB$6:$AB$1048576&amp;Inscrits!$A$6:$A$1048576,0))</f>
        <v>Ventelay</v>
      </c>
      <c r="E26" s="27" t="str">
        <f t="array" ref="E26">INDEX(Inscrits!$AD$6:$AD$1048576,MATCH('feuille de comptage'!$D$6&amp;'feuille de comptage'!A26,Inscrits!$AB$6:$AB$1048576&amp;Inscrits!$A$6:$A$1048576,0))</f>
        <v>Jonchery Sur Vesle EE</v>
      </c>
      <c r="F26" s="9" t="str">
        <f>INDEX(Inscrits!$6:$1048576,MATCH('feuille de comptage'!$A26,Inscrits!$A$6:$A$1048576,0),9)</f>
        <v>CM2</v>
      </c>
      <c r="G26" s="10"/>
      <c r="H26" s="10"/>
      <c r="I26" s="10"/>
      <c r="J26" s="10"/>
      <c r="K26" s="10"/>
      <c r="AW26" s="2"/>
      <c r="AX26" s="2"/>
    </row>
    <row r="27" spans="1:50" ht="25.5" customHeight="1" x14ac:dyDescent="0.25">
      <c r="A27" s="10">
        <f>temp!A20</f>
        <v>12</v>
      </c>
      <c r="B27" s="9" t="str">
        <f>INDEX(Inscrits!$6:$1048576,MATCH('feuille de comptage'!A27,Inscrits!$A$6:$A$1048576,0),2)</f>
        <v>l</v>
      </c>
      <c r="C27" s="9" t="str">
        <f>INDEX(Inscrits!$6:$1048576,MATCH('feuille de comptage'!A27,Inscrits!$A$6:$A$1048576,0),3)</f>
        <v>ll</v>
      </c>
      <c r="D27" s="27" t="str">
        <f t="array" ref="D27">INDEX(Inscrits!$AC$6:$AC$1048576,MATCH('feuille de comptage'!$D$6&amp;A27,Inscrits!$AB$6:$AB$1048576&amp;Inscrits!$A$6:$A$1048576,0))</f>
        <v>Ventelay</v>
      </c>
      <c r="E27" s="27" t="str">
        <f t="array" ref="E27">INDEX(Inscrits!$AD$6:$AD$1048576,MATCH('feuille de comptage'!$D$6&amp;'feuille de comptage'!A27,Inscrits!$AB$6:$AB$1048576&amp;Inscrits!$A$6:$A$1048576,0))</f>
        <v>Jonchery Sur Vesle EE</v>
      </c>
      <c r="F27" s="9" t="str">
        <f>INDEX(Inscrits!$6:$1048576,MATCH('feuille de comptage'!$A27,Inscrits!$A$6:$A$1048576,0),9)</f>
        <v>CM2</v>
      </c>
      <c r="G27" s="10"/>
      <c r="H27" s="10"/>
      <c r="I27" s="10"/>
      <c r="J27" s="10"/>
      <c r="K27" s="10"/>
      <c r="AW27" s="2"/>
      <c r="AX27" s="2"/>
    </row>
    <row r="28" spans="1:50" ht="25.5" customHeight="1" x14ac:dyDescent="0.25">
      <c r="A28" s="10">
        <f>temp!A21</f>
        <v>12</v>
      </c>
      <c r="B28" s="9" t="str">
        <f>INDEX(Inscrits!$6:$1048576,MATCH('feuille de comptage'!A28,Inscrits!$A$6:$A$1048576,0),2)</f>
        <v>l</v>
      </c>
      <c r="C28" s="9" t="str">
        <f>INDEX(Inscrits!$6:$1048576,MATCH('feuille de comptage'!A28,Inscrits!$A$6:$A$1048576,0),3)</f>
        <v>ll</v>
      </c>
      <c r="D28" s="27" t="str">
        <f t="array" ref="D28">INDEX(Inscrits!$AC$6:$AC$1048576,MATCH('feuille de comptage'!$D$6&amp;A28,Inscrits!$AB$6:$AB$1048576&amp;Inscrits!$A$6:$A$1048576,0))</f>
        <v>Ventelay</v>
      </c>
      <c r="E28" s="27" t="str">
        <f t="array" ref="E28">INDEX(Inscrits!$AD$6:$AD$1048576,MATCH('feuille de comptage'!$D$6&amp;'feuille de comptage'!A28,Inscrits!$AB$6:$AB$1048576&amp;Inscrits!$A$6:$A$1048576,0))</f>
        <v>Jonchery Sur Vesle EE</v>
      </c>
      <c r="F28" s="9" t="str">
        <f>INDEX(Inscrits!$6:$1048576,MATCH('feuille de comptage'!$A28,Inscrits!$A$6:$A$1048576,0),9)</f>
        <v>CM2</v>
      </c>
      <c r="G28" s="10"/>
      <c r="H28" s="10"/>
      <c r="I28" s="10"/>
      <c r="J28" s="10"/>
      <c r="K28" s="10"/>
      <c r="AW28" s="2"/>
      <c r="AX28" s="2"/>
    </row>
    <row r="29" spans="1:50" ht="25.5" customHeight="1" x14ac:dyDescent="0.25">
      <c r="A29" s="10">
        <f>temp!A22</f>
        <v>12</v>
      </c>
      <c r="B29" s="9" t="str">
        <f>INDEX(Inscrits!$6:$1048576,MATCH('feuille de comptage'!A29,Inscrits!$A$6:$A$1048576,0),2)</f>
        <v>l</v>
      </c>
      <c r="C29" s="9" t="str">
        <f>INDEX(Inscrits!$6:$1048576,MATCH('feuille de comptage'!A29,Inscrits!$A$6:$A$1048576,0),3)</f>
        <v>ll</v>
      </c>
      <c r="D29" s="27" t="str">
        <f t="array" ref="D29">INDEX(Inscrits!$AC$6:$AC$1048576,MATCH('feuille de comptage'!$D$6&amp;A29,Inscrits!$AB$6:$AB$1048576&amp;Inscrits!$A$6:$A$1048576,0))</f>
        <v>Ventelay</v>
      </c>
      <c r="E29" s="27" t="str">
        <f t="array" ref="E29">INDEX(Inscrits!$AD$6:$AD$1048576,MATCH('feuille de comptage'!$D$6&amp;'feuille de comptage'!A29,Inscrits!$AB$6:$AB$1048576&amp;Inscrits!$A$6:$A$1048576,0))</f>
        <v>Jonchery Sur Vesle EE</v>
      </c>
      <c r="F29" s="9" t="str">
        <f>INDEX(Inscrits!$6:$1048576,MATCH('feuille de comptage'!$A29,Inscrits!$A$6:$A$1048576,0),9)</f>
        <v>CM2</v>
      </c>
      <c r="G29" s="10"/>
      <c r="H29" s="10"/>
      <c r="I29" s="10"/>
      <c r="J29" s="10"/>
      <c r="K29" s="10"/>
      <c r="AW29" s="2"/>
      <c r="AX29" s="2"/>
    </row>
    <row r="30" spans="1:50" ht="25.5" customHeight="1" x14ac:dyDescent="0.25">
      <c r="A30" s="10">
        <f>temp!A23</f>
        <v>12</v>
      </c>
      <c r="B30" s="9" t="str">
        <f>INDEX(Inscrits!$6:$1048576,MATCH('feuille de comptage'!A30,Inscrits!$A$6:$A$1048576,0),2)</f>
        <v>l</v>
      </c>
      <c r="C30" s="9" t="str">
        <f>INDEX(Inscrits!$6:$1048576,MATCH('feuille de comptage'!A30,Inscrits!$A$6:$A$1048576,0),3)</f>
        <v>ll</v>
      </c>
      <c r="D30" s="27" t="str">
        <f t="array" ref="D30">INDEX(Inscrits!$AC$6:$AC$1048576,MATCH('feuille de comptage'!$D$6&amp;A30,Inscrits!$AB$6:$AB$1048576&amp;Inscrits!$A$6:$A$1048576,0))</f>
        <v>Ventelay</v>
      </c>
      <c r="E30" s="27" t="str">
        <f t="array" ref="E30">INDEX(Inscrits!$AD$6:$AD$1048576,MATCH('feuille de comptage'!$D$6&amp;'feuille de comptage'!A30,Inscrits!$AB$6:$AB$1048576&amp;Inscrits!$A$6:$A$1048576,0))</f>
        <v>Jonchery Sur Vesle EE</v>
      </c>
      <c r="F30" s="9" t="str">
        <f>INDEX(Inscrits!$6:$1048576,MATCH('feuille de comptage'!$A30,Inscrits!$A$6:$A$1048576,0),9)</f>
        <v>CM2</v>
      </c>
      <c r="G30" s="10"/>
      <c r="H30" s="10"/>
      <c r="I30" s="10"/>
      <c r="J30" s="10"/>
      <c r="K30" s="10"/>
      <c r="AW30" s="2"/>
      <c r="AX30" s="2"/>
    </row>
    <row r="31" spans="1:50" ht="25.5" customHeight="1" x14ac:dyDescent="0.25">
      <c r="A31" s="10">
        <f>temp!A24</f>
        <v>12</v>
      </c>
      <c r="B31" s="9" t="str">
        <f>INDEX(Inscrits!$6:$1048576,MATCH('feuille de comptage'!A31,Inscrits!$A$6:$A$1048576,0),2)</f>
        <v>l</v>
      </c>
      <c r="C31" s="9" t="str">
        <f>INDEX(Inscrits!$6:$1048576,MATCH('feuille de comptage'!A31,Inscrits!$A$6:$A$1048576,0),3)</f>
        <v>ll</v>
      </c>
      <c r="D31" s="27" t="str">
        <f t="array" ref="D31">INDEX(Inscrits!$AC$6:$AC$1048576,MATCH('feuille de comptage'!$D$6&amp;A31,Inscrits!$AB$6:$AB$1048576&amp;Inscrits!$A$6:$A$1048576,0))</f>
        <v>Ventelay</v>
      </c>
      <c r="E31" s="27" t="str">
        <f t="array" ref="E31">INDEX(Inscrits!$AD$6:$AD$1048576,MATCH('feuille de comptage'!$D$6&amp;'feuille de comptage'!A31,Inscrits!$AB$6:$AB$1048576&amp;Inscrits!$A$6:$A$1048576,0))</f>
        <v>Jonchery Sur Vesle EE</v>
      </c>
      <c r="F31" s="9" t="str">
        <f>INDEX(Inscrits!$6:$1048576,MATCH('feuille de comptage'!$A31,Inscrits!$A$6:$A$1048576,0),9)</f>
        <v>CM2</v>
      </c>
      <c r="G31" s="10"/>
      <c r="H31" s="10"/>
      <c r="I31" s="10"/>
      <c r="J31" s="10"/>
      <c r="K31" s="10"/>
      <c r="AW31" s="2"/>
      <c r="AX31" s="2"/>
    </row>
    <row r="32" spans="1:50" ht="25.5" customHeight="1" x14ac:dyDescent="0.25">
      <c r="A32" s="10">
        <f>temp!A25</f>
        <v>12</v>
      </c>
      <c r="B32" s="9" t="str">
        <f>INDEX(Inscrits!$6:$1048576,MATCH('feuille de comptage'!A32,Inscrits!$A$6:$A$1048576,0),2)</f>
        <v>l</v>
      </c>
      <c r="C32" s="9" t="str">
        <f>INDEX(Inscrits!$6:$1048576,MATCH('feuille de comptage'!A32,Inscrits!$A$6:$A$1048576,0),3)</f>
        <v>ll</v>
      </c>
      <c r="D32" s="27" t="str">
        <f t="array" ref="D32">INDEX(Inscrits!$AC$6:$AC$1048576,MATCH('feuille de comptage'!$D$6&amp;A32,Inscrits!$AB$6:$AB$1048576&amp;Inscrits!$A$6:$A$1048576,0))</f>
        <v>Ventelay</v>
      </c>
      <c r="E32" s="27" t="str">
        <f t="array" ref="E32">INDEX(Inscrits!$AD$6:$AD$1048576,MATCH('feuille de comptage'!$D$6&amp;'feuille de comptage'!A32,Inscrits!$AB$6:$AB$1048576&amp;Inscrits!$A$6:$A$1048576,0))</f>
        <v>Jonchery Sur Vesle EE</v>
      </c>
      <c r="F32" s="9" t="str">
        <f>INDEX(Inscrits!$6:$1048576,MATCH('feuille de comptage'!$A32,Inscrits!$A$6:$A$1048576,0),9)</f>
        <v>CM2</v>
      </c>
      <c r="G32" s="10"/>
      <c r="H32" s="10"/>
      <c r="I32" s="10"/>
      <c r="J32" s="10"/>
      <c r="K32" s="10"/>
      <c r="AW32" s="2"/>
      <c r="AX32" s="2"/>
    </row>
    <row r="33" spans="1:50" ht="25.5" customHeight="1" x14ac:dyDescent="0.25">
      <c r="A33" s="10">
        <f>temp!A26</f>
        <v>12</v>
      </c>
      <c r="B33" s="9" t="str">
        <f>INDEX(Inscrits!$6:$1048576,MATCH('feuille de comptage'!A33,Inscrits!$A$6:$A$1048576,0),2)</f>
        <v>l</v>
      </c>
      <c r="C33" s="9" t="str">
        <f>INDEX(Inscrits!$6:$1048576,MATCH('feuille de comptage'!A33,Inscrits!$A$6:$A$1048576,0),3)</f>
        <v>ll</v>
      </c>
      <c r="D33" s="27" t="str">
        <f t="array" ref="D33">INDEX(Inscrits!$AC$6:$AC$1048576,MATCH('feuille de comptage'!$D$6&amp;A33,Inscrits!$AB$6:$AB$1048576&amp;Inscrits!$A$6:$A$1048576,0))</f>
        <v>Ventelay</v>
      </c>
      <c r="E33" s="27" t="str">
        <f t="array" ref="E33">INDEX(Inscrits!$AD$6:$AD$1048576,MATCH('feuille de comptage'!$D$6&amp;'feuille de comptage'!A33,Inscrits!$AB$6:$AB$1048576&amp;Inscrits!$A$6:$A$1048576,0))</f>
        <v>Jonchery Sur Vesle EE</v>
      </c>
      <c r="F33" s="9" t="str">
        <f>INDEX(Inscrits!$6:$1048576,MATCH('feuille de comptage'!$A33,Inscrits!$A$6:$A$1048576,0),9)</f>
        <v>CM2</v>
      </c>
      <c r="G33" s="10"/>
      <c r="H33" s="10"/>
      <c r="I33" s="10"/>
      <c r="J33" s="10"/>
      <c r="K33" s="10"/>
      <c r="AW33" s="2"/>
      <c r="AX33" s="2"/>
    </row>
    <row r="34" spans="1:50" ht="25.5" customHeight="1" x14ac:dyDescent="0.25">
      <c r="A34" s="10">
        <f>temp!A27</f>
        <v>12</v>
      </c>
      <c r="B34" s="9" t="str">
        <f>INDEX(Inscrits!$6:$1048576,MATCH('feuille de comptage'!A34,Inscrits!$A$6:$A$1048576,0),2)</f>
        <v>l</v>
      </c>
      <c r="C34" s="9" t="str">
        <f>INDEX(Inscrits!$6:$1048576,MATCH('feuille de comptage'!A34,Inscrits!$A$6:$A$1048576,0),3)</f>
        <v>ll</v>
      </c>
      <c r="D34" s="27" t="str">
        <f t="array" ref="D34">INDEX(Inscrits!$AC$6:$AC$1048576,MATCH('feuille de comptage'!$D$6&amp;A34,Inscrits!$AB$6:$AB$1048576&amp;Inscrits!$A$6:$A$1048576,0))</f>
        <v>Ventelay</v>
      </c>
      <c r="E34" s="27" t="str">
        <f t="array" ref="E34">INDEX(Inscrits!$AD$6:$AD$1048576,MATCH('feuille de comptage'!$D$6&amp;'feuille de comptage'!A34,Inscrits!$AB$6:$AB$1048576&amp;Inscrits!$A$6:$A$1048576,0))</f>
        <v>Jonchery Sur Vesle EE</v>
      </c>
      <c r="F34" s="9" t="str">
        <f>INDEX(Inscrits!$6:$1048576,MATCH('feuille de comptage'!$A34,Inscrits!$A$6:$A$1048576,0),9)</f>
        <v>CM2</v>
      </c>
      <c r="G34" s="10"/>
      <c r="H34" s="10"/>
      <c r="I34" s="10"/>
      <c r="J34" s="10"/>
      <c r="K34" s="10"/>
      <c r="AW34" s="2"/>
      <c r="AX34" s="2"/>
    </row>
    <row r="35" spans="1:50" ht="25.5" customHeight="1" x14ac:dyDescent="0.25">
      <c r="A35" s="10">
        <f>temp!A28</f>
        <v>12</v>
      </c>
      <c r="B35" s="9" t="str">
        <f>INDEX(Inscrits!$6:$1048576,MATCH('feuille de comptage'!A35,Inscrits!$A$6:$A$1048576,0),2)</f>
        <v>l</v>
      </c>
      <c r="C35" s="9" t="str">
        <f>INDEX(Inscrits!$6:$1048576,MATCH('feuille de comptage'!A35,Inscrits!$A$6:$A$1048576,0),3)</f>
        <v>ll</v>
      </c>
      <c r="D35" s="27" t="str">
        <f t="array" ref="D35">INDEX(Inscrits!$AC$6:$AC$1048576,MATCH('feuille de comptage'!$D$6&amp;A35,Inscrits!$AB$6:$AB$1048576&amp;Inscrits!$A$6:$A$1048576,0))</f>
        <v>Ventelay</v>
      </c>
      <c r="E35" s="27" t="str">
        <f t="array" ref="E35">INDEX(Inscrits!$AD$6:$AD$1048576,MATCH('feuille de comptage'!$D$6&amp;'feuille de comptage'!A35,Inscrits!$AB$6:$AB$1048576&amp;Inscrits!$A$6:$A$1048576,0))</f>
        <v>Jonchery Sur Vesle EE</v>
      </c>
      <c r="F35" s="9" t="str">
        <f>INDEX(Inscrits!$6:$1048576,MATCH('feuille de comptage'!$A35,Inscrits!$A$6:$A$1048576,0),9)</f>
        <v>CM2</v>
      </c>
      <c r="G35" s="10"/>
      <c r="H35" s="10"/>
      <c r="I35" s="10"/>
      <c r="J35" s="10"/>
      <c r="K35" s="10"/>
      <c r="AW35" s="2"/>
      <c r="AX35" s="2"/>
    </row>
    <row r="36" spans="1:50" ht="25.5" customHeight="1" x14ac:dyDescent="0.25">
      <c r="A36" s="10">
        <f>temp!A29</f>
        <v>12</v>
      </c>
      <c r="B36" s="9" t="str">
        <f>INDEX(Inscrits!$6:$1048576,MATCH('feuille de comptage'!A36,Inscrits!$A$6:$A$1048576,0),2)</f>
        <v>l</v>
      </c>
      <c r="C36" s="9" t="str">
        <f>INDEX(Inscrits!$6:$1048576,MATCH('feuille de comptage'!A36,Inscrits!$A$6:$A$1048576,0),3)</f>
        <v>ll</v>
      </c>
      <c r="D36" s="27" t="str">
        <f t="array" ref="D36">INDEX(Inscrits!$AC$6:$AC$1048576,MATCH('feuille de comptage'!$D$6&amp;A36,Inscrits!$AB$6:$AB$1048576&amp;Inscrits!$A$6:$A$1048576,0))</f>
        <v>Ventelay</v>
      </c>
      <c r="E36" s="27" t="str">
        <f t="array" ref="E36">INDEX(Inscrits!$AD$6:$AD$1048576,MATCH('feuille de comptage'!$D$6&amp;'feuille de comptage'!A36,Inscrits!$AB$6:$AB$1048576&amp;Inscrits!$A$6:$A$1048576,0))</f>
        <v>Jonchery Sur Vesle EE</v>
      </c>
      <c r="F36" s="9" t="str">
        <f>INDEX(Inscrits!$6:$1048576,MATCH('feuille de comptage'!$A36,Inscrits!$A$6:$A$1048576,0),9)</f>
        <v>CM2</v>
      </c>
      <c r="G36" s="10"/>
      <c r="H36" s="10"/>
      <c r="I36" s="10"/>
      <c r="J36" s="10"/>
      <c r="K36" s="10"/>
      <c r="AW36" s="2"/>
      <c r="AX36" s="2"/>
    </row>
    <row r="37" spans="1:50" ht="25.5" customHeight="1" x14ac:dyDescent="0.25">
      <c r="A37" s="10">
        <f>temp!A30</f>
        <v>12</v>
      </c>
      <c r="B37" s="9" t="str">
        <f>INDEX(Inscrits!$6:$1048576,MATCH('feuille de comptage'!A37,Inscrits!$A$6:$A$1048576,0),2)</f>
        <v>l</v>
      </c>
      <c r="C37" s="9" t="str">
        <f>INDEX(Inscrits!$6:$1048576,MATCH('feuille de comptage'!A37,Inscrits!$A$6:$A$1048576,0),3)</f>
        <v>ll</v>
      </c>
      <c r="D37" s="27" t="str">
        <f t="array" ref="D37">INDEX(Inscrits!$AC$6:$AC$1048576,MATCH('feuille de comptage'!$D$6&amp;A37,Inscrits!$AB$6:$AB$1048576&amp;Inscrits!$A$6:$A$1048576,0))</f>
        <v>Ventelay</v>
      </c>
      <c r="E37" s="27" t="str">
        <f t="array" ref="E37">INDEX(Inscrits!$AD$6:$AD$1048576,MATCH('feuille de comptage'!$D$6&amp;'feuille de comptage'!A37,Inscrits!$AB$6:$AB$1048576&amp;Inscrits!$A$6:$A$1048576,0))</f>
        <v>Jonchery Sur Vesle EE</v>
      </c>
      <c r="F37" s="9" t="str">
        <f>INDEX(Inscrits!$6:$1048576,MATCH('feuille de comptage'!$A37,Inscrits!$A$6:$A$1048576,0),9)</f>
        <v>CM2</v>
      </c>
      <c r="G37" s="10"/>
      <c r="H37" s="10"/>
      <c r="I37" s="10"/>
      <c r="J37" s="10"/>
      <c r="K37" s="10"/>
      <c r="AW37" s="2"/>
      <c r="AX37" s="2"/>
    </row>
    <row r="38" spans="1:50" ht="25.5" customHeight="1" x14ac:dyDescent="0.25">
      <c r="A38" s="10">
        <f>temp!A31</f>
        <v>12</v>
      </c>
      <c r="B38" s="9" t="str">
        <f>INDEX(Inscrits!$6:$1048576,MATCH('feuille de comptage'!A38,Inscrits!$A$6:$A$1048576,0),2)</f>
        <v>l</v>
      </c>
      <c r="C38" s="9" t="str">
        <f>INDEX(Inscrits!$6:$1048576,MATCH('feuille de comptage'!A38,Inscrits!$A$6:$A$1048576,0),3)</f>
        <v>ll</v>
      </c>
      <c r="D38" s="27" t="str">
        <f t="array" ref="D38">INDEX(Inscrits!$AC$6:$AC$1048576,MATCH('feuille de comptage'!$D$6&amp;A38,Inscrits!$AB$6:$AB$1048576&amp;Inscrits!$A$6:$A$1048576,0))</f>
        <v>Ventelay</v>
      </c>
      <c r="E38" s="27" t="str">
        <f t="array" ref="E38">INDEX(Inscrits!$AD$6:$AD$1048576,MATCH('feuille de comptage'!$D$6&amp;'feuille de comptage'!A38,Inscrits!$AB$6:$AB$1048576&amp;Inscrits!$A$6:$A$1048576,0))</f>
        <v>Jonchery Sur Vesle EE</v>
      </c>
      <c r="F38" s="9" t="str">
        <f>INDEX(Inscrits!$6:$1048576,MATCH('feuille de comptage'!$A38,Inscrits!$A$6:$A$1048576,0),9)</f>
        <v>CM2</v>
      </c>
      <c r="G38" s="10"/>
      <c r="H38" s="10"/>
      <c r="I38" s="10"/>
      <c r="J38" s="10"/>
      <c r="K38" s="10"/>
    </row>
    <row r="39" spans="1:50" ht="25.5" customHeight="1" x14ac:dyDescent="0.25">
      <c r="A39" s="10">
        <f>temp!A32</f>
        <v>12</v>
      </c>
      <c r="B39" s="9" t="str">
        <f>INDEX(Inscrits!$6:$1048576,MATCH('feuille de comptage'!A39,Inscrits!$A$6:$A$1048576,0),2)</f>
        <v>l</v>
      </c>
      <c r="C39" s="9" t="str">
        <f>INDEX(Inscrits!$6:$1048576,MATCH('feuille de comptage'!A39,Inscrits!$A$6:$A$1048576,0),3)</f>
        <v>ll</v>
      </c>
      <c r="D39" s="27" t="str">
        <f t="array" ref="D39">INDEX(Inscrits!$AC$6:$AC$1048576,MATCH('feuille de comptage'!$D$6&amp;A39,Inscrits!$AB$6:$AB$1048576&amp;Inscrits!$A$6:$A$1048576,0))</f>
        <v>Ventelay</v>
      </c>
      <c r="E39" s="27" t="str">
        <f t="array" ref="E39">INDEX(Inscrits!$AD$6:$AD$1048576,MATCH('feuille de comptage'!$D$6&amp;'feuille de comptage'!A39,Inscrits!$AB$6:$AB$1048576&amp;Inscrits!$A$6:$A$1048576,0))</f>
        <v>Jonchery Sur Vesle EE</v>
      </c>
      <c r="F39" s="9" t="str">
        <f>INDEX(Inscrits!$6:$1048576,MATCH('feuille de comptage'!$A39,Inscrits!$A$6:$A$1048576,0),9)</f>
        <v>CM2</v>
      </c>
      <c r="G39" s="10"/>
      <c r="H39" s="10"/>
      <c r="I39" s="10"/>
      <c r="J39" s="10"/>
      <c r="K39" s="10"/>
    </row>
    <row r="40" spans="1:50" ht="25.5" customHeight="1" x14ac:dyDescent="0.25">
      <c r="A40" s="10">
        <f>temp!A33</f>
        <v>12</v>
      </c>
      <c r="B40" s="9" t="str">
        <f>INDEX(Inscrits!$6:$1048576,MATCH('feuille de comptage'!A40,Inscrits!$A$6:$A$1048576,0),2)</f>
        <v>l</v>
      </c>
      <c r="C40" s="9" t="str">
        <f>INDEX(Inscrits!$6:$1048576,MATCH('feuille de comptage'!A40,Inscrits!$A$6:$A$1048576,0),3)</f>
        <v>ll</v>
      </c>
      <c r="D40" s="27" t="str">
        <f t="array" ref="D40">INDEX(Inscrits!$AC$6:$AC$1048576,MATCH('feuille de comptage'!$D$6&amp;A40,Inscrits!$AB$6:$AB$1048576&amp;Inscrits!$A$6:$A$1048576,0))</f>
        <v>Ventelay</v>
      </c>
      <c r="E40" s="27" t="str">
        <f t="array" ref="E40">INDEX(Inscrits!$AD$6:$AD$1048576,MATCH('feuille de comptage'!$D$6&amp;'feuille de comptage'!A40,Inscrits!$AB$6:$AB$1048576&amp;Inscrits!$A$6:$A$1048576,0))</f>
        <v>Jonchery Sur Vesle EE</v>
      </c>
      <c r="F40" s="9" t="str">
        <f>INDEX(Inscrits!$6:$1048576,MATCH('feuille de comptage'!$A40,Inscrits!$A$6:$A$1048576,0),9)</f>
        <v>CM2</v>
      </c>
      <c r="G40" s="10"/>
      <c r="H40" s="10"/>
      <c r="I40" s="10"/>
      <c r="J40" s="10"/>
      <c r="K40" s="10"/>
    </row>
    <row r="41" spans="1:50" ht="25.5" customHeight="1" x14ac:dyDescent="0.25">
      <c r="A41" s="10">
        <f>temp!A34</f>
        <v>12</v>
      </c>
      <c r="B41" s="9" t="str">
        <f>INDEX(Inscrits!$6:$1048576,MATCH('feuille de comptage'!A41,Inscrits!$A$6:$A$1048576,0),2)</f>
        <v>l</v>
      </c>
      <c r="C41" s="9" t="str">
        <f>INDEX(Inscrits!$6:$1048576,MATCH('feuille de comptage'!A41,Inscrits!$A$6:$A$1048576,0),3)</f>
        <v>ll</v>
      </c>
      <c r="D41" s="27" t="str">
        <f t="array" ref="D41">INDEX(Inscrits!$AC$6:$AC$1048576,MATCH('feuille de comptage'!$D$6&amp;A41,Inscrits!$AB$6:$AB$1048576&amp;Inscrits!$A$6:$A$1048576,0))</f>
        <v>Ventelay</v>
      </c>
      <c r="E41" s="27" t="str">
        <f t="array" ref="E41">INDEX(Inscrits!$AD$6:$AD$1048576,MATCH('feuille de comptage'!$D$6&amp;'feuille de comptage'!A41,Inscrits!$AB$6:$AB$1048576&amp;Inscrits!$A$6:$A$1048576,0))</f>
        <v>Jonchery Sur Vesle EE</v>
      </c>
      <c r="F41" s="9" t="str">
        <f>INDEX(Inscrits!$6:$1048576,MATCH('feuille de comptage'!$A41,Inscrits!$A$6:$A$1048576,0),9)</f>
        <v>CM2</v>
      </c>
      <c r="G41" s="10"/>
      <c r="H41" s="10"/>
      <c r="I41" s="10"/>
      <c r="J41" s="10"/>
      <c r="K41" s="10"/>
    </row>
    <row r="42" spans="1:50" ht="25.5" customHeight="1" x14ac:dyDescent="0.25">
      <c r="A42" s="10">
        <f>temp!A35</f>
        <v>12</v>
      </c>
      <c r="B42" s="9" t="str">
        <f>INDEX(Inscrits!$6:$1048576,MATCH('feuille de comptage'!A42,Inscrits!$A$6:$A$1048576,0),2)</f>
        <v>l</v>
      </c>
      <c r="C42" s="9" t="str">
        <f>INDEX(Inscrits!$6:$1048576,MATCH('feuille de comptage'!A42,Inscrits!$A$6:$A$1048576,0),3)</f>
        <v>ll</v>
      </c>
      <c r="D42" s="27" t="str">
        <f t="array" ref="D42">INDEX(Inscrits!$AC$6:$AC$1048576,MATCH('feuille de comptage'!$D$6&amp;A42,Inscrits!$AB$6:$AB$1048576&amp;Inscrits!$A$6:$A$1048576,0))</f>
        <v>Ventelay</v>
      </c>
      <c r="E42" s="27" t="str">
        <f t="array" ref="E42">INDEX(Inscrits!$AD$6:$AD$1048576,MATCH('feuille de comptage'!$D$6&amp;'feuille de comptage'!A42,Inscrits!$AB$6:$AB$1048576&amp;Inscrits!$A$6:$A$1048576,0))</f>
        <v>Jonchery Sur Vesle EE</v>
      </c>
      <c r="F42" s="9" t="str">
        <f>INDEX(Inscrits!$6:$1048576,MATCH('feuille de comptage'!$A42,Inscrits!$A$6:$A$1048576,0),9)</f>
        <v>CM2</v>
      </c>
      <c r="G42" s="10"/>
      <c r="H42" s="10"/>
      <c r="I42" s="10"/>
      <c r="J42" s="10"/>
      <c r="K42" s="10"/>
    </row>
    <row r="43" spans="1:50" ht="25.5" customHeight="1" x14ac:dyDescent="0.25">
      <c r="A43" s="10">
        <f>temp!A36</f>
        <v>12</v>
      </c>
      <c r="B43" s="9" t="str">
        <f>INDEX(Inscrits!$6:$1048576,MATCH('feuille de comptage'!A43,Inscrits!$A$6:$A$1048576,0),2)</f>
        <v>l</v>
      </c>
      <c r="C43" s="9" t="str">
        <f>INDEX(Inscrits!$6:$1048576,MATCH('feuille de comptage'!A43,Inscrits!$A$6:$A$1048576,0),3)</f>
        <v>ll</v>
      </c>
      <c r="D43" s="27" t="str">
        <f t="array" ref="D43">INDEX(Inscrits!$AC$6:$AC$1048576,MATCH('feuille de comptage'!$D$6&amp;A43,Inscrits!$AB$6:$AB$1048576&amp;Inscrits!$A$6:$A$1048576,0))</f>
        <v>Ventelay</v>
      </c>
      <c r="E43" s="27" t="str">
        <f t="array" ref="E43">INDEX(Inscrits!$AD$6:$AD$1048576,MATCH('feuille de comptage'!$D$6&amp;'feuille de comptage'!A43,Inscrits!$AB$6:$AB$1048576&amp;Inscrits!$A$6:$A$1048576,0))</f>
        <v>Jonchery Sur Vesle EE</v>
      </c>
      <c r="F43" s="9" t="str">
        <f>INDEX(Inscrits!$6:$1048576,MATCH('feuille de comptage'!$A43,Inscrits!$A$6:$A$1048576,0),9)</f>
        <v>CM2</v>
      </c>
      <c r="G43" s="10"/>
      <c r="H43" s="10"/>
      <c r="I43" s="10"/>
      <c r="J43" s="10"/>
      <c r="K43" s="10"/>
    </row>
    <row r="44" spans="1:50" ht="25.5" customHeight="1" x14ac:dyDescent="0.25">
      <c r="A44" s="10">
        <f>temp!A37</f>
        <v>12</v>
      </c>
      <c r="B44" s="9" t="str">
        <f>INDEX(Inscrits!$6:$1048576,MATCH('feuille de comptage'!A44,Inscrits!$A$6:$A$1048576,0),2)</f>
        <v>l</v>
      </c>
      <c r="C44" s="9" t="str">
        <f>INDEX(Inscrits!$6:$1048576,MATCH('feuille de comptage'!A44,Inscrits!$A$6:$A$1048576,0),3)</f>
        <v>ll</v>
      </c>
      <c r="D44" s="27" t="str">
        <f t="array" ref="D44">INDEX(Inscrits!$AC$6:$AC$1048576,MATCH('feuille de comptage'!$D$6&amp;A44,Inscrits!$AB$6:$AB$1048576&amp;Inscrits!$A$6:$A$1048576,0))</f>
        <v>Ventelay</v>
      </c>
      <c r="E44" s="27" t="str">
        <f t="array" ref="E44">INDEX(Inscrits!$AD$6:$AD$1048576,MATCH('feuille de comptage'!$D$6&amp;'feuille de comptage'!A44,Inscrits!$AB$6:$AB$1048576&amp;Inscrits!$A$6:$A$1048576,0))</f>
        <v>Jonchery Sur Vesle EE</v>
      </c>
      <c r="F44" s="9" t="str">
        <f>INDEX(Inscrits!$6:$1048576,MATCH('feuille de comptage'!$A44,Inscrits!$A$6:$A$1048576,0),9)</f>
        <v>CM2</v>
      </c>
      <c r="G44" s="10"/>
      <c r="H44" s="10"/>
      <c r="I44" s="10"/>
      <c r="J44" s="10"/>
      <c r="K44" s="10"/>
    </row>
    <row r="45" spans="1:50" ht="25.5" customHeight="1" x14ac:dyDescent="0.25">
      <c r="A45" s="10">
        <f>temp!A38</f>
        <v>12</v>
      </c>
      <c r="B45" s="9" t="str">
        <f>INDEX(Inscrits!$6:$1048576,MATCH('feuille de comptage'!A45,Inscrits!$A$6:$A$1048576,0),2)</f>
        <v>l</v>
      </c>
      <c r="C45" s="9" t="str">
        <f>INDEX(Inscrits!$6:$1048576,MATCH('feuille de comptage'!A45,Inscrits!$A$6:$A$1048576,0),3)</f>
        <v>ll</v>
      </c>
      <c r="D45" s="27" t="str">
        <f t="array" ref="D45">INDEX(Inscrits!$AC$6:$AC$1048576,MATCH('feuille de comptage'!$D$6&amp;A45,Inscrits!$AB$6:$AB$1048576&amp;Inscrits!$A$6:$A$1048576,0))</f>
        <v>Ventelay</v>
      </c>
      <c r="E45" s="27" t="str">
        <f t="array" ref="E45">INDEX(Inscrits!$AD$6:$AD$1048576,MATCH('feuille de comptage'!$D$6&amp;'feuille de comptage'!A45,Inscrits!$AB$6:$AB$1048576&amp;Inscrits!$A$6:$A$1048576,0))</f>
        <v>Jonchery Sur Vesle EE</v>
      </c>
      <c r="F45" s="9" t="str">
        <f>INDEX(Inscrits!$6:$1048576,MATCH('feuille de comptage'!$A45,Inscrits!$A$6:$A$1048576,0),9)</f>
        <v>CM2</v>
      </c>
      <c r="G45" s="10"/>
      <c r="H45" s="10"/>
      <c r="I45" s="10"/>
      <c r="J45" s="10"/>
      <c r="K45" s="10"/>
    </row>
    <row r="46" spans="1:50" ht="25.5" customHeight="1" x14ac:dyDescent="0.25">
      <c r="A46" s="10">
        <f>temp!A39</f>
        <v>12</v>
      </c>
      <c r="B46" s="9" t="str">
        <f>INDEX(Inscrits!$6:$1048576,MATCH('feuille de comptage'!A46,Inscrits!$A$6:$A$1048576,0),2)</f>
        <v>l</v>
      </c>
      <c r="C46" s="9" t="str">
        <f>INDEX(Inscrits!$6:$1048576,MATCH('feuille de comptage'!A46,Inscrits!$A$6:$A$1048576,0),3)</f>
        <v>ll</v>
      </c>
      <c r="D46" s="27" t="str">
        <f t="array" ref="D46">INDEX(Inscrits!$AC$6:$AC$1048576,MATCH('feuille de comptage'!$D$6&amp;A46,Inscrits!$AB$6:$AB$1048576&amp;Inscrits!$A$6:$A$1048576,0))</f>
        <v>Ventelay</v>
      </c>
      <c r="E46" s="27" t="str">
        <f t="array" ref="E46">INDEX(Inscrits!$AD$6:$AD$1048576,MATCH('feuille de comptage'!$D$6&amp;'feuille de comptage'!A46,Inscrits!$AB$6:$AB$1048576&amp;Inscrits!$A$6:$A$1048576,0))</f>
        <v>Jonchery Sur Vesle EE</v>
      </c>
      <c r="F46" s="9" t="str">
        <f>INDEX(Inscrits!$6:$1048576,MATCH('feuille de comptage'!$A46,Inscrits!$A$6:$A$1048576,0),9)</f>
        <v>CM2</v>
      </c>
      <c r="G46" s="10"/>
      <c r="H46" s="10"/>
      <c r="I46" s="10"/>
      <c r="J46" s="10"/>
      <c r="K46" s="10"/>
    </row>
    <row r="47" spans="1:50" ht="25.5" customHeight="1" x14ac:dyDescent="0.25">
      <c r="A47" s="10">
        <f>temp!A40</f>
        <v>12</v>
      </c>
      <c r="B47" s="9" t="str">
        <f>INDEX(Inscrits!$6:$1048576,MATCH('feuille de comptage'!A47,Inscrits!$A$6:$A$1048576,0),2)</f>
        <v>l</v>
      </c>
      <c r="C47" s="9" t="str">
        <f>INDEX(Inscrits!$6:$1048576,MATCH('feuille de comptage'!A47,Inscrits!$A$6:$A$1048576,0),3)</f>
        <v>ll</v>
      </c>
      <c r="D47" s="27" t="str">
        <f t="array" ref="D47">INDEX(Inscrits!$AC$6:$AC$1048576,MATCH('feuille de comptage'!$D$6&amp;A47,Inscrits!$AB$6:$AB$1048576&amp;Inscrits!$A$6:$A$1048576,0))</f>
        <v>Ventelay</v>
      </c>
      <c r="E47" s="27" t="str">
        <f t="array" ref="E47">INDEX(Inscrits!$AD$6:$AD$1048576,MATCH('feuille de comptage'!$D$6&amp;'feuille de comptage'!A47,Inscrits!$AB$6:$AB$1048576&amp;Inscrits!$A$6:$A$1048576,0))</f>
        <v>Jonchery Sur Vesle EE</v>
      </c>
      <c r="F47" s="9" t="str">
        <f>INDEX(Inscrits!$6:$1048576,MATCH('feuille de comptage'!$A47,Inscrits!$A$6:$A$1048576,0),9)</f>
        <v>CM2</v>
      </c>
      <c r="G47" s="10"/>
      <c r="H47" s="10"/>
      <c r="I47" s="10"/>
      <c r="J47" s="10"/>
      <c r="K47" s="10"/>
    </row>
    <row r="48" spans="1:50" ht="25.5" customHeight="1" x14ac:dyDescent="0.25">
      <c r="A48" s="10">
        <f>temp!A41</f>
        <v>12</v>
      </c>
      <c r="B48" s="9" t="str">
        <f>INDEX(Inscrits!$6:$1048576,MATCH('feuille de comptage'!A48,Inscrits!$A$6:$A$1048576,0),2)</f>
        <v>l</v>
      </c>
      <c r="C48" s="9" t="str">
        <f>INDEX(Inscrits!$6:$1048576,MATCH('feuille de comptage'!A48,Inscrits!$A$6:$A$1048576,0),3)</f>
        <v>ll</v>
      </c>
      <c r="D48" s="27" t="str">
        <f t="array" ref="D48">INDEX(Inscrits!$AC$6:$AC$1048576,MATCH('feuille de comptage'!$D$6&amp;A48,Inscrits!$AB$6:$AB$1048576&amp;Inscrits!$A$6:$A$1048576,0))</f>
        <v>Ventelay</v>
      </c>
      <c r="E48" s="27" t="str">
        <f t="array" ref="E48">INDEX(Inscrits!$AD$6:$AD$1048576,MATCH('feuille de comptage'!$D$6&amp;'feuille de comptage'!A48,Inscrits!$AB$6:$AB$1048576&amp;Inscrits!$A$6:$A$1048576,0))</f>
        <v>Jonchery Sur Vesle EE</v>
      </c>
      <c r="F48" s="9" t="str">
        <f>INDEX(Inscrits!$6:$1048576,MATCH('feuille de comptage'!$A48,Inscrits!$A$6:$A$1048576,0),9)</f>
        <v>CM2</v>
      </c>
      <c r="G48" s="10"/>
      <c r="H48" s="10"/>
      <c r="I48" s="10"/>
      <c r="J48" s="10"/>
      <c r="K48" s="10"/>
    </row>
    <row r="49" spans="1:11" ht="25.5" customHeight="1" x14ac:dyDescent="0.25">
      <c r="A49" s="10">
        <f>temp!A42</f>
        <v>12</v>
      </c>
      <c r="B49" s="9" t="str">
        <f>INDEX(Inscrits!$6:$1048576,MATCH('feuille de comptage'!A49,Inscrits!$A$6:$A$1048576,0),2)</f>
        <v>l</v>
      </c>
      <c r="C49" s="9" t="str">
        <f>INDEX(Inscrits!$6:$1048576,MATCH('feuille de comptage'!A49,Inscrits!$A$6:$A$1048576,0),3)</f>
        <v>ll</v>
      </c>
      <c r="D49" s="27" t="str">
        <f t="array" ref="D49">INDEX(Inscrits!$AC$6:$AC$1048576,MATCH('feuille de comptage'!$D$6&amp;A49,Inscrits!$AB$6:$AB$1048576&amp;Inscrits!$A$6:$A$1048576,0))</f>
        <v>Ventelay</v>
      </c>
      <c r="E49" s="27" t="str">
        <f t="array" ref="E49">INDEX(Inscrits!$AD$6:$AD$1048576,MATCH('feuille de comptage'!$D$6&amp;'feuille de comptage'!A49,Inscrits!$AB$6:$AB$1048576&amp;Inscrits!$A$6:$A$1048576,0))</f>
        <v>Jonchery Sur Vesle EE</v>
      </c>
      <c r="F49" s="9" t="str">
        <f>INDEX(Inscrits!$6:$1048576,MATCH('feuille de comptage'!$A49,Inscrits!$A$6:$A$1048576,0),9)</f>
        <v>CM2</v>
      </c>
      <c r="G49" s="10"/>
      <c r="H49" s="10"/>
      <c r="I49" s="10"/>
      <c r="J49" s="10"/>
      <c r="K49" s="10"/>
    </row>
    <row r="50" spans="1:11" ht="25.5" customHeight="1" x14ac:dyDescent="0.25">
      <c r="A50" s="10">
        <f>temp!A43</f>
        <v>12</v>
      </c>
      <c r="B50" s="9" t="str">
        <f>INDEX(Inscrits!$6:$1048576,MATCH('feuille de comptage'!A50,Inscrits!$A$6:$A$1048576,0),2)</f>
        <v>l</v>
      </c>
      <c r="C50" s="9" t="str">
        <f>INDEX(Inscrits!$6:$1048576,MATCH('feuille de comptage'!A50,Inscrits!$A$6:$A$1048576,0),3)</f>
        <v>ll</v>
      </c>
      <c r="D50" s="27" t="str">
        <f t="array" ref="D50">INDEX(Inscrits!$AC$6:$AC$1048576,MATCH('feuille de comptage'!$D$6&amp;A50,Inscrits!$AB$6:$AB$1048576&amp;Inscrits!$A$6:$A$1048576,0))</f>
        <v>Ventelay</v>
      </c>
      <c r="E50" s="27" t="str">
        <f t="array" ref="E50">INDEX(Inscrits!$AD$6:$AD$1048576,MATCH('feuille de comptage'!$D$6&amp;'feuille de comptage'!A50,Inscrits!$AB$6:$AB$1048576&amp;Inscrits!$A$6:$A$1048576,0))</f>
        <v>Jonchery Sur Vesle EE</v>
      </c>
      <c r="F50" s="9" t="str">
        <f>INDEX(Inscrits!$6:$1048576,MATCH('feuille de comptage'!$A50,Inscrits!$A$6:$A$1048576,0),9)</f>
        <v>CM2</v>
      </c>
      <c r="G50" s="10"/>
      <c r="H50" s="10"/>
      <c r="I50" s="10"/>
      <c r="J50" s="10"/>
      <c r="K50" s="10"/>
    </row>
    <row r="51" spans="1:11" ht="25.5" customHeight="1" x14ac:dyDescent="0.25">
      <c r="A51" s="10">
        <f>temp!A44</f>
        <v>12</v>
      </c>
      <c r="B51" s="9" t="str">
        <f>INDEX(Inscrits!$6:$1048576,MATCH('feuille de comptage'!A51,Inscrits!$A$6:$A$1048576,0),2)</f>
        <v>l</v>
      </c>
      <c r="C51" s="9" t="str">
        <f>INDEX(Inscrits!$6:$1048576,MATCH('feuille de comptage'!A51,Inscrits!$A$6:$A$1048576,0),3)</f>
        <v>ll</v>
      </c>
      <c r="D51" s="27" t="str">
        <f t="array" ref="D51">INDEX(Inscrits!$AC$6:$AC$1048576,MATCH('feuille de comptage'!$D$6&amp;A51,Inscrits!$AB$6:$AB$1048576&amp;Inscrits!$A$6:$A$1048576,0))</f>
        <v>Ventelay</v>
      </c>
      <c r="E51" s="27" t="str">
        <f t="array" ref="E51">INDEX(Inscrits!$AD$6:$AD$1048576,MATCH('feuille de comptage'!$D$6&amp;'feuille de comptage'!A51,Inscrits!$AB$6:$AB$1048576&amp;Inscrits!$A$6:$A$1048576,0))</f>
        <v>Jonchery Sur Vesle EE</v>
      </c>
      <c r="F51" s="9" t="str">
        <f>INDEX(Inscrits!$6:$1048576,MATCH('feuille de comptage'!$A51,Inscrits!$A$6:$A$1048576,0),9)</f>
        <v>CM2</v>
      </c>
      <c r="G51" s="10"/>
      <c r="H51" s="10"/>
      <c r="I51" s="10"/>
      <c r="J51" s="10"/>
      <c r="K51" s="10"/>
    </row>
    <row r="52" spans="1:11" ht="25.5" customHeight="1" x14ac:dyDescent="0.25">
      <c r="A52" s="10">
        <f>temp!A45</f>
        <v>12</v>
      </c>
      <c r="B52" s="9" t="str">
        <f>INDEX(Inscrits!$6:$1048576,MATCH('feuille de comptage'!A52,Inscrits!$A$6:$A$1048576,0),2)</f>
        <v>l</v>
      </c>
      <c r="C52" s="9" t="str">
        <f>INDEX(Inscrits!$6:$1048576,MATCH('feuille de comptage'!A52,Inscrits!$A$6:$A$1048576,0),3)</f>
        <v>ll</v>
      </c>
      <c r="D52" s="27" t="str">
        <f t="array" ref="D52">INDEX(Inscrits!$AC$6:$AC$1048576,MATCH('feuille de comptage'!$D$6&amp;A52,Inscrits!$AB$6:$AB$1048576&amp;Inscrits!$A$6:$A$1048576,0))</f>
        <v>Ventelay</v>
      </c>
      <c r="E52" s="27" t="str">
        <f t="array" ref="E52">INDEX(Inscrits!$AD$6:$AD$1048576,MATCH('feuille de comptage'!$D$6&amp;'feuille de comptage'!A52,Inscrits!$AB$6:$AB$1048576&amp;Inscrits!$A$6:$A$1048576,0))</f>
        <v>Jonchery Sur Vesle EE</v>
      </c>
      <c r="F52" s="9" t="str">
        <f>INDEX(Inscrits!$6:$1048576,MATCH('feuille de comptage'!$A52,Inscrits!$A$6:$A$1048576,0),9)</f>
        <v>CM2</v>
      </c>
      <c r="G52" s="10"/>
      <c r="H52" s="10"/>
      <c r="I52" s="10"/>
      <c r="J52" s="10"/>
      <c r="K52" s="10"/>
    </row>
    <row r="53" spans="1:11" ht="25.5" customHeight="1" x14ac:dyDescent="0.25">
      <c r="A53" s="10">
        <f>temp!A46</f>
        <v>12</v>
      </c>
      <c r="B53" s="9" t="str">
        <f>INDEX(Inscrits!$6:$1048576,MATCH('feuille de comptage'!A53,Inscrits!$A$6:$A$1048576,0),2)</f>
        <v>l</v>
      </c>
      <c r="C53" s="9" t="str">
        <f>INDEX(Inscrits!$6:$1048576,MATCH('feuille de comptage'!A53,Inscrits!$A$6:$A$1048576,0),3)</f>
        <v>ll</v>
      </c>
      <c r="D53" s="27" t="str">
        <f t="array" ref="D53">INDEX(Inscrits!$AC$6:$AC$1048576,MATCH('feuille de comptage'!$D$6&amp;A53,Inscrits!$AB$6:$AB$1048576&amp;Inscrits!$A$6:$A$1048576,0))</f>
        <v>Ventelay</v>
      </c>
      <c r="E53" s="27" t="str">
        <f t="array" ref="E53">INDEX(Inscrits!$AD$6:$AD$1048576,MATCH('feuille de comptage'!$D$6&amp;'feuille de comptage'!A53,Inscrits!$AB$6:$AB$1048576&amp;Inscrits!$A$6:$A$1048576,0))</f>
        <v>Jonchery Sur Vesle EE</v>
      </c>
      <c r="F53" s="9" t="str">
        <f>INDEX(Inscrits!$6:$1048576,MATCH('feuille de comptage'!$A53,Inscrits!$A$6:$A$1048576,0),9)</f>
        <v>CM2</v>
      </c>
      <c r="G53" s="10"/>
      <c r="H53" s="10"/>
      <c r="I53" s="10"/>
      <c r="J53" s="10"/>
      <c r="K53" s="10"/>
    </row>
    <row r="54" spans="1:11" ht="25.5" customHeight="1" x14ac:dyDescent="0.25">
      <c r="A54" s="10">
        <f>temp!A47</f>
        <v>12</v>
      </c>
      <c r="B54" s="9" t="str">
        <f>INDEX(Inscrits!$6:$1048576,MATCH('feuille de comptage'!A54,Inscrits!$A$6:$A$1048576,0),2)</f>
        <v>l</v>
      </c>
      <c r="C54" s="9" t="str">
        <f>INDEX(Inscrits!$6:$1048576,MATCH('feuille de comptage'!A54,Inscrits!$A$6:$A$1048576,0),3)</f>
        <v>ll</v>
      </c>
      <c r="D54" s="27" t="str">
        <f t="array" ref="D54">INDEX(Inscrits!$AC$6:$AC$1048576,MATCH('feuille de comptage'!$D$6&amp;A54,Inscrits!$AB$6:$AB$1048576&amp;Inscrits!$A$6:$A$1048576,0))</f>
        <v>Ventelay</v>
      </c>
      <c r="E54" s="27" t="str">
        <f t="array" ref="E54">INDEX(Inscrits!$AD$6:$AD$1048576,MATCH('feuille de comptage'!$D$6&amp;'feuille de comptage'!A54,Inscrits!$AB$6:$AB$1048576&amp;Inscrits!$A$6:$A$1048576,0))</f>
        <v>Jonchery Sur Vesle EE</v>
      </c>
      <c r="F54" s="9" t="str">
        <f>INDEX(Inscrits!$6:$1048576,MATCH('feuille de comptage'!$A54,Inscrits!$A$6:$A$1048576,0),9)</f>
        <v>CM2</v>
      </c>
      <c r="G54" s="10"/>
      <c r="H54" s="10"/>
      <c r="I54" s="10"/>
      <c r="J54" s="10"/>
      <c r="K54" s="10"/>
    </row>
    <row r="55" spans="1:11" ht="25.5" customHeight="1" x14ac:dyDescent="0.25">
      <c r="A55" s="10">
        <f>temp!A48</f>
        <v>12</v>
      </c>
      <c r="B55" s="9" t="str">
        <f>INDEX(Inscrits!$6:$1048576,MATCH('feuille de comptage'!A55,Inscrits!$A$6:$A$1048576,0),2)</f>
        <v>l</v>
      </c>
      <c r="C55" s="9" t="str">
        <f>INDEX(Inscrits!$6:$1048576,MATCH('feuille de comptage'!A55,Inscrits!$A$6:$A$1048576,0),3)</f>
        <v>ll</v>
      </c>
      <c r="D55" s="27" t="str">
        <f t="array" ref="D55">INDEX(Inscrits!$AC$6:$AC$1048576,MATCH('feuille de comptage'!$D$6&amp;A55,Inscrits!$AB$6:$AB$1048576&amp;Inscrits!$A$6:$A$1048576,0))</f>
        <v>Ventelay</v>
      </c>
      <c r="E55" s="27" t="str">
        <f t="array" ref="E55">INDEX(Inscrits!$AD$6:$AD$1048576,MATCH('feuille de comptage'!$D$6&amp;'feuille de comptage'!A55,Inscrits!$AB$6:$AB$1048576&amp;Inscrits!$A$6:$A$1048576,0))</f>
        <v>Jonchery Sur Vesle EE</v>
      </c>
      <c r="F55" s="9" t="str">
        <f>INDEX(Inscrits!$6:$1048576,MATCH('feuille de comptage'!$A55,Inscrits!$A$6:$A$1048576,0),9)</f>
        <v>CM2</v>
      </c>
      <c r="G55" s="10"/>
      <c r="H55" s="10"/>
      <c r="I55" s="10"/>
      <c r="J55" s="10"/>
      <c r="K55" s="10"/>
    </row>
    <row r="56" spans="1:11" ht="25.5" customHeight="1" x14ac:dyDescent="0.25">
      <c r="A56" s="10">
        <f>temp!A49</f>
        <v>12</v>
      </c>
      <c r="B56" s="9" t="str">
        <f>INDEX(Inscrits!$6:$1048576,MATCH('feuille de comptage'!A56,Inscrits!$A$6:$A$1048576,0),2)</f>
        <v>l</v>
      </c>
      <c r="C56" s="9" t="str">
        <f>INDEX(Inscrits!$6:$1048576,MATCH('feuille de comptage'!A56,Inscrits!$A$6:$A$1048576,0),3)</f>
        <v>ll</v>
      </c>
      <c r="D56" s="27" t="str">
        <f t="array" ref="D56">INDEX(Inscrits!$AC$6:$AC$1048576,MATCH('feuille de comptage'!$D$6&amp;A56,Inscrits!$AB$6:$AB$1048576&amp;Inscrits!$A$6:$A$1048576,0))</f>
        <v>Ventelay</v>
      </c>
      <c r="E56" s="27" t="str">
        <f t="array" ref="E56">INDEX(Inscrits!$AD$6:$AD$1048576,MATCH('feuille de comptage'!$D$6&amp;'feuille de comptage'!A56,Inscrits!$AB$6:$AB$1048576&amp;Inscrits!$A$6:$A$1048576,0))</f>
        <v>Jonchery Sur Vesle EE</v>
      </c>
      <c r="F56" s="9" t="str">
        <f>INDEX(Inscrits!$6:$1048576,MATCH('feuille de comptage'!$A56,Inscrits!$A$6:$A$1048576,0),9)</f>
        <v>CM2</v>
      </c>
      <c r="G56" s="10"/>
      <c r="H56" s="10"/>
      <c r="I56" s="10"/>
      <c r="J56" s="10"/>
      <c r="K56" s="10"/>
    </row>
    <row r="57" spans="1:11" ht="25.5" customHeight="1" x14ac:dyDescent="0.25">
      <c r="A57" s="10">
        <f>temp!A50</f>
        <v>12</v>
      </c>
      <c r="B57" s="9" t="str">
        <f>INDEX(Inscrits!$6:$1048576,MATCH('feuille de comptage'!A57,Inscrits!$A$6:$A$1048576,0),2)</f>
        <v>l</v>
      </c>
      <c r="C57" s="9" t="str">
        <f>INDEX(Inscrits!$6:$1048576,MATCH('feuille de comptage'!A57,Inscrits!$A$6:$A$1048576,0),3)</f>
        <v>ll</v>
      </c>
      <c r="D57" s="27" t="str">
        <f t="array" ref="D57">INDEX(Inscrits!$AC$6:$AC$1048576,MATCH('feuille de comptage'!$D$6&amp;A57,Inscrits!$AB$6:$AB$1048576&amp;Inscrits!$A$6:$A$1048576,0))</f>
        <v>Ventelay</v>
      </c>
      <c r="E57" s="27" t="str">
        <f t="array" ref="E57">INDEX(Inscrits!$AD$6:$AD$1048576,MATCH('feuille de comptage'!$D$6&amp;'feuille de comptage'!A57,Inscrits!$AB$6:$AB$1048576&amp;Inscrits!$A$6:$A$1048576,0))</f>
        <v>Jonchery Sur Vesle EE</v>
      </c>
      <c r="F57" s="9" t="str">
        <f>INDEX(Inscrits!$6:$1048576,MATCH('feuille de comptage'!$A57,Inscrits!$A$6:$A$1048576,0),9)</f>
        <v>CM2</v>
      </c>
      <c r="G57" s="10"/>
      <c r="H57" s="10"/>
      <c r="I57" s="10"/>
      <c r="J57" s="10"/>
      <c r="K57" s="10"/>
    </row>
    <row r="58" spans="1:11" ht="25.5" customHeight="1" x14ac:dyDescent="0.25">
      <c r="A58" s="10">
        <f>temp!A51</f>
        <v>12</v>
      </c>
      <c r="B58" s="9" t="str">
        <f>INDEX(Inscrits!$6:$1048576,MATCH('feuille de comptage'!A58,Inscrits!$A$6:$A$1048576,0),2)</f>
        <v>l</v>
      </c>
      <c r="C58" s="9" t="str">
        <f>INDEX(Inscrits!$6:$1048576,MATCH('feuille de comptage'!A58,Inscrits!$A$6:$A$1048576,0),3)</f>
        <v>ll</v>
      </c>
      <c r="D58" s="27" t="str">
        <f t="array" ref="D58">INDEX(Inscrits!$AC$6:$AC$1048576,MATCH('feuille de comptage'!$D$6&amp;A58,Inscrits!$AB$6:$AB$1048576&amp;Inscrits!$A$6:$A$1048576,0))</f>
        <v>Ventelay</v>
      </c>
      <c r="E58" s="27" t="str">
        <f t="array" ref="E58">INDEX(Inscrits!$AD$6:$AD$1048576,MATCH('feuille de comptage'!$D$6&amp;'feuille de comptage'!A58,Inscrits!$AB$6:$AB$1048576&amp;Inscrits!$A$6:$A$1048576,0))</f>
        <v>Jonchery Sur Vesle EE</v>
      </c>
      <c r="F58" s="9" t="str">
        <f>INDEX(Inscrits!$6:$1048576,MATCH('feuille de comptage'!$A58,Inscrits!$A$6:$A$1048576,0),9)</f>
        <v>CM2</v>
      </c>
      <c r="G58" s="10"/>
      <c r="H58" s="10"/>
      <c r="I58" s="10"/>
      <c r="J58" s="10"/>
      <c r="K58" s="10"/>
    </row>
    <row r="59" spans="1:11" ht="25.5" customHeight="1" x14ac:dyDescent="0.25">
      <c r="A59" s="10">
        <f>temp!A52</f>
        <v>12</v>
      </c>
      <c r="B59" s="9" t="str">
        <f>INDEX(Inscrits!$6:$1048576,MATCH('feuille de comptage'!A59,Inscrits!$A$6:$A$1048576,0),2)</f>
        <v>l</v>
      </c>
      <c r="C59" s="9" t="str">
        <f>INDEX(Inscrits!$6:$1048576,MATCH('feuille de comptage'!A59,Inscrits!$A$6:$A$1048576,0),3)</f>
        <v>ll</v>
      </c>
      <c r="D59" s="27" t="str">
        <f t="array" ref="D59">INDEX(Inscrits!$AC$6:$AC$1048576,MATCH('feuille de comptage'!$D$6&amp;A59,Inscrits!$AB$6:$AB$1048576&amp;Inscrits!$A$6:$A$1048576,0))</f>
        <v>Ventelay</v>
      </c>
      <c r="E59" s="27" t="str">
        <f t="array" ref="E59">INDEX(Inscrits!$AD$6:$AD$1048576,MATCH('feuille de comptage'!$D$6&amp;'feuille de comptage'!A59,Inscrits!$AB$6:$AB$1048576&amp;Inscrits!$A$6:$A$1048576,0))</f>
        <v>Jonchery Sur Vesle EE</v>
      </c>
      <c r="F59" s="9" t="str">
        <f>INDEX(Inscrits!$6:$1048576,MATCH('feuille de comptage'!$A59,Inscrits!$A$6:$A$1048576,0),9)</f>
        <v>CM2</v>
      </c>
      <c r="G59" s="10"/>
      <c r="H59" s="10"/>
      <c r="I59" s="10"/>
      <c r="J59" s="10"/>
      <c r="K59" s="10"/>
    </row>
    <row r="60" spans="1:11" ht="25.5" customHeight="1" x14ac:dyDescent="0.25">
      <c r="A60" s="10">
        <f>temp!A53</f>
        <v>12</v>
      </c>
      <c r="B60" s="9" t="str">
        <f>INDEX(Inscrits!$6:$1048576,MATCH('feuille de comptage'!A60,Inscrits!$A$6:$A$1048576,0),2)</f>
        <v>l</v>
      </c>
      <c r="C60" s="9" t="str">
        <f>INDEX(Inscrits!$6:$1048576,MATCH('feuille de comptage'!A60,Inscrits!$A$6:$A$1048576,0),3)</f>
        <v>ll</v>
      </c>
      <c r="D60" s="27" t="str">
        <f t="array" ref="D60">INDEX(Inscrits!$AC$6:$AC$1048576,MATCH('feuille de comptage'!$D$6&amp;A60,Inscrits!$AB$6:$AB$1048576&amp;Inscrits!$A$6:$A$1048576,0))</f>
        <v>Ventelay</v>
      </c>
      <c r="E60" s="27" t="str">
        <f t="array" ref="E60">INDEX(Inscrits!$AD$6:$AD$1048576,MATCH('feuille de comptage'!$D$6&amp;'feuille de comptage'!A60,Inscrits!$AB$6:$AB$1048576&amp;Inscrits!$A$6:$A$1048576,0))</f>
        <v>Jonchery Sur Vesle EE</v>
      </c>
      <c r="F60" s="9" t="str">
        <f>INDEX(Inscrits!$6:$1048576,MATCH('feuille de comptage'!$A60,Inscrits!$A$6:$A$1048576,0),9)</f>
        <v>CM2</v>
      </c>
      <c r="G60" s="10"/>
      <c r="H60" s="10"/>
      <c r="I60" s="10"/>
      <c r="J60" s="10"/>
      <c r="K60" s="10"/>
    </row>
    <row r="61" spans="1:11" ht="25.5" customHeight="1" x14ac:dyDescent="0.25">
      <c r="A61" s="10">
        <f>temp!A54</f>
        <v>12</v>
      </c>
      <c r="B61" s="9" t="str">
        <f>INDEX(Inscrits!$6:$1048576,MATCH('feuille de comptage'!A61,Inscrits!$A$6:$A$1048576,0),2)</f>
        <v>l</v>
      </c>
      <c r="C61" s="9" t="str">
        <f>INDEX(Inscrits!$6:$1048576,MATCH('feuille de comptage'!A61,Inscrits!$A$6:$A$1048576,0),3)</f>
        <v>ll</v>
      </c>
      <c r="D61" s="27" t="str">
        <f t="array" ref="D61">INDEX(Inscrits!$AC$6:$AC$1048576,MATCH('feuille de comptage'!$D$6&amp;A61,Inscrits!$AB$6:$AB$1048576&amp;Inscrits!$A$6:$A$1048576,0))</f>
        <v>Ventelay</v>
      </c>
      <c r="E61" s="27" t="str">
        <f t="array" ref="E61">INDEX(Inscrits!$AD$6:$AD$1048576,MATCH('feuille de comptage'!$D$6&amp;'feuille de comptage'!A61,Inscrits!$AB$6:$AB$1048576&amp;Inscrits!$A$6:$A$1048576,0))</f>
        <v>Jonchery Sur Vesle EE</v>
      </c>
      <c r="F61" s="9" t="str">
        <f>INDEX(Inscrits!$6:$1048576,MATCH('feuille de comptage'!$A61,Inscrits!$A$6:$A$1048576,0),9)</f>
        <v>CM2</v>
      </c>
      <c r="G61" s="10"/>
      <c r="H61" s="10"/>
      <c r="I61" s="10"/>
      <c r="J61" s="10"/>
      <c r="K61" s="10"/>
    </row>
    <row r="62" spans="1:11" ht="25.5" customHeight="1" x14ac:dyDescent="0.25">
      <c r="A62" s="10">
        <f>temp!A55</f>
        <v>12</v>
      </c>
      <c r="B62" s="9" t="str">
        <f>INDEX(Inscrits!$6:$1048576,MATCH('feuille de comptage'!A62,Inscrits!$A$6:$A$1048576,0),2)</f>
        <v>l</v>
      </c>
      <c r="C62" s="9" t="str">
        <f>INDEX(Inscrits!$6:$1048576,MATCH('feuille de comptage'!A62,Inscrits!$A$6:$A$1048576,0),3)</f>
        <v>ll</v>
      </c>
      <c r="D62" s="27" t="str">
        <f t="array" ref="D62">INDEX(Inscrits!$AC$6:$AC$1048576,MATCH('feuille de comptage'!$D$6&amp;A62,Inscrits!$AB$6:$AB$1048576&amp;Inscrits!$A$6:$A$1048576,0))</f>
        <v>Ventelay</v>
      </c>
      <c r="E62" s="27" t="str">
        <f t="array" ref="E62">INDEX(Inscrits!$AD$6:$AD$1048576,MATCH('feuille de comptage'!$D$6&amp;'feuille de comptage'!A62,Inscrits!$AB$6:$AB$1048576&amp;Inscrits!$A$6:$A$1048576,0))</f>
        <v>Jonchery Sur Vesle EE</v>
      </c>
      <c r="F62" s="9" t="str">
        <f>INDEX(Inscrits!$6:$1048576,MATCH('feuille de comptage'!$A62,Inscrits!$A$6:$A$1048576,0),9)</f>
        <v>CM2</v>
      </c>
      <c r="G62" s="10"/>
      <c r="H62" s="10"/>
      <c r="I62" s="10"/>
      <c r="J62" s="10"/>
      <c r="K62" s="10"/>
    </row>
    <row r="63" spans="1:11" ht="25.5" customHeight="1" x14ac:dyDescent="0.25">
      <c r="A63" s="10">
        <f>temp!A56</f>
        <v>12</v>
      </c>
      <c r="B63" s="9" t="str">
        <f>INDEX(Inscrits!$6:$1048576,MATCH('feuille de comptage'!A63,Inscrits!$A$6:$A$1048576,0),2)</f>
        <v>l</v>
      </c>
      <c r="C63" s="9" t="str">
        <f>INDEX(Inscrits!$6:$1048576,MATCH('feuille de comptage'!A63,Inscrits!$A$6:$A$1048576,0),3)</f>
        <v>ll</v>
      </c>
      <c r="D63" s="27" t="str">
        <f t="array" ref="D63">INDEX(Inscrits!$AC$6:$AC$1048576,MATCH('feuille de comptage'!$D$6&amp;A63,Inscrits!$AB$6:$AB$1048576&amp;Inscrits!$A$6:$A$1048576,0))</f>
        <v>Ventelay</v>
      </c>
      <c r="E63" s="27" t="str">
        <f t="array" ref="E63">INDEX(Inscrits!$AD$6:$AD$1048576,MATCH('feuille de comptage'!$D$6&amp;'feuille de comptage'!A63,Inscrits!$AB$6:$AB$1048576&amp;Inscrits!$A$6:$A$1048576,0))</f>
        <v>Jonchery Sur Vesle EE</v>
      </c>
      <c r="F63" s="9" t="str">
        <f>INDEX(Inscrits!$6:$1048576,MATCH('feuille de comptage'!$A63,Inscrits!$A$6:$A$1048576,0),9)</f>
        <v>CM2</v>
      </c>
      <c r="G63" s="10"/>
      <c r="H63" s="10"/>
      <c r="I63" s="10"/>
      <c r="J63" s="10"/>
      <c r="K63" s="10"/>
    </row>
    <row r="64" spans="1:11" ht="25.5" customHeight="1" x14ac:dyDescent="0.25">
      <c r="A64" s="10">
        <f>temp!A57</f>
        <v>12</v>
      </c>
      <c r="B64" s="9" t="str">
        <f>INDEX(Inscrits!$6:$1048576,MATCH('feuille de comptage'!A64,Inscrits!$A$6:$A$1048576,0),2)</f>
        <v>l</v>
      </c>
      <c r="C64" s="9" t="str">
        <f>INDEX(Inscrits!$6:$1048576,MATCH('feuille de comptage'!A64,Inscrits!$A$6:$A$1048576,0),3)</f>
        <v>ll</v>
      </c>
      <c r="D64" s="27" t="str">
        <f t="array" ref="D64">INDEX(Inscrits!$AC$6:$AC$1048576,MATCH('feuille de comptage'!$D$6&amp;A64,Inscrits!$AB$6:$AB$1048576&amp;Inscrits!$A$6:$A$1048576,0))</f>
        <v>Ventelay</v>
      </c>
      <c r="E64" s="27" t="str">
        <f t="array" ref="E64">INDEX(Inscrits!$AD$6:$AD$1048576,MATCH('feuille de comptage'!$D$6&amp;'feuille de comptage'!A64,Inscrits!$AB$6:$AB$1048576&amp;Inscrits!$A$6:$A$1048576,0))</f>
        <v>Jonchery Sur Vesle EE</v>
      </c>
      <c r="F64" s="9" t="str">
        <f>INDEX(Inscrits!$6:$1048576,MATCH('feuille de comptage'!$A64,Inscrits!$A$6:$A$1048576,0),9)</f>
        <v>CM2</v>
      </c>
      <c r="G64" s="10"/>
      <c r="H64" s="10"/>
      <c r="I64" s="10"/>
      <c r="J64" s="10"/>
      <c r="K64" s="10"/>
    </row>
    <row r="65" spans="1:11" ht="25.5" customHeight="1" x14ac:dyDescent="0.25">
      <c r="A65" s="10">
        <f>temp!A58</f>
        <v>12</v>
      </c>
      <c r="B65" s="9" t="str">
        <f>INDEX(Inscrits!$6:$1048576,MATCH('feuille de comptage'!A65,Inscrits!$A$6:$A$1048576,0),2)</f>
        <v>l</v>
      </c>
      <c r="C65" s="9" t="str">
        <f>INDEX(Inscrits!$6:$1048576,MATCH('feuille de comptage'!A65,Inscrits!$A$6:$A$1048576,0),3)</f>
        <v>ll</v>
      </c>
      <c r="D65" s="27" t="str">
        <f t="array" ref="D65">INDEX(Inscrits!$AC$6:$AC$1048576,MATCH('feuille de comptage'!$D$6&amp;A65,Inscrits!$AB$6:$AB$1048576&amp;Inscrits!$A$6:$A$1048576,0))</f>
        <v>Ventelay</v>
      </c>
      <c r="E65" s="27" t="str">
        <f t="array" ref="E65">INDEX(Inscrits!$AD$6:$AD$1048576,MATCH('feuille de comptage'!$D$6&amp;'feuille de comptage'!A65,Inscrits!$AB$6:$AB$1048576&amp;Inscrits!$A$6:$A$1048576,0))</f>
        <v>Jonchery Sur Vesle EE</v>
      </c>
      <c r="F65" s="9" t="str">
        <f>INDEX(Inscrits!$6:$1048576,MATCH('feuille de comptage'!$A65,Inscrits!$A$6:$A$1048576,0),9)</f>
        <v>CM2</v>
      </c>
      <c r="G65" s="10"/>
      <c r="H65" s="10"/>
      <c r="I65" s="10"/>
      <c r="J65" s="10"/>
      <c r="K65" s="10"/>
    </row>
    <row r="66" spans="1:11" ht="25.5" customHeight="1" x14ac:dyDescent="0.25">
      <c r="A66" s="10">
        <f>temp!A59</f>
        <v>12</v>
      </c>
      <c r="B66" s="9" t="str">
        <f>INDEX(Inscrits!$6:$1048576,MATCH('feuille de comptage'!A66,Inscrits!$A$6:$A$1048576,0),2)</f>
        <v>l</v>
      </c>
      <c r="C66" s="9" t="str">
        <f>INDEX(Inscrits!$6:$1048576,MATCH('feuille de comptage'!A66,Inscrits!$A$6:$A$1048576,0),3)</f>
        <v>ll</v>
      </c>
      <c r="D66" s="27" t="str">
        <f t="array" ref="D66">INDEX(Inscrits!$AC$6:$AC$1048576,MATCH('feuille de comptage'!$D$6&amp;A66,Inscrits!$AB$6:$AB$1048576&amp;Inscrits!$A$6:$A$1048576,0))</f>
        <v>Ventelay</v>
      </c>
      <c r="E66" s="27" t="str">
        <f t="array" ref="E66">INDEX(Inscrits!$AD$6:$AD$1048576,MATCH('feuille de comptage'!$D$6&amp;'feuille de comptage'!A66,Inscrits!$AB$6:$AB$1048576&amp;Inscrits!$A$6:$A$1048576,0))</f>
        <v>Jonchery Sur Vesle EE</v>
      </c>
      <c r="F66" s="9" t="str">
        <f>INDEX(Inscrits!$6:$1048576,MATCH('feuille de comptage'!$A66,Inscrits!$A$6:$A$1048576,0),9)</f>
        <v>CM2</v>
      </c>
      <c r="G66" s="10"/>
      <c r="H66" s="10"/>
      <c r="I66" s="10"/>
      <c r="J66" s="10"/>
      <c r="K66" s="10"/>
    </row>
    <row r="67" spans="1:11" ht="25.5" customHeight="1" x14ac:dyDescent="0.25">
      <c r="A67" s="10">
        <f>temp!A60</f>
        <v>12</v>
      </c>
      <c r="B67" s="9" t="str">
        <f>INDEX(Inscrits!$6:$1048576,MATCH('feuille de comptage'!A67,Inscrits!$A$6:$A$1048576,0),2)</f>
        <v>l</v>
      </c>
      <c r="C67" s="9" t="str">
        <f>INDEX(Inscrits!$6:$1048576,MATCH('feuille de comptage'!A67,Inscrits!$A$6:$A$1048576,0),3)</f>
        <v>ll</v>
      </c>
      <c r="D67" s="27" t="str">
        <f t="array" ref="D67">INDEX(Inscrits!$AC$6:$AC$1048576,MATCH('feuille de comptage'!$D$6&amp;A67,Inscrits!$AB$6:$AB$1048576&amp;Inscrits!$A$6:$A$1048576,0))</f>
        <v>Ventelay</v>
      </c>
      <c r="E67" s="27" t="str">
        <f t="array" ref="E67">INDEX(Inscrits!$AD$6:$AD$1048576,MATCH('feuille de comptage'!$D$6&amp;'feuille de comptage'!A67,Inscrits!$AB$6:$AB$1048576&amp;Inscrits!$A$6:$A$1048576,0))</f>
        <v>Jonchery Sur Vesle EE</v>
      </c>
      <c r="F67" s="9" t="str">
        <f>INDEX(Inscrits!$6:$1048576,MATCH('feuille de comptage'!$A67,Inscrits!$A$6:$A$1048576,0),9)</f>
        <v>CM2</v>
      </c>
      <c r="G67" s="10"/>
      <c r="H67" s="10"/>
      <c r="I67" s="10"/>
      <c r="J67" s="10"/>
      <c r="K67" s="10"/>
    </row>
    <row r="68" spans="1:11" ht="25.5" customHeight="1" x14ac:dyDescent="0.25">
      <c r="A68" s="10">
        <f>temp!A61</f>
        <v>12</v>
      </c>
      <c r="B68" s="9" t="str">
        <f>INDEX(Inscrits!$6:$1048576,MATCH('feuille de comptage'!A68,Inscrits!$A$6:$A$1048576,0),2)</f>
        <v>l</v>
      </c>
      <c r="C68" s="9" t="str">
        <f>INDEX(Inscrits!$6:$1048576,MATCH('feuille de comptage'!A68,Inscrits!$A$6:$A$1048576,0),3)</f>
        <v>ll</v>
      </c>
      <c r="D68" s="27" t="str">
        <f t="array" ref="D68">INDEX(Inscrits!$AC$6:$AC$1048576,MATCH('feuille de comptage'!$D$6&amp;A68,Inscrits!$AB$6:$AB$1048576&amp;Inscrits!$A$6:$A$1048576,0))</f>
        <v>Ventelay</v>
      </c>
      <c r="E68" s="27" t="str">
        <f t="array" ref="E68">INDEX(Inscrits!$AD$6:$AD$1048576,MATCH('feuille de comptage'!$D$6&amp;'feuille de comptage'!A68,Inscrits!$AB$6:$AB$1048576&amp;Inscrits!$A$6:$A$1048576,0))</f>
        <v>Jonchery Sur Vesle EE</v>
      </c>
      <c r="F68" s="9" t="str">
        <f>INDEX(Inscrits!$6:$1048576,MATCH('feuille de comptage'!$A68,Inscrits!$A$6:$A$1048576,0),9)</f>
        <v>CM2</v>
      </c>
      <c r="G68" s="10"/>
      <c r="H68" s="10"/>
      <c r="I68" s="10"/>
      <c r="J68" s="10"/>
      <c r="K68" s="10"/>
    </row>
    <row r="69" spans="1:11" ht="25.5" customHeight="1" x14ac:dyDescent="0.25">
      <c r="A69" s="10">
        <f>temp!A62</f>
        <v>12</v>
      </c>
      <c r="B69" s="9" t="str">
        <f>INDEX(Inscrits!$6:$1048576,MATCH('feuille de comptage'!A69,Inscrits!$A$6:$A$1048576,0),2)</f>
        <v>l</v>
      </c>
      <c r="C69" s="9" t="str">
        <f>INDEX(Inscrits!$6:$1048576,MATCH('feuille de comptage'!A69,Inscrits!$A$6:$A$1048576,0),3)</f>
        <v>ll</v>
      </c>
      <c r="D69" s="27" t="str">
        <f t="array" ref="D69">INDEX(Inscrits!$AC$6:$AC$1048576,MATCH('feuille de comptage'!$D$6&amp;A69,Inscrits!$AB$6:$AB$1048576&amp;Inscrits!$A$6:$A$1048576,0))</f>
        <v>Ventelay</v>
      </c>
      <c r="E69" s="27" t="str">
        <f t="array" ref="E69">INDEX(Inscrits!$AD$6:$AD$1048576,MATCH('feuille de comptage'!$D$6&amp;'feuille de comptage'!A69,Inscrits!$AB$6:$AB$1048576&amp;Inscrits!$A$6:$A$1048576,0))</f>
        <v>Jonchery Sur Vesle EE</v>
      </c>
      <c r="F69" s="9" t="str">
        <f>INDEX(Inscrits!$6:$1048576,MATCH('feuille de comptage'!$A69,Inscrits!$A$6:$A$1048576,0),9)</f>
        <v>CM2</v>
      </c>
      <c r="G69" s="10"/>
      <c r="H69" s="10"/>
      <c r="I69" s="10"/>
      <c r="J69" s="10"/>
      <c r="K69" s="10"/>
    </row>
    <row r="70" spans="1:11" ht="25.5" customHeight="1" x14ac:dyDescent="0.25">
      <c r="A70" s="10">
        <f>temp!A63</f>
        <v>12</v>
      </c>
      <c r="B70" s="9" t="str">
        <f>INDEX(Inscrits!$6:$1048576,MATCH('feuille de comptage'!A70,Inscrits!$A$6:$A$1048576,0),2)</f>
        <v>l</v>
      </c>
      <c r="C70" s="9" t="str">
        <f>INDEX(Inscrits!$6:$1048576,MATCH('feuille de comptage'!A70,Inscrits!$A$6:$A$1048576,0),3)</f>
        <v>ll</v>
      </c>
      <c r="D70" s="27" t="str">
        <f t="array" ref="D70">INDEX(Inscrits!$AC$6:$AC$1048576,MATCH('feuille de comptage'!$D$6&amp;A70,Inscrits!$AB$6:$AB$1048576&amp;Inscrits!$A$6:$A$1048576,0))</f>
        <v>Ventelay</v>
      </c>
      <c r="E70" s="27" t="str">
        <f t="array" ref="E70">INDEX(Inscrits!$AD$6:$AD$1048576,MATCH('feuille de comptage'!$D$6&amp;'feuille de comptage'!A70,Inscrits!$AB$6:$AB$1048576&amp;Inscrits!$A$6:$A$1048576,0))</f>
        <v>Jonchery Sur Vesle EE</v>
      </c>
      <c r="F70" s="9" t="str">
        <f>INDEX(Inscrits!$6:$1048576,MATCH('feuille de comptage'!$A70,Inscrits!$A$6:$A$1048576,0),9)</f>
        <v>CM2</v>
      </c>
      <c r="G70" s="10"/>
      <c r="H70" s="10"/>
      <c r="I70" s="10"/>
      <c r="J70" s="10"/>
      <c r="K70" s="10"/>
    </row>
    <row r="71" spans="1:11" ht="25.5" customHeight="1" x14ac:dyDescent="0.25">
      <c r="A71" s="10">
        <f>temp!A64</f>
        <v>12</v>
      </c>
      <c r="B71" s="9" t="str">
        <f>INDEX(Inscrits!$6:$1048576,MATCH('feuille de comptage'!A71,Inscrits!$A$6:$A$1048576,0),2)</f>
        <v>l</v>
      </c>
      <c r="C71" s="9" t="str">
        <f>INDEX(Inscrits!$6:$1048576,MATCH('feuille de comptage'!A71,Inscrits!$A$6:$A$1048576,0),3)</f>
        <v>ll</v>
      </c>
      <c r="D71" s="27" t="str">
        <f t="array" ref="D71">INDEX(Inscrits!$AC$6:$AC$1048576,MATCH('feuille de comptage'!$D$6&amp;A71,Inscrits!$AB$6:$AB$1048576&amp;Inscrits!$A$6:$A$1048576,0))</f>
        <v>Ventelay</v>
      </c>
      <c r="E71" s="27" t="str">
        <f t="array" ref="E71">INDEX(Inscrits!$AD$6:$AD$1048576,MATCH('feuille de comptage'!$D$6&amp;'feuille de comptage'!A71,Inscrits!$AB$6:$AB$1048576&amp;Inscrits!$A$6:$A$1048576,0))</f>
        <v>Jonchery Sur Vesle EE</v>
      </c>
      <c r="F71" s="9" t="str">
        <f>INDEX(Inscrits!$6:$1048576,MATCH('feuille de comptage'!$A71,Inscrits!$A$6:$A$1048576,0),9)</f>
        <v>CM2</v>
      </c>
      <c r="G71" s="10"/>
      <c r="H71" s="10"/>
      <c r="I71" s="10"/>
      <c r="J71" s="10"/>
      <c r="K71" s="10"/>
    </row>
    <row r="72" spans="1:11" ht="25.5" customHeight="1" x14ac:dyDescent="0.25">
      <c r="A72" s="10">
        <f>temp!A65</f>
        <v>12</v>
      </c>
      <c r="B72" s="9" t="str">
        <f>INDEX(Inscrits!$6:$1048576,MATCH('feuille de comptage'!A72,Inscrits!$A$6:$A$1048576,0),2)</f>
        <v>l</v>
      </c>
      <c r="C72" s="9" t="str">
        <f>INDEX(Inscrits!$6:$1048576,MATCH('feuille de comptage'!A72,Inscrits!$A$6:$A$1048576,0),3)</f>
        <v>ll</v>
      </c>
      <c r="D72" s="27" t="str">
        <f t="array" ref="D72">INDEX(Inscrits!$AC$6:$AC$1048576,MATCH('feuille de comptage'!$D$6&amp;A72,Inscrits!$AB$6:$AB$1048576&amp;Inscrits!$A$6:$A$1048576,0))</f>
        <v>Ventelay</v>
      </c>
      <c r="E72" s="27" t="str">
        <f t="array" ref="E72">INDEX(Inscrits!$AD$6:$AD$1048576,MATCH('feuille de comptage'!$D$6&amp;'feuille de comptage'!A72,Inscrits!$AB$6:$AB$1048576&amp;Inscrits!$A$6:$A$1048576,0))</f>
        <v>Jonchery Sur Vesle EE</v>
      </c>
      <c r="F72" s="9" t="str">
        <f>INDEX(Inscrits!$6:$1048576,MATCH('feuille de comptage'!$A72,Inscrits!$A$6:$A$1048576,0),9)</f>
        <v>CM2</v>
      </c>
      <c r="G72" s="10"/>
      <c r="H72" s="10"/>
      <c r="I72" s="10"/>
      <c r="J72" s="10"/>
      <c r="K72" s="10"/>
    </row>
    <row r="73" spans="1:11" ht="25.5" customHeight="1" x14ac:dyDescent="0.25">
      <c r="A73" s="10">
        <f>temp!A66</f>
        <v>12</v>
      </c>
      <c r="B73" s="9" t="str">
        <f>INDEX(Inscrits!$6:$1048576,MATCH('feuille de comptage'!A73,Inscrits!$A$6:$A$1048576,0),2)</f>
        <v>l</v>
      </c>
      <c r="C73" s="9" t="str">
        <f>INDEX(Inscrits!$6:$1048576,MATCH('feuille de comptage'!A73,Inscrits!$A$6:$A$1048576,0),3)</f>
        <v>ll</v>
      </c>
      <c r="D73" s="27" t="str">
        <f t="array" ref="D73">INDEX(Inscrits!$AC$6:$AC$1048576,MATCH('feuille de comptage'!$D$6&amp;A73,Inscrits!$AB$6:$AB$1048576&amp;Inscrits!$A$6:$A$1048576,0))</f>
        <v>Ventelay</v>
      </c>
      <c r="E73" s="27" t="str">
        <f t="array" ref="E73">INDEX(Inscrits!$AD$6:$AD$1048576,MATCH('feuille de comptage'!$D$6&amp;'feuille de comptage'!A73,Inscrits!$AB$6:$AB$1048576&amp;Inscrits!$A$6:$A$1048576,0))</f>
        <v>Jonchery Sur Vesle EE</v>
      </c>
      <c r="F73" s="9" t="str">
        <f>INDEX(Inscrits!$6:$1048576,MATCH('feuille de comptage'!$A73,Inscrits!$A$6:$A$1048576,0),9)</f>
        <v>CM2</v>
      </c>
      <c r="G73" s="10"/>
      <c r="H73" s="10"/>
      <c r="I73" s="10"/>
      <c r="J73" s="10"/>
      <c r="K73" s="10"/>
    </row>
    <row r="74" spans="1:11" ht="21" customHeight="1" x14ac:dyDescent="0.25">
      <c r="A74" s="82" t="s">
        <v>177</v>
      </c>
      <c r="B74" s="82"/>
      <c r="C74" s="82"/>
      <c r="D74" s="83"/>
      <c r="E74" s="82"/>
      <c r="F74" s="84"/>
      <c r="G74" s="11">
        <f>SUM(G9:G73)</f>
        <v>0</v>
      </c>
      <c r="H74" s="11">
        <f t="shared" ref="H74:K74" si="0">SUM(H9:H73)</f>
        <v>0</v>
      </c>
      <c r="I74" s="11">
        <f t="shared" si="0"/>
        <v>0</v>
      </c>
      <c r="J74" s="11">
        <f t="shared" si="0"/>
        <v>0</v>
      </c>
      <c r="K74" s="11">
        <f t="shared" si="0"/>
        <v>0</v>
      </c>
    </row>
    <row r="76" spans="1:11" ht="18.75" x14ac:dyDescent="0.25">
      <c r="A76" s="7" t="s">
        <v>10</v>
      </c>
      <c r="C76" s="8">
        <f>COUNTA(B9:B73)</f>
        <v>65</v>
      </c>
    </row>
  </sheetData>
  <mergeCells count="2">
    <mergeCell ref="A74:F74"/>
    <mergeCell ref="A2:K2"/>
  </mergeCells>
  <pageMargins left="0.7" right="0.7" top="0.75" bottom="0.75" header="0.3" footer="0.3"/>
  <pageSetup paperSize="9" scale="3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4"/>
  <sheetViews>
    <sheetView tabSelected="1" workbookViewId="0">
      <selection activeCell="G19" sqref="G19"/>
    </sheetView>
  </sheetViews>
  <sheetFormatPr baseColWidth="10" defaultRowHeight="15" x14ac:dyDescent="0.25"/>
  <cols>
    <col min="1" max="2" width="11.42578125" style="23"/>
  </cols>
  <sheetData>
    <row r="1" spans="1:2" x14ac:dyDescent="0.25">
      <c r="A1" s="23" t="s">
        <v>64</v>
      </c>
      <c r="B1" s="23">
        <f>'feuille de comptage'!D6</f>
        <v>250031</v>
      </c>
    </row>
    <row r="2" spans="1:2" x14ac:dyDescent="0.25">
      <c r="A2" s="23">
        <f t="array" ref="A2">INDEX(Inscrits!$A:$A,MIN(IF(Inscrits!$AB$6:$AB$16=$B$1,IF(COUNTIF(A$1:A1,Inscrits!$A$6:$A$16)=0,ROW(Inscrits!$AB$6:$AB$16),ROWS(Inscrits!$AB$6:$AB$16)+ROW(Inscrits!$AB$6:$AB$16)))))</f>
        <v>1</v>
      </c>
    </row>
    <row r="3" spans="1:2" x14ac:dyDescent="0.25">
      <c r="A3" s="23">
        <f t="array" ref="A3">INDEX(Inscrits!$A:$A,MIN(IF(Inscrits!$AB$6:$AB$16=$B$1,IF(COUNTIF(A$1:A2,Inscrits!$A$6:$A$16)=0,ROW(Inscrits!$AB$6:$AB$16),ROWS(Inscrits!$AB$6:$AB$16)+ROW(Inscrits!$AB$6:$AB$16)))))</f>
        <v>2</v>
      </c>
    </row>
    <row r="4" spans="1:2" x14ac:dyDescent="0.25">
      <c r="A4" s="23">
        <f t="array" ref="A4">INDEX(Inscrits!$A:$A,MIN(IF(Inscrits!$AB$6:$AB$16=$B$1,IF(COUNTIF(A$1:A3,Inscrits!$A$6:$A$16)=0,ROW(Inscrits!$AB$6:$AB$16),ROWS(Inscrits!$AB$6:$AB$16)+ROW(Inscrits!$AB$6:$AB$16)))))</f>
        <v>3</v>
      </c>
    </row>
    <row r="5" spans="1:2" x14ac:dyDescent="0.25">
      <c r="A5" s="23">
        <f t="array" ref="A5">INDEX(Inscrits!$A:$A,MIN(IF(Inscrits!$AB$6:$AB$16=$B$1,IF(COUNTIF(A$1:A4,Inscrits!$A$6:$A$16)=0,ROW(Inscrits!$AB$6:$AB$16),ROWS(Inscrits!$AB$6:$AB$16)+ROW(Inscrits!$AB$6:$AB$16)))))</f>
        <v>12</v>
      </c>
    </row>
    <row r="6" spans="1:2" x14ac:dyDescent="0.25">
      <c r="A6" s="23">
        <f t="array" ref="A6">INDEX(Inscrits!$A:$A,MIN(IF(Inscrits!$AB$6:$AB$16=$B$1,IF(COUNTIF(A$1:A5,Inscrits!$A$6:$A$16)=0,ROW(Inscrits!$AB$6:$AB$16),ROWS(Inscrits!$AB$6:$AB$16)+ROW(Inscrits!$AB$6:$AB$16)))))</f>
        <v>12</v>
      </c>
    </row>
    <row r="7" spans="1:2" x14ac:dyDescent="0.25">
      <c r="A7" s="23">
        <f t="array" ref="A7">INDEX(Inscrits!$A:$A,MIN(IF(Inscrits!$AB$6:$AB$16=$B$1,IF(COUNTIF(A$1:A6,Inscrits!$A$6:$A$16)=0,ROW(Inscrits!$AB$6:$AB$16),ROWS(Inscrits!$AB$6:$AB$16)+ROW(Inscrits!$AB$6:$AB$16)))))</f>
        <v>12</v>
      </c>
    </row>
    <row r="8" spans="1:2" x14ac:dyDescent="0.25">
      <c r="A8" s="23">
        <f t="array" ref="A8">INDEX(Inscrits!$A:$A,MIN(IF(Inscrits!$AB$6:$AB$16=$B$1,IF(COUNTIF(A$1:A7,Inscrits!$A$6:$A$16)=0,ROW(Inscrits!$AB$6:$AB$16),ROWS(Inscrits!$AB$6:$AB$16)+ROW(Inscrits!$AB$6:$AB$16)))))</f>
        <v>12</v>
      </c>
    </row>
    <row r="9" spans="1:2" x14ac:dyDescent="0.25">
      <c r="A9" s="23">
        <f t="array" ref="A9">INDEX(Inscrits!$A:$A,MIN(IF(Inscrits!$AB$6:$AB$16=$B$1,IF(COUNTIF(A$1:A8,Inscrits!$A$6:$A$16)=0,ROW(Inscrits!$AB$6:$AB$16),ROWS(Inscrits!$AB$6:$AB$16)+ROW(Inscrits!$AB$6:$AB$16)))))</f>
        <v>12</v>
      </c>
    </row>
    <row r="10" spans="1:2" x14ac:dyDescent="0.25">
      <c r="A10" s="23">
        <f t="array" ref="A10">INDEX(Inscrits!$A:$A,MIN(IF(Inscrits!$AB$6:$AB$16=$B$1,IF(COUNTIF(A$1:A9,Inscrits!$A$6:$A$16)=0,ROW(Inscrits!$AB$6:$AB$16),ROWS(Inscrits!$AB$6:$AB$16)+ROW(Inscrits!$AB$6:$AB$16)))))</f>
        <v>12</v>
      </c>
    </row>
    <row r="11" spans="1:2" x14ac:dyDescent="0.25">
      <c r="A11" s="23">
        <f t="array" ref="A11">INDEX(Inscrits!$A:$A,MIN(IF(Inscrits!$AB$6:$AB$16=$B$1,IF(COUNTIF(A$1:A10,Inscrits!$A$6:$A$16)=0,ROW(Inscrits!$AB$6:$AB$16),ROWS(Inscrits!$AB$6:$AB$16)+ROW(Inscrits!$AB$6:$AB$16)))))</f>
        <v>12</v>
      </c>
    </row>
    <row r="12" spans="1:2" x14ac:dyDescent="0.25">
      <c r="A12" s="23">
        <f t="array" ref="A12">INDEX(Inscrits!$A:$A,MIN(IF(Inscrits!$AB$6:$AB$16=$B$1,IF(COUNTIF(A$1:A11,Inscrits!$A$6:$A$16)=0,ROW(Inscrits!$AB$6:$AB$16),ROWS(Inscrits!$AB$6:$AB$16)+ROW(Inscrits!$AB$6:$AB$16)))))</f>
        <v>12</v>
      </c>
    </row>
    <row r="13" spans="1:2" x14ac:dyDescent="0.25">
      <c r="A13" s="23">
        <f t="array" ref="A13">INDEX(Inscrits!$A:$A,MIN(IF(Inscrits!$AB$6:$AB$16=$B$1,IF(COUNTIF(A$1:A12,Inscrits!$A$6:$A$16)=0,ROW(Inscrits!$AB$6:$AB$16),ROWS(Inscrits!$AB$6:$AB$16)+ROW(Inscrits!$AB$6:$AB$16)))))</f>
        <v>12</v>
      </c>
    </row>
    <row r="14" spans="1:2" x14ac:dyDescent="0.25">
      <c r="A14" s="23">
        <f t="array" ref="A14">INDEX(Inscrits!$A:$A,MIN(IF(Inscrits!$AB$6:$AB$16=$B$1,IF(COUNTIF(A$1:A13,Inscrits!$A$6:$A$16)=0,ROW(Inscrits!$AB$6:$AB$16),ROWS(Inscrits!$AB$6:$AB$16)+ROW(Inscrits!$AB$6:$AB$16)))))</f>
        <v>12</v>
      </c>
    </row>
    <row r="15" spans="1:2" x14ac:dyDescent="0.25">
      <c r="A15" s="23">
        <f t="array" ref="A15">INDEX(Inscrits!$A:$A,MIN(IF(Inscrits!$AB$6:$AB$16=$B$1,IF(COUNTIF(A$1:A14,Inscrits!$A$6:$A$16)=0,ROW(Inscrits!$AB$6:$AB$16),ROWS(Inscrits!$AB$6:$AB$16)+ROW(Inscrits!$AB$6:$AB$16)))))</f>
        <v>12</v>
      </c>
    </row>
    <row r="16" spans="1:2" x14ac:dyDescent="0.25">
      <c r="A16" s="23">
        <f t="array" ref="A16">INDEX(Inscrits!$A:$A,MIN(IF(Inscrits!$AB$6:$AB$16=$B$1,IF(COUNTIF(A$1:A15,Inscrits!$A$6:$A$16)=0,ROW(Inscrits!$AB$6:$AB$16),ROWS(Inscrits!$AB$6:$AB$16)+ROW(Inscrits!$AB$6:$AB$16)))))</f>
        <v>12</v>
      </c>
    </row>
    <row r="17" spans="1:1" x14ac:dyDescent="0.25">
      <c r="A17" s="23">
        <f t="array" ref="A17">INDEX(Inscrits!$A:$A,MIN(IF(Inscrits!$AB$6:$AB$16=$B$1,IF(COUNTIF(A$1:A16,Inscrits!$A$6:$A$16)=0,ROW(Inscrits!$AB$6:$AB$16),ROWS(Inscrits!$AB$6:$AB$16)+ROW(Inscrits!$AB$6:$AB$16)))))</f>
        <v>12</v>
      </c>
    </row>
    <row r="18" spans="1:1" x14ac:dyDescent="0.25">
      <c r="A18" s="23">
        <f t="array" ref="A18">INDEX(Inscrits!$A:$A,MIN(IF(Inscrits!$AB$6:$AB$16=$B$1,IF(COUNTIF(A$1:A17,Inscrits!$A$6:$A$16)=0,ROW(Inscrits!$AB$6:$AB$16),ROWS(Inscrits!$AB$6:$AB$16)+ROW(Inscrits!$AB$6:$AB$16)))))</f>
        <v>12</v>
      </c>
    </row>
    <row r="19" spans="1:1" x14ac:dyDescent="0.25">
      <c r="A19" s="23">
        <f t="array" ref="A19">INDEX(Inscrits!$A:$A,MIN(IF(Inscrits!$AB$6:$AB$16=$B$1,IF(COUNTIF(A$1:A18,Inscrits!$A$6:$A$16)=0,ROW(Inscrits!$AB$6:$AB$16),ROWS(Inscrits!$AB$6:$AB$16)+ROW(Inscrits!$AB$6:$AB$16)))))</f>
        <v>12</v>
      </c>
    </row>
    <row r="20" spans="1:1" x14ac:dyDescent="0.25">
      <c r="A20" s="23">
        <f t="array" ref="A20">INDEX(Inscrits!$A:$A,MIN(IF(Inscrits!$AB$6:$AB$16=$B$1,IF(COUNTIF(A$1:A19,Inscrits!$A$6:$A$16)=0,ROW(Inscrits!$AB$6:$AB$16),ROWS(Inscrits!$AB$6:$AB$16)+ROW(Inscrits!$AB$6:$AB$16)))))</f>
        <v>12</v>
      </c>
    </row>
    <row r="21" spans="1:1" x14ac:dyDescent="0.25">
      <c r="A21" s="23">
        <f t="array" ref="A21">INDEX(Inscrits!$A:$A,MIN(IF(Inscrits!$AB$6:$AB$16=$B$1,IF(COUNTIF(A$1:A20,Inscrits!$A$6:$A$16)=0,ROW(Inscrits!$AB$6:$AB$16),ROWS(Inscrits!$AB$6:$AB$16)+ROW(Inscrits!$AB$6:$AB$16)))))</f>
        <v>12</v>
      </c>
    </row>
    <row r="22" spans="1:1" x14ac:dyDescent="0.25">
      <c r="A22" s="23">
        <f t="array" ref="A22">INDEX(Inscrits!$A:$A,MIN(IF(Inscrits!$AB$6:$AB$16=$B$1,IF(COUNTIF(A$1:A21,Inscrits!$A$6:$A$16)=0,ROW(Inscrits!$AB$6:$AB$16),ROWS(Inscrits!$AB$6:$AB$16)+ROW(Inscrits!$AB$6:$AB$16)))))</f>
        <v>12</v>
      </c>
    </row>
    <row r="23" spans="1:1" x14ac:dyDescent="0.25">
      <c r="A23" s="23">
        <f t="array" ref="A23">INDEX(Inscrits!$A:$A,MIN(IF(Inscrits!$AB$6:$AB$16=$B$1,IF(COUNTIF(A$1:A22,Inscrits!$A$6:$A$16)=0,ROW(Inscrits!$AB$6:$AB$16),ROWS(Inscrits!$AB$6:$AB$16)+ROW(Inscrits!$AB$6:$AB$16)))))</f>
        <v>12</v>
      </c>
    </row>
    <row r="24" spans="1:1" x14ac:dyDescent="0.25">
      <c r="A24" s="23">
        <f t="array" ref="A24">INDEX(Inscrits!$A:$A,MIN(IF(Inscrits!$AB$6:$AB$16=$B$1,IF(COUNTIF(A$1:A23,Inscrits!$A$6:$A$16)=0,ROW(Inscrits!$AB$6:$AB$16),ROWS(Inscrits!$AB$6:$AB$16)+ROW(Inscrits!$AB$6:$AB$16)))))</f>
        <v>12</v>
      </c>
    </row>
    <row r="25" spans="1:1" x14ac:dyDescent="0.25">
      <c r="A25" s="23">
        <f t="array" ref="A25">INDEX(Inscrits!$A:$A,MIN(IF(Inscrits!$AB$6:$AB$16=$B$1,IF(COUNTIF(A$1:A24,Inscrits!$A$6:$A$16)=0,ROW(Inscrits!$AB$6:$AB$16),ROWS(Inscrits!$AB$6:$AB$16)+ROW(Inscrits!$AB$6:$AB$16)))))</f>
        <v>12</v>
      </c>
    </row>
    <row r="26" spans="1:1" x14ac:dyDescent="0.25">
      <c r="A26" s="23">
        <f t="array" ref="A26">INDEX(Inscrits!$A:$A,MIN(IF(Inscrits!$AB$6:$AB$16=$B$1,IF(COUNTIF(A$1:A25,Inscrits!$A$6:$A$16)=0,ROW(Inscrits!$AB$6:$AB$16),ROWS(Inscrits!$AB$6:$AB$16)+ROW(Inscrits!$AB$6:$AB$16)))))</f>
        <v>12</v>
      </c>
    </row>
    <row r="27" spans="1:1" x14ac:dyDescent="0.25">
      <c r="A27" s="23">
        <f t="array" ref="A27">INDEX(Inscrits!$A:$A,MIN(IF(Inscrits!$AB$6:$AB$16=$B$1,IF(COUNTIF(A$1:A26,Inscrits!$A$6:$A$16)=0,ROW(Inscrits!$AB$6:$AB$16),ROWS(Inscrits!$AB$6:$AB$16)+ROW(Inscrits!$AB$6:$AB$16)))))</f>
        <v>12</v>
      </c>
    </row>
    <row r="28" spans="1:1" x14ac:dyDescent="0.25">
      <c r="A28" s="23">
        <f t="array" ref="A28">INDEX(Inscrits!$A:$A,MIN(IF(Inscrits!$AB$6:$AB$16=$B$1,IF(COUNTIF(A$1:A27,Inscrits!$A$6:$A$16)=0,ROW(Inscrits!$AB$6:$AB$16),ROWS(Inscrits!$AB$6:$AB$16)+ROW(Inscrits!$AB$6:$AB$16)))))</f>
        <v>12</v>
      </c>
    </row>
    <row r="29" spans="1:1" x14ac:dyDescent="0.25">
      <c r="A29" s="23">
        <f t="array" ref="A29">INDEX(Inscrits!$A:$A,MIN(IF(Inscrits!$AB$6:$AB$16=$B$1,IF(COUNTIF(A$1:A28,Inscrits!$A$6:$A$16)=0,ROW(Inscrits!$AB$6:$AB$16),ROWS(Inscrits!$AB$6:$AB$16)+ROW(Inscrits!$AB$6:$AB$16)))))</f>
        <v>12</v>
      </c>
    </row>
    <row r="30" spans="1:1" x14ac:dyDescent="0.25">
      <c r="A30" s="23">
        <f t="array" ref="A30">INDEX(Inscrits!$A:$A,MIN(IF(Inscrits!$AB$6:$AB$16=$B$1,IF(COUNTIF(A$1:A29,Inscrits!$A$6:$A$16)=0,ROW(Inscrits!$AB$6:$AB$16),ROWS(Inscrits!$AB$6:$AB$16)+ROW(Inscrits!$AB$6:$AB$16)))))</f>
        <v>12</v>
      </c>
    </row>
    <row r="31" spans="1:1" x14ac:dyDescent="0.25">
      <c r="A31" s="23">
        <f t="array" ref="A31">INDEX(Inscrits!$A:$A,MIN(IF(Inscrits!$AB$6:$AB$16=$B$1,IF(COUNTIF(A$1:A30,Inscrits!$A$6:$A$16)=0,ROW(Inscrits!$AB$6:$AB$16),ROWS(Inscrits!$AB$6:$AB$16)+ROW(Inscrits!$AB$6:$AB$16)))))</f>
        <v>12</v>
      </c>
    </row>
    <row r="32" spans="1:1" x14ac:dyDescent="0.25">
      <c r="A32" s="23">
        <f t="array" ref="A32">INDEX(Inscrits!$A:$A,MIN(IF(Inscrits!$AB$6:$AB$16=$B$1,IF(COUNTIF(A$1:A31,Inscrits!$A$6:$A$16)=0,ROW(Inscrits!$AB$6:$AB$16),ROWS(Inscrits!$AB$6:$AB$16)+ROW(Inscrits!$AB$6:$AB$16)))))</f>
        <v>12</v>
      </c>
    </row>
    <row r="33" spans="1:1" x14ac:dyDescent="0.25">
      <c r="A33" s="23">
        <f t="array" ref="A33">INDEX(Inscrits!$A:$A,MIN(IF(Inscrits!$AB$6:$AB$16=$B$1,IF(COUNTIF(A$1:A32,Inscrits!$A$6:$A$16)=0,ROW(Inscrits!$AB$6:$AB$16),ROWS(Inscrits!$AB$6:$AB$16)+ROW(Inscrits!$AB$6:$AB$16)))))</f>
        <v>12</v>
      </c>
    </row>
    <row r="34" spans="1:1" x14ac:dyDescent="0.25">
      <c r="A34" s="23">
        <f t="array" ref="A34">INDEX(Inscrits!$A:$A,MIN(IF(Inscrits!$AB$6:$AB$16=$B$1,IF(COUNTIF(A$1:A33,Inscrits!$A$6:$A$16)=0,ROW(Inscrits!$AB$6:$AB$16),ROWS(Inscrits!$AB$6:$AB$16)+ROW(Inscrits!$AB$6:$AB$16)))))</f>
        <v>12</v>
      </c>
    </row>
    <row r="35" spans="1:1" x14ac:dyDescent="0.25">
      <c r="A35" s="23">
        <f t="array" ref="A35">INDEX(Inscrits!$A:$A,MIN(IF(Inscrits!$AB$6:$AB$16=$B$1,IF(COUNTIF(A$1:A34,Inscrits!$A$6:$A$16)=0,ROW(Inscrits!$AB$6:$AB$16),ROWS(Inscrits!$AB$6:$AB$16)+ROW(Inscrits!$AB$6:$AB$16)))))</f>
        <v>12</v>
      </c>
    </row>
    <row r="36" spans="1:1" x14ac:dyDescent="0.25">
      <c r="A36" s="23">
        <f t="array" ref="A36">INDEX(Inscrits!$A:$A,MIN(IF(Inscrits!$AB$6:$AB$16=$B$1,IF(COUNTIF(A$1:A35,Inscrits!$A$6:$A$16)=0,ROW(Inscrits!$AB$6:$AB$16),ROWS(Inscrits!$AB$6:$AB$16)+ROW(Inscrits!$AB$6:$AB$16)))))</f>
        <v>12</v>
      </c>
    </row>
    <row r="37" spans="1:1" x14ac:dyDescent="0.25">
      <c r="A37" s="23">
        <f t="array" ref="A37">INDEX(Inscrits!$A:$A,MIN(IF(Inscrits!$AB$6:$AB$16=$B$1,IF(COUNTIF(A$1:A36,Inscrits!$A$6:$A$16)=0,ROW(Inscrits!$AB$6:$AB$16),ROWS(Inscrits!$AB$6:$AB$16)+ROW(Inscrits!$AB$6:$AB$16)))))</f>
        <v>12</v>
      </c>
    </row>
    <row r="38" spans="1:1" x14ac:dyDescent="0.25">
      <c r="A38" s="23">
        <f t="array" ref="A38">INDEX(Inscrits!$A:$A,MIN(IF(Inscrits!$AB$6:$AB$16=$B$1,IF(COUNTIF(A$1:A37,Inscrits!$A$6:$A$16)=0,ROW(Inscrits!$AB$6:$AB$16),ROWS(Inscrits!$AB$6:$AB$16)+ROW(Inscrits!$AB$6:$AB$16)))))</f>
        <v>12</v>
      </c>
    </row>
    <row r="39" spans="1:1" x14ac:dyDescent="0.25">
      <c r="A39" s="23">
        <f t="array" ref="A39">INDEX(Inscrits!$A:$A,MIN(IF(Inscrits!$AB$6:$AB$16=$B$1,IF(COUNTIF(A$1:A38,Inscrits!$A$6:$A$16)=0,ROW(Inscrits!$AB$6:$AB$16),ROWS(Inscrits!$AB$6:$AB$16)+ROW(Inscrits!$AB$6:$AB$16)))))</f>
        <v>12</v>
      </c>
    </row>
    <row r="40" spans="1:1" x14ac:dyDescent="0.25">
      <c r="A40" s="23">
        <f t="array" ref="A40">INDEX(Inscrits!$A:$A,MIN(IF(Inscrits!$AB$6:$AB$16=$B$1,IF(COUNTIF(A$1:A39,Inscrits!$A$6:$A$16)=0,ROW(Inscrits!$AB$6:$AB$16),ROWS(Inscrits!$AB$6:$AB$16)+ROW(Inscrits!$AB$6:$AB$16)))))</f>
        <v>12</v>
      </c>
    </row>
    <row r="41" spans="1:1" x14ac:dyDescent="0.25">
      <c r="A41" s="23">
        <f t="array" ref="A41">INDEX(Inscrits!$A:$A,MIN(IF(Inscrits!$AB$6:$AB$16=$B$1,IF(COUNTIF(A$1:A40,Inscrits!$A$6:$A$16)=0,ROW(Inscrits!$AB$6:$AB$16),ROWS(Inscrits!$AB$6:$AB$16)+ROW(Inscrits!$AB$6:$AB$16)))))</f>
        <v>12</v>
      </c>
    </row>
    <row r="42" spans="1:1" x14ac:dyDescent="0.25">
      <c r="A42" s="23">
        <f t="array" ref="A42">INDEX(Inscrits!$A:$A,MIN(IF(Inscrits!$AB$6:$AB$16=$B$1,IF(COUNTIF(A$1:A41,Inscrits!$A$6:$A$16)=0,ROW(Inscrits!$AB$6:$AB$16),ROWS(Inscrits!$AB$6:$AB$16)+ROW(Inscrits!$AB$6:$AB$16)))))</f>
        <v>12</v>
      </c>
    </row>
    <row r="43" spans="1:1" x14ac:dyDescent="0.25">
      <c r="A43" s="23">
        <f t="array" ref="A43">INDEX(Inscrits!$A:$A,MIN(IF(Inscrits!$AB$6:$AB$16=$B$1,IF(COUNTIF(A$1:A42,Inscrits!$A$6:$A$16)=0,ROW(Inscrits!$AB$6:$AB$16),ROWS(Inscrits!$AB$6:$AB$16)+ROW(Inscrits!$AB$6:$AB$16)))))</f>
        <v>12</v>
      </c>
    </row>
    <row r="44" spans="1:1" x14ac:dyDescent="0.25">
      <c r="A44" s="23">
        <f t="array" ref="A44">INDEX(Inscrits!$A:$A,MIN(IF(Inscrits!$AB$6:$AB$16=$B$1,IF(COUNTIF(A$1:A43,Inscrits!$A$6:$A$16)=0,ROW(Inscrits!$AB$6:$AB$16),ROWS(Inscrits!$AB$6:$AB$16)+ROW(Inscrits!$AB$6:$AB$16)))))</f>
        <v>12</v>
      </c>
    </row>
    <row r="45" spans="1:1" x14ac:dyDescent="0.25">
      <c r="A45" s="23">
        <f t="array" ref="A45">INDEX(Inscrits!$A:$A,MIN(IF(Inscrits!$AB$6:$AB$16=$B$1,IF(COUNTIF(A$1:A44,Inscrits!$A$6:$A$16)=0,ROW(Inscrits!$AB$6:$AB$16),ROWS(Inscrits!$AB$6:$AB$16)+ROW(Inscrits!$AB$6:$AB$16)))))</f>
        <v>12</v>
      </c>
    </row>
    <row r="46" spans="1:1" x14ac:dyDescent="0.25">
      <c r="A46" s="23">
        <f t="array" ref="A46">INDEX(Inscrits!$A:$A,MIN(IF(Inscrits!$AB$6:$AB$16=$B$1,IF(COUNTIF(A$1:A45,Inscrits!$A$6:$A$16)=0,ROW(Inscrits!$AB$6:$AB$16),ROWS(Inscrits!$AB$6:$AB$16)+ROW(Inscrits!$AB$6:$AB$16)))))</f>
        <v>12</v>
      </c>
    </row>
    <row r="47" spans="1:1" x14ac:dyDescent="0.25">
      <c r="A47" s="23">
        <f t="array" ref="A47">INDEX(Inscrits!$A:$A,MIN(IF(Inscrits!$AB$6:$AB$16=$B$1,IF(COUNTIF(A$1:A46,Inscrits!$A$6:$A$16)=0,ROW(Inscrits!$AB$6:$AB$16),ROWS(Inscrits!$AB$6:$AB$16)+ROW(Inscrits!$AB$6:$AB$16)))))</f>
        <v>12</v>
      </c>
    </row>
    <row r="48" spans="1:1" x14ac:dyDescent="0.25">
      <c r="A48" s="23">
        <f t="array" ref="A48">INDEX(Inscrits!$A:$A,MIN(IF(Inscrits!$AB$6:$AB$16=$B$1,IF(COUNTIF(A$1:A47,Inscrits!$A$6:$A$16)=0,ROW(Inscrits!$AB$6:$AB$16),ROWS(Inscrits!$AB$6:$AB$16)+ROW(Inscrits!$AB$6:$AB$16)))))</f>
        <v>12</v>
      </c>
    </row>
    <row r="49" spans="1:1" x14ac:dyDescent="0.25">
      <c r="A49" s="23">
        <f t="array" ref="A49">INDEX(Inscrits!$A:$A,MIN(IF(Inscrits!$AB$6:$AB$16=$B$1,IF(COUNTIF(A$1:A48,Inscrits!$A$6:$A$16)=0,ROW(Inscrits!$AB$6:$AB$16),ROWS(Inscrits!$AB$6:$AB$16)+ROW(Inscrits!$AB$6:$AB$16)))))</f>
        <v>12</v>
      </c>
    </row>
    <row r="50" spans="1:1" x14ac:dyDescent="0.25">
      <c r="A50" s="23">
        <f t="array" ref="A50">INDEX(Inscrits!$A:$A,MIN(IF(Inscrits!$AB$6:$AB$16=$B$1,IF(COUNTIF(A$1:A49,Inscrits!$A$6:$A$16)=0,ROW(Inscrits!$AB$6:$AB$16),ROWS(Inscrits!$AB$6:$AB$16)+ROW(Inscrits!$AB$6:$AB$16)))))</f>
        <v>12</v>
      </c>
    </row>
    <row r="51" spans="1:1" x14ac:dyDescent="0.25">
      <c r="A51" s="23">
        <f t="array" ref="A51">INDEX(Inscrits!$A:$A,MIN(IF(Inscrits!$AB$6:$AB$16=$B$1,IF(COUNTIF(A$1:A50,Inscrits!$A$6:$A$16)=0,ROW(Inscrits!$AB$6:$AB$16),ROWS(Inscrits!$AB$6:$AB$16)+ROW(Inscrits!$AB$6:$AB$16)))))</f>
        <v>12</v>
      </c>
    </row>
    <row r="52" spans="1:1" x14ac:dyDescent="0.25">
      <c r="A52" s="23">
        <f t="array" ref="A52">INDEX(Inscrits!$A:$A,MIN(IF(Inscrits!$AB$6:$AB$16=$B$1,IF(COUNTIF(A$1:A51,Inscrits!$A$6:$A$16)=0,ROW(Inscrits!$AB$6:$AB$16),ROWS(Inscrits!$AB$6:$AB$16)+ROW(Inscrits!$AB$6:$AB$16)))))</f>
        <v>12</v>
      </c>
    </row>
    <row r="53" spans="1:1" x14ac:dyDescent="0.25">
      <c r="A53" s="23">
        <f t="array" ref="A53">INDEX(Inscrits!$A:$A,MIN(IF(Inscrits!$AB$6:$AB$16=$B$1,IF(COUNTIF(A$1:A52,Inscrits!$A$6:$A$16)=0,ROW(Inscrits!$AB$6:$AB$16),ROWS(Inscrits!$AB$6:$AB$16)+ROW(Inscrits!$AB$6:$AB$16)))))</f>
        <v>12</v>
      </c>
    </row>
    <row r="54" spans="1:1" x14ac:dyDescent="0.25">
      <c r="A54" s="23">
        <f t="array" ref="A54">INDEX(Inscrits!$A:$A,MIN(IF(Inscrits!$AB$6:$AB$16=$B$1,IF(COUNTIF(A$1:A53,Inscrits!$A$6:$A$16)=0,ROW(Inscrits!$AB$6:$AB$16),ROWS(Inscrits!$AB$6:$AB$16)+ROW(Inscrits!$AB$6:$AB$16)))))</f>
        <v>12</v>
      </c>
    </row>
    <row r="55" spans="1:1" x14ac:dyDescent="0.25">
      <c r="A55" s="23">
        <f t="array" ref="A55">INDEX(Inscrits!$A:$A,MIN(IF(Inscrits!$AB$6:$AB$16=$B$1,IF(COUNTIF(A$1:A54,Inscrits!$A$6:$A$16)=0,ROW(Inscrits!$AB$6:$AB$16),ROWS(Inscrits!$AB$6:$AB$16)+ROW(Inscrits!$AB$6:$AB$16)))))</f>
        <v>12</v>
      </c>
    </row>
    <row r="56" spans="1:1" x14ac:dyDescent="0.25">
      <c r="A56" s="23">
        <f t="array" ref="A56">INDEX(Inscrits!$A:$A,MIN(IF(Inscrits!$AB$6:$AB$16=$B$1,IF(COUNTIF(A$1:A55,Inscrits!$A$6:$A$16)=0,ROW(Inscrits!$AB$6:$AB$16),ROWS(Inscrits!$AB$6:$AB$16)+ROW(Inscrits!$AB$6:$AB$16)))))</f>
        <v>12</v>
      </c>
    </row>
    <row r="57" spans="1:1" x14ac:dyDescent="0.25">
      <c r="A57" s="23">
        <f t="array" ref="A57">INDEX(Inscrits!$A:$A,MIN(IF(Inscrits!$AB$6:$AB$16=$B$1,IF(COUNTIF(A$1:A56,Inscrits!$A$6:$A$16)=0,ROW(Inscrits!$AB$6:$AB$16),ROWS(Inscrits!$AB$6:$AB$16)+ROW(Inscrits!$AB$6:$AB$16)))))</f>
        <v>12</v>
      </c>
    </row>
    <row r="58" spans="1:1" x14ac:dyDescent="0.25">
      <c r="A58" s="23">
        <f t="array" ref="A58">INDEX(Inscrits!$A:$A,MIN(IF(Inscrits!$AB$6:$AB$16=$B$1,IF(COUNTIF(A$1:A57,Inscrits!$A$6:$A$16)=0,ROW(Inscrits!$AB$6:$AB$16),ROWS(Inscrits!$AB$6:$AB$16)+ROW(Inscrits!$AB$6:$AB$16)))))</f>
        <v>12</v>
      </c>
    </row>
    <row r="59" spans="1:1" x14ac:dyDescent="0.25">
      <c r="A59" s="23">
        <f t="array" ref="A59">INDEX(Inscrits!$A:$A,MIN(IF(Inscrits!$AB$6:$AB$16=$B$1,IF(COUNTIF(A$1:A58,Inscrits!$A$6:$A$16)=0,ROW(Inscrits!$AB$6:$AB$16),ROWS(Inscrits!$AB$6:$AB$16)+ROW(Inscrits!$AB$6:$AB$16)))))</f>
        <v>12</v>
      </c>
    </row>
    <row r="60" spans="1:1" x14ac:dyDescent="0.25">
      <c r="A60" s="23">
        <f t="array" ref="A60">INDEX(Inscrits!$A:$A,MIN(IF(Inscrits!$AB$6:$AB$16=$B$1,IF(COUNTIF(A$1:A59,Inscrits!$A$6:$A$16)=0,ROW(Inscrits!$AB$6:$AB$16),ROWS(Inscrits!$AB$6:$AB$16)+ROW(Inscrits!$AB$6:$AB$16)))))</f>
        <v>12</v>
      </c>
    </row>
    <row r="61" spans="1:1" x14ac:dyDescent="0.25">
      <c r="A61" s="23">
        <f t="array" ref="A61">INDEX(Inscrits!$A:$A,MIN(IF(Inscrits!$AB$6:$AB$16=$B$1,IF(COUNTIF(A$1:A60,Inscrits!$A$6:$A$16)=0,ROW(Inscrits!$AB$6:$AB$16),ROWS(Inscrits!$AB$6:$AB$16)+ROW(Inscrits!$AB$6:$AB$16)))))</f>
        <v>12</v>
      </c>
    </row>
    <row r="62" spans="1:1" x14ac:dyDescent="0.25">
      <c r="A62" s="23">
        <f t="array" ref="A62">INDEX(Inscrits!$A:$A,MIN(IF(Inscrits!$AB$6:$AB$16=$B$1,IF(COUNTIF(A$1:A61,Inscrits!$A$6:$A$16)=0,ROW(Inscrits!$AB$6:$AB$16),ROWS(Inscrits!$AB$6:$AB$16)+ROW(Inscrits!$AB$6:$AB$16)))))</f>
        <v>12</v>
      </c>
    </row>
    <row r="63" spans="1:1" x14ac:dyDescent="0.25">
      <c r="A63" s="23">
        <f t="array" ref="A63">INDEX(Inscrits!$A:$A,MIN(IF(Inscrits!$AB$6:$AB$16=$B$1,IF(COUNTIF(A$1:A62,Inscrits!$A$6:$A$16)=0,ROW(Inscrits!$AB$6:$AB$16),ROWS(Inscrits!$AB$6:$AB$16)+ROW(Inscrits!$AB$6:$AB$16)))))</f>
        <v>12</v>
      </c>
    </row>
    <row r="64" spans="1:1" x14ac:dyDescent="0.25">
      <c r="A64" s="23">
        <f t="array" ref="A64">INDEX(Inscrits!$A:$A,MIN(IF(Inscrits!$AB$6:$AB$16=$B$1,IF(COUNTIF(A$1:A63,Inscrits!$A$6:$A$16)=0,ROW(Inscrits!$AB$6:$AB$16),ROWS(Inscrits!$AB$6:$AB$16)+ROW(Inscrits!$AB$6:$AB$16)))))</f>
        <v>12</v>
      </c>
    </row>
    <row r="65" spans="1:1" x14ac:dyDescent="0.25">
      <c r="A65" s="23">
        <f t="array" ref="A65">INDEX(Inscrits!$A:$A,MIN(IF(Inscrits!$AB$6:$AB$16=$B$1,IF(COUNTIF(A$1:A64,Inscrits!$A$6:$A$16)=0,ROW(Inscrits!$AB$6:$AB$16),ROWS(Inscrits!$AB$6:$AB$16)+ROW(Inscrits!$AB$6:$AB$16)))))</f>
        <v>12</v>
      </c>
    </row>
    <row r="66" spans="1:1" x14ac:dyDescent="0.25">
      <c r="A66" s="23">
        <f t="array" ref="A66">INDEX(Inscrits!$A:$A,MIN(IF(Inscrits!$AB$6:$AB$16=$B$1,IF(COUNTIF(A$1:A65,Inscrits!$A$6:$A$16)=0,ROW(Inscrits!$AB$6:$AB$16),ROWS(Inscrits!$AB$6:$AB$16)+ROW(Inscrits!$AB$6:$AB$16)))))</f>
        <v>12</v>
      </c>
    </row>
    <row r="67" spans="1:1" x14ac:dyDescent="0.25">
      <c r="A67" s="23">
        <f t="array" ref="A67">INDEX(Inscrits!$A:$A,MIN(IF(Inscrits!$AB$6:$AB$16=$B$1,IF(COUNTIF(A$1:A66,Inscrits!$A$6:$A$16)=0,ROW(Inscrits!$AB$6:$AB$16),ROWS(Inscrits!$AB$6:$AB$16)+ROW(Inscrits!$AB$6:$AB$16)))))</f>
        <v>12</v>
      </c>
    </row>
    <row r="68" spans="1:1" x14ac:dyDescent="0.25">
      <c r="A68" s="23">
        <f t="array" ref="A68">INDEX(Inscrits!$A:$A,MIN(IF(Inscrits!$AB$6:$AB$16=$B$1,IF(COUNTIF(A$1:A67,Inscrits!$A$6:$A$16)=0,ROW(Inscrits!$AB$6:$AB$16),ROWS(Inscrits!$AB$6:$AB$16)+ROW(Inscrits!$AB$6:$AB$16)))))</f>
        <v>12</v>
      </c>
    </row>
    <row r="69" spans="1:1" x14ac:dyDescent="0.25">
      <c r="A69" s="23">
        <f t="array" ref="A69">INDEX(Inscrits!$A:$A,MIN(IF(Inscrits!$AB$6:$AB$16=$B$1,IF(COUNTIF(A$1:A68,Inscrits!$A$6:$A$16)=0,ROW(Inscrits!$AB$6:$AB$16),ROWS(Inscrits!$AB$6:$AB$16)+ROW(Inscrits!$AB$6:$AB$16)))))</f>
        <v>12</v>
      </c>
    </row>
    <row r="70" spans="1:1" x14ac:dyDescent="0.25">
      <c r="A70" s="23">
        <f t="array" ref="A70">INDEX(Inscrits!$A:$A,MIN(IF(Inscrits!$AB$6:$AB$16=$B$1,IF(COUNTIF(A$1:A69,Inscrits!$A$6:$A$16)=0,ROW(Inscrits!$AB$6:$AB$16),ROWS(Inscrits!$AB$6:$AB$16)+ROW(Inscrits!$AB$6:$AB$16)))))</f>
        <v>12</v>
      </c>
    </row>
    <row r="71" spans="1:1" x14ac:dyDescent="0.25">
      <c r="A71" s="23">
        <f t="array" ref="A71">INDEX(Inscrits!$A:$A,MIN(IF(Inscrits!$AB$6:$AB$16=$B$1,IF(COUNTIF(A$1:A70,Inscrits!$A$6:$A$16)=0,ROW(Inscrits!$AB$6:$AB$16),ROWS(Inscrits!$AB$6:$AB$16)+ROW(Inscrits!$AB$6:$AB$16)))))</f>
        <v>12</v>
      </c>
    </row>
    <row r="72" spans="1:1" x14ac:dyDescent="0.25">
      <c r="A72" s="23">
        <f t="array" ref="A72">INDEX(Inscrits!$A:$A,MIN(IF(Inscrits!$AB$6:$AB$16=$B$1,IF(COUNTIF(A$1:A71,Inscrits!$A$6:$A$16)=0,ROW(Inscrits!$AB$6:$AB$16),ROWS(Inscrits!$AB$6:$AB$16)+ROW(Inscrits!$AB$6:$AB$16)))))</f>
        <v>12</v>
      </c>
    </row>
    <row r="73" spans="1:1" x14ac:dyDescent="0.25">
      <c r="A73" s="23">
        <f t="array" ref="A73">INDEX(Inscrits!$A:$A,MIN(IF(Inscrits!$AB$6:$AB$16=$B$1,IF(COUNTIF(A$1:A72,Inscrits!$A$6:$A$16)=0,ROW(Inscrits!$AB$6:$AB$16),ROWS(Inscrits!$AB$6:$AB$16)+ROW(Inscrits!$AB$6:$AB$16)))))</f>
        <v>12</v>
      </c>
    </row>
    <row r="74" spans="1:1" x14ac:dyDescent="0.25">
      <c r="A74" s="23">
        <f t="array" ref="A74">INDEX(Inscrits!$A:$A,MIN(IF(Inscrits!$AB$6:$AB$16=$B$1,IF(COUNTIF(A$1:A73,Inscrits!$A$6:$A$16)=0,ROW(Inscrits!$AB$6:$AB$16),ROWS(Inscrits!$AB$6:$AB$16)+ROW(Inscrits!$AB$6:$AB$16)))))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Inscrits</vt:lpstr>
      <vt:lpstr>feuille de comptage</vt:lpstr>
      <vt:lpstr>temp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2018-02-27T10:14:31Z</dcterms:modified>
</cp:coreProperties>
</file>