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3.xml" ContentType="application/vnd.openxmlformats-officedocument.drawing+xml"/>
  <Override PartName="/xl/ctrlProps/ctrlProp9.xml" ContentType="application/vnd.ms-excel.controlproperties+xml"/>
  <Override PartName="/xl/drawings/drawing4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drawings/drawing5.xml" ContentType="application/vnd.openxmlformats-officedocument.drawing+xml"/>
  <Override PartName="/xl/ctrlProps/ctrlProp12.xml" ContentType="application/vnd.ms-excel.controlproperties+xml"/>
  <Override PartName="/xl/drawings/drawing6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7.xml" ContentType="application/vnd.openxmlformats-officedocument.drawing+xml"/>
  <Override PartName="/xl/ctrlProps/ctrlProp1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33BBC38B-C2DA-FC69-06AC-9F67D96B6324}"/>
  <workbookPr filterPrivacy="1" codeName="ThisWorkbook" defaultThemeVersion="124226"/>
  <bookViews>
    <workbookView xWindow="240" yWindow="108" windowWidth="14808" windowHeight="8016" tabRatio="935"/>
  </bookViews>
  <sheets>
    <sheet name="Sommaire" sheetId="4" r:id="rId1"/>
    <sheet name="0A" sheetId="14" r:id="rId2"/>
    <sheet name="0B" sheetId="15" r:id="rId3"/>
    <sheet name="1A" sheetId="17" r:id="rId4"/>
    <sheet name="1B" sheetId="16" r:id="rId5"/>
    <sheet name="2A" sheetId="35" r:id="rId6"/>
    <sheet name="2B" sheetId="36" r:id="rId7"/>
  </sheets>
  <definedNames>
    <definedName name="_xlnm.Print_Area" localSheetId="2">'0B'!$A$1:$L$38</definedName>
    <definedName name="_xlnm.Print_Area" localSheetId="4">'1B'!$A$1:$L$38</definedName>
    <definedName name="_xlnm.Print_Area" localSheetId="6">'2B'!$A$1:$L$38</definedName>
  </definedNames>
  <calcPr calcId="171027" iterate="1"/>
</workbook>
</file>

<file path=xl/calcChain.xml><?xml version="1.0" encoding="utf-8"?>
<calcChain xmlns="http://schemas.openxmlformats.org/spreadsheetml/2006/main">
  <c r="A2" i="36" l="1"/>
  <c r="A1" i="36" s="1"/>
  <c r="A2" i="35"/>
  <c r="A1" i="35" s="1"/>
  <c r="A11" i="4"/>
  <c r="A12" i="4" s="1"/>
  <c r="B20" i="35"/>
  <c r="C20" i="35" l="1"/>
  <c r="A3" i="36"/>
  <c r="A3" i="35"/>
  <c r="A2" i="17"/>
  <c r="A1" i="17" s="1"/>
  <c r="A2" i="16"/>
  <c r="A1" i="16" s="1"/>
  <c r="A3" i="16" s="1"/>
  <c r="F20" i="35"/>
  <c r="C3" i="36"/>
  <c r="E20" i="35"/>
  <c r="D12" i="4"/>
  <c r="B12" i="4"/>
  <c r="B20" i="17"/>
  <c r="C20" i="17" l="1"/>
  <c r="I21" i="35"/>
  <c r="H21" i="35"/>
  <c r="A3" i="17"/>
  <c r="A2" i="15"/>
  <c r="A1" i="15" s="1"/>
  <c r="I12" i="4"/>
  <c r="C3" i="16"/>
  <c r="F20" i="17"/>
  <c r="E20" i="17"/>
  <c r="B11" i="4"/>
  <c r="G12" i="4"/>
  <c r="F12" i="4"/>
  <c r="D11" i="4"/>
  <c r="J12" i="4"/>
  <c r="H21" i="17" l="1"/>
  <c r="I21" i="17"/>
  <c r="A3" i="15"/>
  <c r="A2" i="14"/>
  <c r="A1" i="14" s="1"/>
  <c r="F11" i="4"/>
  <c r="C3" i="15"/>
  <c r="G11" i="4"/>
  <c r="J11" i="4"/>
  <c r="B10" i="4"/>
  <c r="I11" i="4"/>
  <c r="B20" i="14"/>
  <c r="C20" i="14" l="1"/>
  <c r="A3" i="14"/>
  <c r="J1" i="4"/>
  <c r="D10" i="4"/>
  <c r="F20" i="14"/>
  <c r="E20" i="14"/>
  <c r="I21" i="14" l="1"/>
  <c r="H21" i="14"/>
  <c r="F10" i="4"/>
  <c r="J10" i="4"/>
  <c r="I10" i="4"/>
  <c r="G10" i="4"/>
</calcChain>
</file>

<file path=xl/sharedStrings.xml><?xml version="1.0" encoding="utf-8"?>
<sst xmlns="http://schemas.openxmlformats.org/spreadsheetml/2006/main" count="183" uniqueCount="80">
  <si>
    <t>Date</t>
  </si>
  <si>
    <t>Kilometrage</t>
  </si>
  <si>
    <t>Operation</t>
  </si>
  <si>
    <t>CARNET D'ENTRETIEN ELECTRONIQUE</t>
  </si>
  <si>
    <t>Vidange Pont</t>
  </si>
  <si>
    <t>Vidange moteur</t>
  </si>
  <si>
    <t>Filtre à huile</t>
  </si>
  <si>
    <t>Filtre à air</t>
  </si>
  <si>
    <t>Vidange boite</t>
  </si>
  <si>
    <t>Vidange liquide de refroidissement</t>
  </si>
  <si>
    <t>Vidange direction</t>
  </si>
  <si>
    <t>Filtre d'habitacle</t>
  </si>
  <si>
    <t>Vidange liquide de frein</t>
  </si>
  <si>
    <t>Carnet d'entretien électronique</t>
  </si>
  <si>
    <t>Contrôle livraison</t>
  </si>
  <si>
    <t>Vidange (oilservice BMW)</t>
  </si>
  <si>
    <t>?</t>
  </si>
  <si>
    <t>Vidange (Oilservice BMW)</t>
  </si>
  <si>
    <t>Vidange moteur : filtre à huile, gazoil, air, habitacle + Freins et pneux</t>
  </si>
  <si>
    <t>0/0/2005</t>
  </si>
  <si>
    <t>Vidange moteur + Boite + pont</t>
  </si>
  <si>
    <t>Vidange moteur + Boite + pont + liquide de refroidissement</t>
  </si>
  <si>
    <t>Installation attelage</t>
  </si>
  <si>
    <t>Remplacement injecteur n°3</t>
  </si>
  <si>
    <t>Contrôle technique</t>
  </si>
  <si>
    <t>Maintenance A</t>
  </si>
  <si>
    <t>Maintenance B</t>
  </si>
  <si>
    <t>Maintenance A + remplacement carter d'huile avec bouchon</t>
  </si>
  <si>
    <t>Vidange moteur + plaquette de frein arrière</t>
  </si>
  <si>
    <t>Changement pompe à eau + vidange liquide de refroidissement.</t>
  </si>
  <si>
    <t>Maintenance B + plaquette de freins avant</t>
  </si>
  <si>
    <t>Nettoyant injecteur : Injecteur 5</t>
  </si>
  <si>
    <t>Contrôle technique : réglage antibrouillard</t>
  </si>
  <si>
    <t>Changement 4 pneus</t>
  </si>
  <si>
    <t>Vidange modeur</t>
  </si>
  <si>
    <t>Remplacement pompe à eau</t>
  </si>
  <si>
    <t>Marque</t>
  </si>
  <si>
    <t>Feu de croisement droit Réglage trop bas</t>
  </si>
  <si>
    <t>Changement Batterie (Norauto)</t>
  </si>
  <si>
    <t>Véhicule</t>
  </si>
  <si>
    <t>Km</t>
  </si>
  <si>
    <t>Dernière vidange</t>
  </si>
  <si>
    <t>Année</t>
  </si>
  <si>
    <t>FICHE TECHNIQUE</t>
  </si>
  <si>
    <t>Model</t>
  </si>
  <si>
    <t>Moteur</t>
  </si>
  <si>
    <t>Numéro de série (E)</t>
  </si>
  <si>
    <t>AAAA</t>
  </si>
  <si>
    <t>BBB</t>
  </si>
  <si>
    <t>CC</t>
  </si>
  <si>
    <t>E</t>
  </si>
  <si>
    <t>1ère mise en circulation</t>
  </si>
  <si>
    <t>FF/FF/FF</t>
  </si>
  <si>
    <t>Type</t>
  </si>
  <si>
    <t>VL</t>
  </si>
  <si>
    <t>Périodicité   Vidanges</t>
  </si>
  <si>
    <t>Filtre à carburant</t>
  </si>
  <si>
    <t>WBADP91030GX81567</t>
  </si>
  <si>
    <t>Immatriculation</t>
  </si>
  <si>
    <t>123-AB-456</t>
  </si>
  <si>
    <t>Puissance CV</t>
  </si>
  <si>
    <t>Puissance Fiscale</t>
  </si>
  <si>
    <t>BMW</t>
  </si>
  <si>
    <t>525D</t>
  </si>
  <si>
    <t>9267 TP 18</t>
  </si>
  <si>
    <t>2,5 L</t>
  </si>
  <si>
    <t>Bougies</t>
  </si>
  <si>
    <t>Courroie Alternateur</t>
  </si>
  <si>
    <t>Courroie Compresseur</t>
  </si>
  <si>
    <t>Courroie de distribution</t>
  </si>
  <si>
    <t>SMART</t>
  </si>
  <si>
    <t>FORTWO</t>
  </si>
  <si>
    <t>WME4503331J152669</t>
  </si>
  <si>
    <t>750cc</t>
  </si>
  <si>
    <t>BF-527-SV</t>
  </si>
  <si>
    <t>Montant</t>
  </si>
  <si>
    <t>Descriptif</t>
  </si>
  <si>
    <t>Prochaine Vidange</t>
  </si>
  <si>
    <t>Dernier</t>
  </si>
  <si>
    <t>Prochain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</si>
</sst>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[$-40C]d\ mmmm\ yyyy;@"/>
    <numFmt numFmtId="165" formatCode="dd/mm/yy;@"/>
    <numFmt numFmtId="166" formatCode="0&quot; Jours&quot;"/>
    <numFmt numFmtId="167" formatCode="#,##0&quot; km&quot;"/>
    <numFmt numFmtId="169" formatCode="[$-F800]dddd\,\ mmmm\ dd\,\ yyyy"/>
    <numFmt numFmtId="170" formatCode="#,##0&quot; an&quot;"/>
    <numFmt numFmtId="171" formatCode="#,##0&quot; cv&quot;"/>
    <numFmt numFmtId="172" formatCode="_-* #,##0.00\ [$€-40C]_-;\-* #,##0.00\ [$€-40C]_-;_-* &quot;-&quot;??\ [$€-40C]_-;_-@_-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Georgia"/>
      <family val="1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3"/>
      <name val="Calibri"/>
      <family val="2"/>
      <scheme val="minor"/>
    </font>
    <font>
      <sz val="48"/>
      <color theme="3"/>
      <name val="Brush Script MT"/>
      <family val="4"/>
    </font>
    <font>
      <sz val="11"/>
      <color theme="1"/>
      <name val="Stencil"/>
      <family val="5"/>
    </font>
    <font>
      <b/>
      <sz val="22"/>
      <color rgb="FFFF0000"/>
      <name val="Calibri"/>
      <family val="2"/>
    </font>
    <font>
      <b/>
      <sz val="11"/>
      <color rgb="FF000080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Brush Script MT"/>
      <family val="4"/>
    </font>
    <font>
      <sz val="18"/>
      <color theme="1"/>
      <name val="Brush Script MT"/>
      <family val="4"/>
    </font>
    <font>
      <b/>
      <sz val="18"/>
      <color theme="1"/>
      <name val="Brush Script MT"/>
      <family val="4"/>
    </font>
    <font>
      <sz val="11"/>
      <color theme="1"/>
      <name val="Lucida Console"/>
      <family val="3"/>
    </font>
    <font>
      <sz val="11"/>
      <color rgb="FF000000"/>
      <name val="Calibri"/>
      <family val="2"/>
    </font>
    <font>
      <b/>
      <sz val="12"/>
      <color rgb="FF0000FF"/>
      <name val="Calibri"/>
      <family val="2"/>
    </font>
    <font>
      <b/>
      <sz val="12"/>
      <color rgb="FF008000"/>
      <name val="Calibri"/>
      <family val="2"/>
    </font>
    <font>
      <sz val="18"/>
      <color theme="0"/>
      <name val="Brush Script MT"/>
      <family val="4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1" fillId="0" borderId="0" xfId="0" applyFont="1" applyFill="1" applyAlignment="1">
      <alignment horizontal="center"/>
    </xf>
    <xf numFmtId="0" fontId="0" fillId="0" borderId="0" xfId="0" applyAlignment="1">
      <alignment horizontal="center"/>
    </xf>
    <xf numFmtId="164" fontId="3" fillId="0" borderId="0" xfId="0" applyNumberFormat="1" applyFont="1" applyAlignment="1">
      <alignment horizontal="center"/>
    </xf>
    <xf numFmtId="165" fontId="0" fillId="0" borderId="2" xfId="0" applyNumberFormat="1" applyBorder="1" applyAlignment="1">
      <alignment horizontal="center" vertical="top"/>
    </xf>
    <xf numFmtId="0" fontId="0" fillId="0" borderId="2" xfId="0" applyBorder="1" applyAlignment="1">
      <alignment wrapText="1"/>
    </xf>
    <xf numFmtId="165" fontId="0" fillId="0" borderId="1" xfId="0" applyNumberFormat="1" applyBorder="1" applyAlignment="1">
      <alignment horizontal="center" vertical="top"/>
    </xf>
    <xf numFmtId="0" fontId="0" fillId="0" borderId="0" xfId="0" applyBorder="1" applyAlignment="1">
      <alignment wrapText="1"/>
    </xf>
    <xf numFmtId="0" fontId="4" fillId="0" borderId="0" xfId="0" applyFont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1" fillId="0" borderId="0" xfId="0" applyFont="1" applyFill="1"/>
    <xf numFmtId="0" fontId="0" fillId="0" borderId="0" xfId="0" applyFill="1"/>
    <xf numFmtId="166" fontId="0" fillId="0" borderId="0" xfId="0" applyNumberFormat="1" applyAlignment="1">
      <alignment horizontal="center"/>
    </xf>
    <xf numFmtId="167" fontId="0" fillId="0" borderId="0" xfId="0" applyNumberFormat="1" applyBorder="1" applyAlignment="1">
      <alignment horizontal="center" vertical="top"/>
    </xf>
    <xf numFmtId="167" fontId="0" fillId="0" borderId="3" xfId="0" applyNumberFormat="1" applyBorder="1" applyAlignment="1">
      <alignment horizontal="center" vertical="top"/>
    </xf>
    <xf numFmtId="167" fontId="0" fillId="0" borderId="1" xfId="0" applyNumberFormat="1" applyBorder="1" applyAlignment="1">
      <alignment horizontal="center" vertical="top"/>
    </xf>
    <xf numFmtId="167" fontId="0" fillId="0" borderId="2" xfId="0" applyNumberFormat="1" applyBorder="1" applyAlignment="1">
      <alignment horizontal="center" vertical="top"/>
    </xf>
    <xf numFmtId="165" fontId="2" fillId="0" borderId="4" xfId="0" applyNumberFormat="1" applyFont="1" applyBorder="1" applyAlignment="1">
      <alignment horizontal="center" vertical="center"/>
    </xf>
    <xf numFmtId="167" fontId="2" fillId="0" borderId="4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0" borderId="5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6" fillId="0" borderId="0" xfId="0" applyFont="1" applyFill="1"/>
    <xf numFmtId="165" fontId="0" fillId="0" borderId="2" xfId="0" applyNumberFormat="1" applyFill="1" applyBorder="1" applyAlignment="1">
      <alignment horizontal="center" vertical="top"/>
    </xf>
    <xf numFmtId="167" fontId="0" fillId="0" borderId="2" xfId="0" applyNumberFormat="1" applyFill="1" applyBorder="1" applyAlignment="1">
      <alignment horizontal="center" vertical="top"/>
    </xf>
    <xf numFmtId="0" fontId="0" fillId="0" borderId="2" xfId="0" applyFill="1" applyBorder="1" applyAlignment="1">
      <alignment wrapText="1"/>
    </xf>
    <xf numFmtId="0" fontId="0" fillId="0" borderId="2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12" fillId="0" borderId="0" xfId="0" applyFont="1" applyFill="1" applyAlignment="1">
      <alignment horizontal="center" vertical="center"/>
    </xf>
    <xf numFmtId="0" fontId="12" fillId="0" borderId="9" xfId="0" applyFont="1" applyFill="1" applyBorder="1" applyAlignment="1">
      <alignment horizontal="center" vertical="center"/>
    </xf>
    <xf numFmtId="0" fontId="14" fillId="0" borderId="9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left"/>
    </xf>
    <xf numFmtId="0" fontId="0" fillId="0" borderId="0" xfId="0" applyFill="1" applyAlignment="1">
      <alignment vertical="center"/>
    </xf>
    <xf numFmtId="0" fontId="11" fillId="0" borderId="9" xfId="0" applyFont="1" applyFill="1" applyBorder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3" fillId="0" borderId="0" xfId="0" applyFont="1" applyFill="1"/>
    <xf numFmtId="14" fontId="11" fillId="0" borderId="9" xfId="0" applyNumberFormat="1" applyFont="1" applyFill="1" applyBorder="1" applyAlignment="1">
      <alignment horizontal="center" vertical="center"/>
    </xf>
    <xf numFmtId="170" fontId="11" fillId="0" borderId="9" xfId="0" applyNumberFormat="1" applyFont="1" applyFill="1" applyBorder="1" applyAlignment="1">
      <alignment horizontal="center" vertical="center"/>
    </xf>
    <xf numFmtId="167" fontId="11" fillId="0" borderId="9" xfId="0" applyNumberFormat="1" applyFont="1" applyFill="1" applyBorder="1" applyAlignment="1">
      <alignment horizontal="center" vertical="center"/>
    </xf>
    <xf numFmtId="14" fontId="14" fillId="0" borderId="9" xfId="0" applyNumberFormat="1" applyFont="1" applyFill="1" applyBorder="1" applyAlignment="1">
      <alignment horizontal="center" vertical="center"/>
    </xf>
    <xf numFmtId="167" fontId="14" fillId="0" borderId="9" xfId="0" applyNumberFormat="1" applyFont="1" applyFill="1" applyBorder="1" applyAlignment="1">
      <alignment horizontal="center" vertical="center"/>
    </xf>
    <xf numFmtId="0" fontId="10" fillId="0" borderId="0" xfId="0" applyFont="1" applyFill="1" applyAlignment="1">
      <alignment horizontal="left"/>
    </xf>
    <xf numFmtId="0" fontId="10" fillId="0" borderId="0" xfId="0" applyFont="1" applyFill="1"/>
    <xf numFmtId="165" fontId="10" fillId="0" borderId="3" xfId="0" applyNumberFormat="1" applyFont="1" applyBorder="1" applyAlignment="1">
      <alignment horizontal="left" vertical="top"/>
    </xf>
    <xf numFmtId="0" fontId="9" fillId="0" borderId="0" xfId="0" applyFont="1" applyFill="1" applyAlignment="1">
      <alignment horizontal="center" vertical="center"/>
    </xf>
    <xf numFmtId="0" fontId="9" fillId="0" borderId="0" xfId="0" applyFont="1" applyFill="1"/>
    <xf numFmtId="0" fontId="1" fillId="0" borderId="0" xfId="0" applyFont="1" applyFill="1" applyAlignment="1">
      <alignment horizontal="center"/>
    </xf>
    <xf numFmtId="0" fontId="1" fillId="0" borderId="0" xfId="0" applyFont="1" applyFill="1" applyAlignment="1">
      <alignment horizontal="center"/>
    </xf>
    <xf numFmtId="0" fontId="0" fillId="0" borderId="0" xfId="0" applyFill="1" applyAlignment="1">
      <alignment horizontal="left"/>
    </xf>
    <xf numFmtId="171" fontId="0" fillId="0" borderId="0" xfId="0" applyNumberFormat="1" applyFill="1" applyAlignment="1">
      <alignment horizontal="left"/>
    </xf>
    <xf numFmtId="0" fontId="9" fillId="0" borderId="3" xfId="0" applyFont="1" applyBorder="1" applyAlignment="1">
      <alignment horizontal="center" wrapText="1"/>
    </xf>
    <xf numFmtId="0" fontId="10" fillId="0" borderId="0" xfId="0" applyFont="1" applyFill="1" applyAlignment="1">
      <alignment horizontal="center" vertical="center"/>
    </xf>
    <xf numFmtId="0" fontId="18" fillId="0" borderId="0" xfId="0" applyFont="1" applyFill="1" applyAlignment="1">
      <alignment horizontal="center" vertical="center"/>
    </xf>
    <xf numFmtId="0" fontId="10" fillId="0" borderId="0" xfId="0" applyFont="1" applyFill="1" applyAlignment="1">
      <alignment horizontal="center"/>
    </xf>
    <xf numFmtId="14" fontId="0" fillId="0" borderId="0" xfId="0" applyNumberFormat="1" applyFill="1" applyAlignment="1">
      <alignment horizontal="left"/>
    </xf>
    <xf numFmtId="172" fontId="0" fillId="0" borderId="0" xfId="0" applyNumberFormat="1" applyBorder="1" applyAlignment="1">
      <alignment horizontal="center" vertical="center" wrapText="1"/>
    </xf>
    <xf numFmtId="172" fontId="0" fillId="0" borderId="1" xfId="0" applyNumberFormat="1" applyBorder="1" applyAlignment="1">
      <alignment horizontal="center" vertical="center" wrapText="1"/>
    </xf>
    <xf numFmtId="172" fontId="0" fillId="0" borderId="2" xfId="0" applyNumberFormat="1" applyFill="1" applyBorder="1" applyAlignment="1">
      <alignment horizontal="center" vertical="center" wrapText="1"/>
    </xf>
    <xf numFmtId="172" fontId="0" fillId="0" borderId="2" xfId="0" applyNumberForma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textRotation="90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5" fillId="0" borderId="0" xfId="0" applyFont="1" applyFill="1" applyAlignment="1">
      <alignment horizontal="center" vertical="center"/>
    </xf>
    <xf numFmtId="0" fontId="12" fillId="0" borderId="10" xfId="0" applyFont="1" applyFill="1" applyBorder="1" applyAlignment="1">
      <alignment horizontal="center" vertical="center"/>
    </xf>
    <xf numFmtId="0" fontId="12" fillId="0" borderId="11" xfId="0" applyFont="1" applyFill="1" applyBorder="1" applyAlignment="1">
      <alignment horizontal="center" vertical="center"/>
    </xf>
    <xf numFmtId="169" fontId="1" fillId="0" borderId="0" xfId="0" applyNumberFormat="1" applyFont="1" applyFill="1" applyAlignment="1">
      <alignment horizontal="right" vertical="center"/>
    </xf>
    <xf numFmtId="0" fontId="2" fillId="0" borderId="6" xfId="0" applyFont="1" applyBorder="1" applyAlignment="1">
      <alignment horizontal="center" vertical="center" textRotation="90" wrapText="1"/>
    </xf>
    <xf numFmtId="0" fontId="2" fillId="0" borderId="7" xfId="0" applyFont="1" applyBorder="1" applyAlignment="1">
      <alignment horizontal="center" vertical="center" textRotation="90" wrapText="1"/>
    </xf>
    <xf numFmtId="0" fontId="2" fillId="0" borderId="8" xfId="0" applyFont="1" applyBorder="1" applyAlignment="1">
      <alignment horizontal="center" vertical="center" textRotation="90" wrapText="1"/>
    </xf>
    <xf numFmtId="0" fontId="1" fillId="0" borderId="0" xfId="0" applyFont="1" applyFill="1" applyAlignment="1">
      <alignment horizontal="center"/>
    </xf>
    <xf numFmtId="0" fontId="13" fillId="0" borderId="10" xfId="0" applyFont="1" applyFill="1" applyBorder="1" applyAlignment="1">
      <alignment horizontal="center" vertical="center"/>
    </xf>
    <xf numFmtId="0" fontId="13" fillId="0" borderId="11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172" fontId="2" fillId="0" borderId="6" xfId="0" applyNumberFormat="1" applyFont="1" applyBorder="1" applyAlignment="1">
      <alignment horizontal="center" vertical="center" wrapText="1"/>
    </xf>
    <xf numFmtId="172" fontId="2" fillId="0" borderId="7" xfId="0" applyNumberFormat="1" applyFont="1" applyBorder="1" applyAlignment="1">
      <alignment horizontal="center" vertical="center" wrapText="1"/>
    </xf>
    <xf numFmtId="172" fontId="2" fillId="0" borderId="8" xfId="0" applyNumberFormat="1" applyFont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textRotation="90" wrapText="1"/>
    </xf>
    <xf numFmtId="0" fontId="2" fillId="2" borderId="7" xfId="0" applyFont="1" applyFill="1" applyBorder="1" applyAlignment="1">
      <alignment horizontal="center" vertical="center" textRotation="90" wrapText="1"/>
    </xf>
    <xf numFmtId="0" fontId="2" fillId="2" borderId="8" xfId="0" applyFont="1" applyFill="1" applyBorder="1" applyAlignment="1">
      <alignment horizontal="center" vertical="center" textRotation="90" wrapText="1"/>
    </xf>
  </cellXfs>
  <cellStyles count="1">
    <cellStyle name="Normal" xfId="0" builtinId="0"/>
  </cellStyles>
  <dxfs count="13"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0000"/>
      </font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0000"/>
      </font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0000"/>
      </font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550474</xdr:colOff>
      <xdr:row>1</xdr:row>
      <xdr:rowOff>62865</xdr:rowOff>
    </xdr:from>
    <xdr:to>
      <xdr:col>19</xdr:col>
      <xdr:colOff>476250</xdr:colOff>
      <xdr:row>2</xdr:row>
      <xdr:rowOff>297180</xdr:rowOff>
    </xdr:to>
    <xdr:pic macro="[0]!Macro3">
      <xdr:nvPicPr>
        <xdr:cNvPr id="5" name="Picture 4" descr="images.jpe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5135154" y="367665"/>
          <a:ext cx="550616" cy="539115"/>
        </a:xfrm>
        <a:prstGeom prst="rect">
          <a:avLst/>
        </a:prstGeom>
      </xdr:spPr>
    </xdr:pic>
    <xdr:clientData/>
  </xdr:twoCellAnchor>
  <xdr:twoCellAnchor editAs="oneCell">
    <xdr:from>
      <xdr:col>18</xdr:col>
      <xdr:colOff>241877</xdr:colOff>
      <xdr:row>3</xdr:row>
      <xdr:rowOff>59055</xdr:rowOff>
    </xdr:from>
    <xdr:to>
      <xdr:col>20</xdr:col>
      <xdr:colOff>463088</xdr:colOff>
      <xdr:row>4</xdr:row>
      <xdr:rowOff>228600</xdr:rowOff>
    </xdr:to>
    <xdr:pic macro="[0]!Macro4">
      <xdr:nvPicPr>
        <xdr:cNvPr id="6" name="Picture 5" descr="index.jpeg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4826557" y="973455"/>
          <a:ext cx="1470891" cy="47434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4</xdr:row>
          <xdr:rowOff>22860</xdr:rowOff>
        </xdr:from>
        <xdr:to>
          <xdr:col>11</xdr:col>
          <xdr:colOff>617220</xdr:colOff>
          <xdr:row>5</xdr:row>
          <xdr:rowOff>76200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Exit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9</xdr:row>
          <xdr:rowOff>0</xdr:rowOff>
        </xdr:from>
        <xdr:to>
          <xdr:col>11</xdr:col>
          <xdr:colOff>563880</xdr:colOff>
          <xdr:row>9</xdr:row>
          <xdr:rowOff>175260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Détail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845820</xdr:colOff>
          <xdr:row>2</xdr:row>
          <xdr:rowOff>121920</xdr:rowOff>
        </xdr:from>
        <xdr:to>
          <xdr:col>11</xdr:col>
          <xdr:colOff>586740</xdr:colOff>
          <xdr:row>3</xdr:row>
          <xdr:rowOff>175260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Atelier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845820</xdr:colOff>
          <xdr:row>1</xdr:row>
          <xdr:rowOff>0</xdr:rowOff>
        </xdr:from>
        <xdr:to>
          <xdr:col>11</xdr:col>
          <xdr:colOff>586740</xdr:colOff>
          <xdr:row>2</xdr:row>
          <xdr:rowOff>53340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10</xdr:row>
          <xdr:rowOff>0</xdr:rowOff>
        </xdr:from>
        <xdr:to>
          <xdr:col>11</xdr:col>
          <xdr:colOff>563880</xdr:colOff>
          <xdr:row>10</xdr:row>
          <xdr:rowOff>175260</xdr:rowOff>
        </xdr:to>
        <xdr:sp macro="" textlink="">
          <xdr:nvSpPr>
            <xdr:cNvPr id="5131" name="Button 11" hidden="1">
              <a:extLst>
                <a:ext uri="{63B3BB69-23CF-44E3-9099-C40C66FF867C}">
                  <a14:compatExt spid="_x0000_s5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Détail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11</xdr:row>
          <xdr:rowOff>0</xdr:rowOff>
        </xdr:from>
        <xdr:to>
          <xdr:col>11</xdr:col>
          <xdr:colOff>563880</xdr:colOff>
          <xdr:row>11</xdr:row>
          <xdr:rowOff>175260</xdr:rowOff>
        </xdr:to>
        <xdr:sp macro="" textlink="">
          <xdr:nvSpPr>
            <xdr:cNvPr id="5132" name="Button 12" hidden="1">
              <a:extLst>
                <a:ext uri="{63B3BB69-23CF-44E3-9099-C40C66FF867C}">
                  <a14:compatExt spid="_x0000_s5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Détail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371475</xdr:colOff>
      <xdr:row>0</xdr:row>
      <xdr:rowOff>95251</xdr:rowOff>
    </xdr:from>
    <xdr:to>
      <xdr:col>12</xdr:col>
      <xdr:colOff>342900</xdr:colOff>
      <xdr:row>20</xdr:row>
      <xdr:rowOff>60961</xdr:rowOff>
    </xdr:to>
    <xdr:sp macro="" textlink="">
      <xdr:nvSpPr>
        <xdr:cNvPr id="2" name="Rounded Rectangle 1"/>
        <xdr:cNvSpPr/>
      </xdr:nvSpPr>
      <xdr:spPr>
        <a:xfrm>
          <a:off x="7900035" y="95251"/>
          <a:ext cx="3590925" cy="4232910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15</xdr:row>
          <xdr:rowOff>68580</xdr:rowOff>
        </xdr:from>
        <xdr:to>
          <xdr:col>2</xdr:col>
          <xdr:colOff>1097280</xdr:colOff>
          <xdr:row>16</xdr:row>
          <xdr:rowOff>167640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76200</xdr:colOff>
          <xdr:row>15</xdr:row>
          <xdr:rowOff>60960</xdr:rowOff>
        </xdr:from>
        <xdr:to>
          <xdr:col>8</xdr:col>
          <xdr:colOff>1097280</xdr:colOff>
          <xdr:row>16</xdr:row>
          <xdr:rowOff>160020</xdr:rowOff>
        </xdr:to>
        <xdr:sp macro="" textlink="">
          <xdr:nvSpPr>
            <xdr:cNvPr id="21506" name="Button 2" hidden="1">
              <a:extLst>
                <a:ext uri="{63B3BB69-23CF-44E3-9099-C40C66FF867C}">
                  <a14:compatExt spid="_x0000_s215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251460</xdr:colOff>
          <xdr:row>0</xdr:row>
          <xdr:rowOff>83820</xdr:rowOff>
        </xdr:from>
        <xdr:to>
          <xdr:col>1</xdr:col>
          <xdr:colOff>1089660</xdr:colOff>
          <xdr:row>2</xdr:row>
          <xdr:rowOff>60960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371475</xdr:colOff>
      <xdr:row>0</xdr:row>
      <xdr:rowOff>95251</xdr:rowOff>
    </xdr:from>
    <xdr:to>
      <xdr:col>12</xdr:col>
      <xdr:colOff>342900</xdr:colOff>
      <xdr:row>20</xdr:row>
      <xdr:rowOff>60961</xdr:rowOff>
    </xdr:to>
    <xdr:sp macro="" textlink="">
      <xdr:nvSpPr>
        <xdr:cNvPr id="2" name="Rounded Rectangle 1"/>
        <xdr:cNvSpPr/>
      </xdr:nvSpPr>
      <xdr:spPr>
        <a:xfrm>
          <a:off x="7999095" y="95251"/>
          <a:ext cx="3590925" cy="4232910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15</xdr:row>
          <xdr:rowOff>53340</xdr:rowOff>
        </xdr:from>
        <xdr:to>
          <xdr:col>2</xdr:col>
          <xdr:colOff>1097280</xdr:colOff>
          <xdr:row>16</xdr:row>
          <xdr:rowOff>152400</xdr:rowOff>
        </xdr:to>
        <xdr:sp macro="" textlink="">
          <xdr:nvSpPr>
            <xdr:cNvPr id="34817" name="Button 1" hidden="1">
              <a:extLst>
                <a:ext uri="{63B3BB69-23CF-44E3-9099-C40C66FF867C}">
                  <a14:compatExt spid="_x0000_s348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60960</xdr:colOff>
          <xdr:row>15</xdr:row>
          <xdr:rowOff>68580</xdr:rowOff>
        </xdr:from>
        <xdr:to>
          <xdr:col>8</xdr:col>
          <xdr:colOff>1082040</xdr:colOff>
          <xdr:row>16</xdr:row>
          <xdr:rowOff>167640</xdr:rowOff>
        </xdr:to>
        <xdr:sp macro="" textlink="">
          <xdr:nvSpPr>
            <xdr:cNvPr id="34818" name="Button 2" hidden="1">
              <a:extLst>
                <a:ext uri="{63B3BB69-23CF-44E3-9099-C40C66FF867C}">
                  <a14:compatExt spid="_x0000_s348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251460</xdr:colOff>
          <xdr:row>0</xdr:row>
          <xdr:rowOff>83820</xdr:rowOff>
        </xdr:from>
        <xdr:to>
          <xdr:col>1</xdr:col>
          <xdr:colOff>1089660</xdr:colOff>
          <xdr:row>2</xdr:row>
          <xdr:rowOff>60960</xdr:rowOff>
        </xdr:to>
        <xdr:sp macro="" textlink="">
          <xdr:nvSpPr>
            <xdr:cNvPr id="33793" name="Button 1" hidden="1">
              <a:extLst>
                <a:ext uri="{63B3BB69-23CF-44E3-9099-C40C66FF867C}">
                  <a14:compatExt spid="_x0000_s337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371475</xdr:colOff>
      <xdr:row>0</xdr:row>
      <xdr:rowOff>95251</xdr:rowOff>
    </xdr:from>
    <xdr:to>
      <xdr:col>12</xdr:col>
      <xdr:colOff>342900</xdr:colOff>
      <xdr:row>20</xdr:row>
      <xdr:rowOff>60961</xdr:rowOff>
    </xdr:to>
    <xdr:sp macro="" textlink="">
      <xdr:nvSpPr>
        <xdr:cNvPr id="2" name="Rounded Rectangle 1"/>
        <xdr:cNvSpPr/>
      </xdr:nvSpPr>
      <xdr:spPr>
        <a:xfrm>
          <a:off x="7999095" y="95251"/>
          <a:ext cx="3590925" cy="5193030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15</xdr:row>
          <xdr:rowOff>68580</xdr:rowOff>
        </xdr:from>
        <xdr:to>
          <xdr:col>2</xdr:col>
          <xdr:colOff>1097280</xdr:colOff>
          <xdr:row>16</xdr:row>
          <xdr:rowOff>167640</xdr:rowOff>
        </xdr:to>
        <xdr:sp macro="" textlink="">
          <xdr:nvSpPr>
            <xdr:cNvPr id="63489" name="Button 1" hidden="1">
              <a:extLst>
                <a:ext uri="{63B3BB69-23CF-44E3-9099-C40C66FF867C}">
                  <a14:compatExt spid="_x0000_s634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76200</xdr:colOff>
          <xdr:row>15</xdr:row>
          <xdr:rowOff>60960</xdr:rowOff>
        </xdr:from>
        <xdr:to>
          <xdr:col>8</xdr:col>
          <xdr:colOff>1097280</xdr:colOff>
          <xdr:row>16</xdr:row>
          <xdr:rowOff>160020</xdr:rowOff>
        </xdr:to>
        <xdr:sp macro="" textlink="">
          <xdr:nvSpPr>
            <xdr:cNvPr id="63490" name="Button 2" hidden="1">
              <a:extLst>
                <a:ext uri="{63B3BB69-23CF-44E3-9099-C40C66FF867C}">
                  <a14:compatExt spid="_x0000_s634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251460</xdr:colOff>
          <xdr:row>0</xdr:row>
          <xdr:rowOff>83820</xdr:rowOff>
        </xdr:from>
        <xdr:to>
          <xdr:col>1</xdr:col>
          <xdr:colOff>1089660</xdr:colOff>
          <xdr:row>2</xdr:row>
          <xdr:rowOff>60960</xdr:rowOff>
        </xdr:to>
        <xdr:sp macro="" textlink="">
          <xdr:nvSpPr>
            <xdr:cNvPr id="64513" name="Button 1" hidden="1">
              <a:extLst>
                <a:ext uri="{63B3BB69-23CF-44E3-9099-C40C66FF867C}">
                  <a14:compatExt spid="_x0000_s645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9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5" Type="http://schemas.openxmlformats.org/officeDocument/2006/relationships/ctrlProp" Target="../ctrlProps/ctrlProp14.xml"/><Relationship Id="rId4" Type="http://schemas.openxmlformats.org/officeDocument/2006/relationships/ctrlProp" Target="../ctrlProps/ctrlProp1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1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"/>
  <dimension ref="A1:L28"/>
  <sheetViews>
    <sheetView showGridLines="0" tabSelected="1" workbookViewId="0">
      <selection activeCell="F25" sqref="F25"/>
    </sheetView>
  </sheetViews>
  <sheetFormatPr baseColWidth="10" defaultColWidth="9.109375" defaultRowHeight="14.4" x14ac:dyDescent="0.3"/>
  <cols>
    <col min="1" max="1" width="2.5546875" style="44" customWidth="1"/>
    <col min="2" max="2" width="33" style="11" customWidth="1"/>
    <col min="3" max="3" width="2.5546875" style="11" customWidth="1"/>
    <col min="4" max="4" width="22.21875" style="11" customWidth="1"/>
    <col min="5" max="5" width="2.5546875" style="11" customWidth="1"/>
    <col min="6" max="7" width="22.21875" style="11" customWidth="1"/>
    <col min="8" max="8" width="2.5546875" style="11" customWidth="1"/>
    <col min="9" max="9" width="22.21875" style="11" customWidth="1"/>
    <col min="10" max="10" width="22.21875" style="10" customWidth="1"/>
    <col min="11" max="11" width="2.5546875" style="11" customWidth="1"/>
    <col min="12" max="16384" width="9.109375" style="11"/>
  </cols>
  <sheetData>
    <row r="1" spans="1:12" ht="24" customHeight="1" x14ac:dyDescent="0.3">
      <c r="J1" s="67">
        <f ca="1">NOW()</f>
        <v>43152.741541898147</v>
      </c>
      <c r="K1" s="67"/>
      <c r="L1" s="67"/>
    </row>
    <row r="2" spans="1:12" ht="24" customHeight="1" x14ac:dyDescent="0.3">
      <c r="B2" s="64" t="s">
        <v>13</v>
      </c>
      <c r="C2" s="64"/>
      <c r="D2" s="64"/>
      <c r="E2" s="64"/>
      <c r="F2" s="64"/>
      <c r="G2" s="64"/>
      <c r="H2" s="64"/>
      <c r="I2" s="64"/>
      <c r="J2" s="64"/>
      <c r="K2" s="64"/>
    </row>
    <row r="3" spans="1:12" ht="24" customHeight="1" x14ac:dyDescent="0.3">
      <c r="B3" s="64"/>
      <c r="C3" s="64"/>
      <c r="D3" s="64"/>
      <c r="E3" s="64"/>
      <c r="F3" s="64"/>
      <c r="G3" s="64"/>
      <c r="H3" s="64"/>
      <c r="I3" s="64"/>
      <c r="J3" s="64"/>
      <c r="K3" s="64"/>
    </row>
    <row r="4" spans="1:12" ht="24" customHeight="1" x14ac:dyDescent="0.3">
      <c r="B4" s="64"/>
      <c r="C4" s="64"/>
      <c r="D4" s="64"/>
      <c r="E4" s="64"/>
      <c r="F4" s="64"/>
      <c r="G4" s="64"/>
      <c r="H4" s="64"/>
      <c r="I4" s="64"/>
      <c r="J4" s="64"/>
      <c r="K4" s="64"/>
    </row>
    <row r="5" spans="1:12" ht="24" customHeight="1" x14ac:dyDescent="0.3"/>
    <row r="6" spans="1:12" ht="24" customHeight="1" x14ac:dyDescent="0.3"/>
    <row r="7" spans="1:12" s="29" customFormat="1" ht="24.6" x14ac:dyDescent="0.3">
      <c r="A7" s="53"/>
      <c r="F7" s="65" t="s">
        <v>41</v>
      </c>
      <c r="G7" s="66"/>
      <c r="I7" s="65" t="s">
        <v>77</v>
      </c>
      <c r="J7" s="66"/>
    </row>
    <row r="8" spans="1:12" s="30" customFormat="1" ht="24.6" x14ac:dyDescent="0.3">
      <c r="A8" s="54"/>
      <c r="B8" s="31" t="s">
        <v>39</v>
      </c>
      <c r="D8" s="31" t="s">
        <v>24</v>
      </c>
      <c r="F8" s="31" t="s">
        <v>0</v>
      </c>
      <c r="G8" s="31" t="s">
        <v>40</v>
      </c>
      <c r="I8" s="31" t="s">
        <v>42</v>
      </c>
      <c r="J8" s="31" t="s">
        <v>40</v>
      </c>
    </row>
    <row r="9" spans="1:12" ht="6" customHeight="1" x14ac:dyDescent="0.3"/>
    <row r="10" spans="1:12" x14ac:dyDescent="0.3">
      <c r="A10" s="55">
        <v>0</v>
      </c>
      <c r="B10" s="32" t="str">
        <f t="shared" ref="B10:B12" ca="1" si="0">INDIRECT(A10&amp;"A!L4")&amp;"  "&amp;INDIRECT(A10&amp;"A!L6")</f>
        <v>AAAA  BBB</v>
      </c>
      <c r="D10" s="41">
        <f ca="1">INDIRECT(A10&amp;"A!C20")</f>
        <v>731</v>
      </c>
      <c r="F10" s="41">
        <f t="shared" ref="F10:F12" ca="1" si="1">INDIRECT(A10&amp;"A!E20")</f>
        <v>0</v>
      </c>
      <c r="G10" s="42">
        <f t="shared" ref="G10:G12" ca="1" si="2">INDIRECT(A10&amp;"A!F20")</f>
        <v>0</v>
      </c>
      <c r="I10" s="41">
        <f ca="1">INDIRECT(A10&amp;"A!H21")</f>
        <v>731</v>
      </c>
      <c r="J10" s="42">
        <f ca="1">INDIRECT(A10&amp;"A!I21")</f>
        <v>30000</v>
      </c>
    </row>
    <row r="11" spans="1:12" x14ac:dyDescent="0.3">
      <c r="A11" s="55">
        <f t="shared" ref="A11:A12" si="3">A10+1</f>
        <v>1</v>
      </c>
      <c r="B11" s="32" t="str">
        <f t="shared" ca="1" si="0"/>
        <v>BMW  525D</v>
      </c>
      <c r="D11" s="41">
        <f t="shared" ref="D11:D12" ca="1" si="4">INDIRECT(A11&amp;"A!C20")</f>
        <v>42612</v>
      </c>
      <c r="F11" s="41">
        <f t="shared" ca="1" si="1"/>
        <v>41860</v>
      </c>
      <c r="G11" s="42">
        <f t="shared" ca="1" si="2"/>
        <v>197104</v>
      </c>
      <c r="I11" s="41">
        <f t="shared" ref="I11:I12" ca="1" si="5">INDIRECT(A11&amp;"A!H21")</f>
        <v>42591</v>
      </c>
      <c r="J11" s="42">
        <f t="shared" ref="J11:J12" ca="1" si="6">INDIRECT(A11&amp;"A!I21")</f>
        <v>217104</v>
      </c>
    </row>
    <row r="12" spans="1:12" x14ac:dyDescent="0.3">
      <c r="A12" s="55">
        <f t="shared" si="3"/>
        <v>2</v>
      </c>
      <c r="B12" s="32" t="str">
        <f t="shared" ca="1" si="0"/>
        <v>SMART  FORTWO</v>
      </c>
      <c r="D12" s="41">
        <f t="shared" ca="1" si="4"/>
        <v>43457</v>
      </c>
      <c r="F12" s="41">
        <f t="shared" ca="1" si="1"/>
        <v>42726</v>
      </c>
      <c r="G12" s="42">
        <f t="shared" ca="1" si="2"/>
        <v>49593</v>
      </c>
      <c r="I12" s="41">
        <f t="shared" ca="1" si="5"/>
        <v>43456</v>
      </c>
      <c r="J12" s="42">
        <f t="shared" ca="1" si="6"/>
        <v>64593</v>
      </c>
    </row>
    <row r="13" spans="1:12" x14ac:dyDescent="0.3">
      <c r="B13" s="11">
        <v>2</v>
      </c>
    </row>
    <row r="14" spans="1:12" x14ac:dyDescent="0.3">
      <c r="B14" s="11">
        <v>3</v>
      </c>
    </row>
    <row r="15" spans="1:12" x14ac:dyDescent="0.3">
      <c r="B15" s="11">
        <v>4</v>
      </c>
    </row>
    <row r="16" spans="1:12" x14ac:dyDescent="0.3">
      <c r="B16" s="63">
        <v>5</v>
      </c>
    </row>
    <row r="17" spans="2:2" x14ac:dyDescent="0.3">
      <c r="B17" s="63">
        <v>6</v>
      </c>
    </row>
    <row r="18" spans="2:2" x14ac:dyDescent="0.3">
      <c r="B18" s="63">
        <v>7</v>
      </c>
    </row>
    <row r="19" spans="2:2" x14ac:dyDescent="0.3">
      <c r="B19" s="63">
        <v>8</v>
      </c>
    </row>
    <row r="20" spans="2:2" x14ac:dyDescent="0.3">
      <c r="B20" s="63">
        <v>9</v>
      </c>
    </row>
    <row r="21" spans="2:2" x14ac:dyDescent="0.3">
      <c r="B21" s="63">
        <v>10</v>
      </c>
    </row>
    <row r="22" spans="2:2" x14ac:dyDescent="0.3">
      <c r="B22" s="63">
        <v>11</v>
      </c>
    </row>
    <row r="23" spans="2:2" x14ac:dyDescent="0.3">
      <c r="B23" s="63">
        <v>12</v>
      </c>
    </row>
    <row r="24" spans="2:2" x14ac:dyDescent="0.3">
      <c r="B24" s="63">
        <v>13</v>
      </c>
    </row>
    <row r="25" spans="2:2" x14ac:dyDescent="0.3">
      <c r="B25" s="63">
        <v>14</v>
      </c>
    </row>
    <row r="26" spans="2:2" x14ac:dyDescent="0.3">
      <c r="B26" s="63">
        <v>15</v>
      </c>
    </row>
    <row r="27" spans="2:2" x14ac:dyDescent="0.3">
      <c r="B27" s="63">
        <v>16</v>
      </c>
    </row>
    <row r="28" spans="2:2" x14ac:dyDescent="0.3">
      <c r="B28" s="63">
        <v>17</v>
      </c>
    </row>
  </sheetData>
  <mergeCells count="4">
    <mergeCell ref="B2:K4"/>
    <mergeCell ref="F7:G7"/>
    <mergeCell ref="I7:J7"/>
    <mergeCell ref="J1:L1"/>
  </mergeCells>
  <conditionalFormatting sqref="I10">
    <cfRule type="cellIs" dxfId="12" priority="23" operator="lessThan">
      <formula>$J$1</formula>
    </cfRule>
  </conditionalFormatting>
  <conditionalFormatting sqref="I11:I12">
    <cfRule type="cellIs" dxfId="11" priority="15" operator="lessThan">
      <formula>$J$1</formula>
    </cfRule>
  </conditionalFormatting>
  <conditionalFormatting sqref="D10">
    <cfRule type="cellIs" dxfId="10" priority="14" operator="lessThan">
      <formula>$J$1</formula>
    </cfRule>
  </conditionalFormatting>
  <conditionalFormatting sqref="D11:D12">
    <cfRule type="cellIs" dxfId="9" priority="13" operator="lessThan">
      <formula>$J$1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ExitSave">
                <anchor moveWithCells="1" sizeWithCells="1">
                  <from>
                    <xdr:col>1</xdr:col>
                    <xdr:colOff>0</xdr:colOff>
                    <xdr:row>4</xdr:row>
                    <xdr:rowOff>22860</xdr:rowOff>
                  </from>
                  <to>
                    <xdr:col>11</xdr:col>
                    <xdr:colOff>617220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Vierge">
                <anchor moveWithCells="1" sizeWithCells="1">
                  <from>
                    <xdr:col>11</xdr:col>
                    <xdr:colOff>0</xdr:colOff>
                    <xdr:row>9</xdr:row>
                    <xdr:rowOff>0</xdr:rowOff>
                  </from>
                  <to>
                    <xdr:col>11</xdr:col>
                    <xdr:colOff>563880</xdr:colOff>
                    <xdr:row>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defaultSize="0" print="0" autoFill="0" autoPict="0" macro="[0]!Atelier">
                <anchor moveWithCells="1" sizeWithCells="1">
                  <from>
                    <xdr:col>9</xdr:col>
                    <xdr:colOff>845820</xdr:colOff>
                    <xdr:row>2</xdr:row>
                    <xdr:rowOff>121920</xdr:rowOff>
                  </from>
                  <to>
                    <xdr:col>11</xdr:col>
                    <xdr:colOff>586740</xdr:colOff>
                    <xdr:row>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Button 4">
              <controlPr defaultSize="0" print="0" autoFill="0" autoPict="0" macro="[0]!nouveau">
                <anchor moveWithCells="1" sizeWithCells="1">
                  <from>
                    <xdr:col>9</xdr:col>
                    <xdr:colOff>845820</xdr:colOff>
                    <xdr:row>1</xdr:row>
                    <xdr:rowOff>0</xdr:rowOff>
                  </from>
                  <to>
                    <xdr:col>11</xdr:col>
                    <xdr:colOff>586740</xdr:colOff>
                    <xdr:row>2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1" r:id="rId8" name="Button 11">
              <controlPr defaultSize="0" print="0" autoFill="0" autoPict="0" macro="[0]!Macro1">
                <anchor moveWithCells="1" sizeWithCells="1">
                  <from>
                    <xdr:col>11</xdr:col>
                    <xdr:colOff>0</xdr:colOff>
                    <xdr:row>10</xdr:row>
                    <xdr:rowOff>0</xdr:rowOff>
                  </from>
                  <to>
                    <xdr:col>11</xdr:col>
                    <xdr:colOff>563880</xdr:colOff>
                    <xdr:row>10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2" r:id="rId9" name="Button 12">
              <controlPr defaultSize="0" print="0" autoFill="0" autoPict="0" macro="[0]!Macro2">
                <anchor moveWithCells="1" sizeWithCells="1">
                  <from>
                    <xdr:col>11</xdr:col>
                    <xdr:colOff>0</xdr:colOff>
                    <xdr:row>11</xdr:row>
                    <xdr:rowOff>0</xdr:rowOff>
                  </from>
                  <to>
                    <xdr:col>11</xdr:col>
                    <xdr:colOff>563880</xdr:colOff>
                    <xdr:row>11</xdr:row>
                    <xdr:rowOff>175260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3">
    <pageSetUpPr fitToPage="1"/>
  </sheetPr>
  <dimension ref="A1:L26"/>
  <sheetViews>
    <sheetView showGridLines="0" showRowColHeaders="0" zoomScaleNormal="100" workbookViewId="0">
      <selection activeCell="B19" sqref="B19:C20"/>
    </sheetView>
  </sheetViews>
  <sheetFormatPr baseColWidth="10" defaultColWidth="9.109375" defaultRowHeight="14.4" x14ac:dyDescent="0.3"/>
  <cols>
    <col min="1" max="1" width="4.109375" style="11" customWidth="1"/>
    <col min="2" max="3" width="16.5546875" style="11" customWidth="1"/>
    <col min="4" max="4" width="3.88671875" style="11" customWidth="1"/>
    <col min="5" max="6" width="16.5546875" style="11" customWidth="1"/>
    <col min="7" max="7" width="3.88671875" style="11" customWidth="1"/>
    <col min="8" max="9" width="16.5546875" style="11" customWidth="1"/>
    <col min="10" max="10" width="9.109375" style="11"/>
    <col min="11" max="11" width="15.109375" style="10" customWidth="1"/>
    <col min="12" max="12" width="28.5546875" style="11" customWidth="1"/>
    <col min="13" max="16384" width="9.109375" style="11"/>
  </cols>
  <sheetData>
    <row r="1" spans="1:12" ht="24" customHeight="1" x14ac:dyDescent="0.3">
      <c r="A1" s="43" t="str">
        <f ca="1">MID(A2,1,1)</f>
        <v>0</v>
      </c>
    </row>
    <row r="2" spans="1:12" ht="20.399999999999999" customHeight="1" x14ac:dyDescent="0.3">
      <c r="A2" s="44" t="str">
        <f ca="1">MID(CELL("nomfichier",A2),FIND("]",CELL("nomfichier",A2))+1,20)</f>
        <v>0A</v>
      </c>
      <c r="K2" s="71" t="s">
        <v>43</v>
      </c>
      <c r="L2" s="71"/>
    </row>
    <row r="3" spans="1:12" ht="20.399999999999999" customHeight="1" x14ac:dyDescent="0.3">
      <c r="A3" s="44" t="str">
        <f ca="1">CONCATENATE(A1,"B")</f>
        <v>0B</v>
      </c>
      <c r="K3" s="33" t="s">
        <v>36</v>
      </c>
    </row>
    <row r="4" spans="1:12" ht="20.399999999999999" customHeight="1" x14ac:dyDescent="0.4">
      <c r="F4" s="3"/>
      <c r="K4" s="2"/>
      <c r="L4" s="11" t="s">
        <v>47</v>
      </c>
    </row>
    <row r="5" spans="1:12" ht="20.399999999999999" customHeight="1" x14ac:dyDescent="0.4">
      <c r="F5" s="3"/>
      <c r="K5" s="10" t="s">
        <v>44</v>
      </c>
    </row>
    <row r="6" spans="1:12" ht="20.399999999999999" customHeight="1" x14ac:dyDescent="0.4">
      <c r="F6" s="3"/>
      <c r="L6" s="11" t="s">
        <v>48</v>
      </c>
    </row>
    <row r="7" spans="1:12" ht="20.399999999999999" customHeight="1" x14ac:dyDescent="0.3">
      <c r="F7" s="12"/>
      <c r="K7" s="33" t="s">
        <v>58</v>
      </c>
    </row>
    <row r="8" spans="1:12" ht="20.399999999999999" customHeight="1" x14ac:dyDescent="0.3">
      <c r="F8" s="1"/>
      <c r="K8" s="2"/>
      <c r="L8" s="11" t="s">
        <v>59</v>
      </c>
    </row>
    <row r="9" spans="1:12" ht="20.399999999999999" customHeight="1" x14ac:dyDescent="0.3">
      <c r="K9" s="10" t="s">
        <v>45</v>
      </c>
    </row>
    <row r="10" spans="1:12" ht="20.399999999999999" customHeight="1" x14ac:dyDescent="0.3">
      <c r="L10" s="11" t="s">
        <v>49</v>
      </c>
    </row>
    <row r="11" spans="1:12" ht="20.399999999999999" customHeight="1" x14ac:dyDescent="0.3">
      <c r="K11" s="10" t="s">
        <v>60</v>
      </c>
    </row>
    <row r="12" spans="1:12" ht="20.399999999999999" customHeight="1" x14ac:dyDescent="0.3">
      <c r="L12" s="51"/>
    </row>
    <row r="13" spans="1:12" ht="20.399999999999999" customHeight="1" x14ac:dyDescent="0.3">
      <c r="K13" s="10" t="s">
        <v>61</v>
      </c>
    </row>
    <row r="14" spans="1:12" ht="20.399999999999999" customHeight="1" x14ac:dyDescent="0.3">
      <c r="L14" s="50"/>
    </row>
    <row r="15" spans="1:12" ht="20.399999999999999" customHeight="1" x14ac:dyDescent="0.3">
      <c r="K15" s="10" t="s">
        <v>46</v>
      </c>
    </row>
    <row r="16" spans="1:12" ht="20.399999999999999" customHeight="1" x14ac:dyDescent="0.3">
      <c r="L16" s="11" t="s">
        <v>50</v>
      </c>
    </row>
    <row r="17" spans="2:12" ht="20.399999999999999" customHeight="1" x14ac:dyDescent="0.3">
      <c r="B17" s="24"/>
      <c r="C17" s="24"/>
      <c r="D17" s="24"/>
      <c r="E17" s="24"/>
      <c r="F17" s="24"/>
      <c r="G17" s="24"/>
      <c r="K17" s="10" t="s">
        <v>51</v>
      </c>
    </row>
    <row r="18" spans="2:12" ht="20.399999999999999" customHeight="1" x14ac:dyDescent="0.3">
      <c r="B18" s="72" t="s">
        <v>24</v>
      </c>
      <c r="C18" s="73"/>
      <c r="D18" s="46"/>
      <c r="E18" s="72" t="s">
        <v>41</v>
      </c>
      <c r="F18" s="73"/>
      <c r="G18" s="47"/>
      <c r="H18" s="72" t="s">
        <v>55</v>
      </c>
      <c r="I18" s="73"/>
      <c r="L18" s="50" t="s">
        <v>52</v>
      </c>
    </row>
    <row r="19" spans="2:12" ht="20.399999999999999" customHeight="1" x14ac:dyDescent="0.4">
      <c r="B19" s="35" t="s">
        <v>78</v>
      </c>
      <c r="C19" s="35" t="s">
        <v>79</v>
      </c>
      <c r="D19" s="36"/>
      <c r="E19" s="35" t="s">
        <v>0</v>
      </c>
      <c r="F19" s="35" t="s">
        <v>40</v>
      </c>
      <c r="G19" s="37"/>
      <c r="H19" s="35" t="s">
        <v>42</v>
      </c>
      <c r="I19" s="35" t="s">
        <v>40</v>
      </c>
      <c r="K19" s="10" t="s">
        <v>53</v>
      </c>
    </row>
    <row r="20" spans="2:12" ht="20.399999999999999" customHeight="1" x14ac:dyDescent="0.4">
      <c r="B20" s="38">
        <f ca="1">_xlfn.MAXIFS(INDIRECT(A1&amp;"B!A5:A300"),INDIRECT(A1&amp;"B!D5:D300"),1)</f>
        <v>0</v>
      </c>
      <c r="C20" s="38">
        <f ca="1">DATE(YEAR(B20)+(IF($L$20="Collection",5,2)),MONTH(B20),DAY(B20))</f>
        <v>731</v>
      </c>
      <c r="D20" s="36"/>
      <c r="E20" s="38">
        <f ca="1">_xlfn.MAXIFS(INDIRECT(A1&amp;"B!A5:A300"),INDIRECT(A1&amp;"B!E5:E300"),1)</f>
        <v>0</v>
      </c>
      <c r="F20" s="40">
        <f ca="1">_xlfn.MAXIFS(INDIRECT(A1&amp;"B!B5:B300"),INDIRECT(A1&amp;"B!E5:E300"),1)</f>
        <v>0</v>
      </c>
      <c r="G20" s="37"/>
      <c r="H20" s="39">
        <v>2</v>
      </c>
      <c r="I20" s="40">
        <v>30000</v>
      </c>
      <c r="L20" s="34" t="s">
        <v>54</v>
      </c>
    </row>
    <row r="21" spans="2:12" ht="24" customHeight="1" x14ac:dyDescent="0.3">
      <c r="H21" s="38">
        <f ca="1">DATE(YEAR(E20)+H20,MONTH(E20),DAY(E20))</f>
        <v>731</v>
      </c>
      <c r="I21" s="40">
        <f ca="1">F20+I20</f>
        <v>30000</v>
      </c>
    </row>
    <row r="22" spans="2:12" x14ac:dyDescent="0.3">
      <c r="K22" s="11"/>
    </row>
    <row r="23" spans="2:12" x14ac:dyDescent="0.3">
      <c r="K23" s="11"/>
    </row>
    <row r="24" spans="2:12" x14ac:dyDescent="0.3">
      <c r="B24" s="29"/>
      <c r="C24" s="29"/>
    </row>
    <row r="25" spans="2:12" x14ac:dyDescent="0.3">
      <c r="B25" s="29"/>
      <c r="C25" s="29"/>
    </row>
    <row r="26" spans="2:12" x14ac:dyDescent="0.3">
      <c r="B26" s="29"/>
      <c r="C26" s="29"/>
    </row>
  </sheetData>
  <mergeCells count="4">
    <mergeCell ref="K2:L2"/>
    <mergeCell ref="E18:F18"/>
    <mergeCell ref="H18:I18"/>
    <mergeCell ref="B18:C18"/>
  </mergeCells>
  <conditionalFormatting sqref="F7">
    <cfRule type="cellIs" dxfId="8" priority="1" operator="greaterThan">
      <formula>0</formula>
    </cfRule>
  </conditionalFormatting>
  <dataValidations count="1">
    <dataValidation type="list" allowBlank="1" showInputMessage="1" showErrorMessage="1" sqref="L20">
      <formula1>"VL,Collection,Autre"</formula1>
    </dataValidation>
  </dataValidations>
  <pageMargins left="0.7" right="0.7" top="0.75" bottom="0.75" header="0.3" footer="0.3"/>
  <pageSetup paperSize="9" scale="7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4" name="Button 1">
              <controlPr defaultSize="0" print="0" autoFill="0" autoPict="0" macro="[0]!Sommaire">
                <anchor moveWithCells="1" sizeWithCells="1">
                  <from>
                    <xdr:col>1</xdr:col>
                    <xdr:colOff>76200</xdr:colOff>
                    <xdr:row>15</xdr:row>
                    <xdr:rowOff>68580</xdr:rowOff>
                  </from>
                  <to>
                    <xdr:col>2</xdr:col>
                    <xdr:colOff>1097280</xdr:colOff>
                    <xdr:row>16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6" r:id="rId5" name="Button 2">
              <controlPr defaultSize="0" print="0" autoFill="0" autoPict="0" macro="[0]!Jointe">
                <anchor moveWithCells="1" sizeWithCells="1">
                  <from>
                    <xdr:col>7</xdr:col>
                    <xdr:colOff>76200</xdr:colOff>
                    <xdr:row>15</xdr:row>
                    <xdr:rowOff>60960</xdr:rowOff>
                  </from>
                  <to>
                    <xdr:col>8</xdr:col>
                    <xdr:colOff>1097280</xdr:colOff>
                    <xdr:row>16</xdr:row>
                    <xdr:rowOff>160020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4">
    <pageSetUpPr fitToPage="1"/>
  </sheetPr>
  <dimension ref="A1:U52"/>
  <sheetViews>
    <sheetView showGridLines="0" showRowColHeaders="0" workbookViewId="0">
      <pane ySplit="4" topLeftCell="A5" activePane="bottomLeft" state="frozen"/>
      <selection activeCell="C1" sqref="C1"/>
      <selection pane="bottomLeft" activeCell="C1" sqref="C1"/>
    </sheetView>
  </sheetViews>
  <sheetFormatPr baseColWidth="10" defaultColWidth="9.109375" defaultRowHeight="14.4" x14ac:dyDescent="0.3"/>
  <cols>
    <col min="1" max="1" width="13.5546875" style="4" customWidth="1"/>
    <col min="2" max="2" width="16" style="16" customWidth="1"/>
    <col min="3" max="3" width="67.5546875" style="5" customWidth="1"/>
    <col min="4" max="11" width="3.5546875" style="23" customWidth="1"/>
    <col min="12" max="12" width="6.109375" style="23" customWidth="1"/>
    <col min="13" max="13" width="3.5546875" style="23" customWidth="1"/>
    <col min="14" max="18" width="6.33203125" style="23" customWidth="1"/>
    <col min="19" max="19" width="1.5546875" customWidth="1"/>
    <col min="20" max="20" width="22.88671875" style="23" customWidth="1"/>
    <col min="21" max="21" width="13.21875" style="60" customWidth="1"/>
  </cols>
  <sheetData>
    <row r="1" spans="1:21" x14ac:dyDescent="0.3">
      <c r="A1" s="43" t="str">
        <f ca="1">MID(A2,1,1)</f>
        <v>0</v>
      </c>
      <c r="B1" s="13"/>
      <c r="C1" s="7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T1" s="21"/>
      <c r="U1" s="57"/>
    </row>
    <row r="2" spans="1:21" ht="30.75" customHeight="1" x14ac:dyDescent="0.3">
      <c r="A2" s="44" t="str">
        <f ca="1">MID(CELL("nomfichier",A2),FIND("]",CELL("nomfichier",A2))+1,20)</f>
        <v>0B</v>
      </c>
      <c r="B2" s="13"/>
      <c r="C2" s="8" t="s">
        <v>3</v>
      </c>
      <c r="D2" s="80" t="s">
        <v>24</v>
      </c>
      <c r="E2" s="68" t="s">
        <v>5</v>
      </c>
      <c r="F2" s="68" t="s">
        <v>6</v>
      </c>
      <c r="G2" s="68" t="s">
        <v>56</v>
      </c>
      <c r="H2" s="68" t="s">
        <v>7</v>
      </c>
      <c r="I2" s="68" t="s">
        <v>11</v>
      </c>
      <c r="J2" s="68" t="s">
        <v>8</v>
      </c>
      <c r="K2" s="68" t="s">
        <v>4</v>
      </c>
      <c r="L2" s="68" t="s">
        <v>9</v>
      </c>
      <c r="M2" s="68" t="s">
        <v>10</v>
      </c>
      <c r="N2" s="68" t="s">
        <v>12</v>
      </c>
      <c r="O2" s="68" t="s">
        <v>69</v>
      </c>
      <c r="P2" s="68" t="s">
        <v>66</v>
      </c>
      <c r="Q2" s="68" t="s">
        <v>67</v>
      </c>
      <c r="R2" s="68" t="s">
        <v>68</v>
      </c>
      <c r="T2" s="74" t="s">
        <v>76</v>
      </c>
      <c r="U2" s="77" t="s">
        <v>75</v>
      </c>
    </row>
    <row r="3" spans="1:21" x14ac:dyDescent="0.3">
      <c r="A3" s="45" t="str">
        <f ca="1">CONCATENATE(A1,"A")</f>
        <v>0A</v>
      </c>
      <c r="B3" s="14"/>
      <c r="C3" s="52" t="str">
        <f ca="1">INDIRECT(A1&amp;"A!L4")&amp;"  "&amp;INDIRECT(A1&amp;"A!L6")</f>
        <v>AAAA  BBB</v>
      </c>
      <c r="D3" s="81"/>
      <c r="E3" s="69"/>
      <c r="F3" s="69"/>
      <c r="G3" s="69"/>
      <c r="H3" s="69"/>
      <c r="I3" s="69"/>
      <c r="J3" s="69"/>
      <c r="K3" s="69"/>
      <c r="L3" s="69"/>
      <c r="M3" s="69"/>
      <c r="N3" s="69"/>
      <c r="O3" s="69"/>
      <c r="P3" s="69"/>
      <c r="Q3" s="69"/>
      <c r="R3" s="69"/>
      <c r="T3" s="75"/>
      <c r="U3" s="78"/>
    </row>
    <row r="4" spans="1:21" s="19" customFormat="1" ht="73.5" customHeight="1" x14ac:dyDescent="0.3">
      <c r="A4" s="17" t="s">
        <v>0</v>
      </c>
      <c r="B4" s="18" t="s">
        <v>1</v>
      </c>
      <c r="C4" s="20" t="s">
        <v>2</v>
      </c>
      <c r="D4" s="82"/>
      <c r="E4" s="70"/>
      <c r="F4" s="70"/>
      <c r="G4" s="70"/>
      <c r="H4" s="70"/>
      <c r="I4" s="70"/>
      <c r="J4" s="70"/>
      <c r="K4" s="70"/>
      <c r="L4" s="70"/>
      <c r="M4" s="70"/>
      <c r="N4" s="70"/>
      <c r="O4" s="70"/>
      <c r="P4" s="70"/>
      <c r="Q4" s="70"/>
      <c r="R4" s="70"/>
      <c r="T4" s="76"/>
      <c r="U4" s="79"/>
    </row>
    <row r="5" spans="1:21" x14ac:dyDescent="0.3">
      <c r="A5" s="6"/>
      <c r="B5" s="15"/>
      <c r="C5" s="9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T5" s="22"/>
      <c r="U5" s="58"/>
    </row>
    <row r="6" spans="1:21" x14ac:dyDescent="0.3">
      <c r="A6" s="6"/>
      <c r="B6" s="15"/>
      <c r="C6" s="9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T6" s="22"/>
      <c r="U6" s="58"/>
    </row>
    <row r="7" spans="1:21" x14ac:dyDescent="0.3">
      <c r="A7" s="6"/>
      <c r="B7" s="15"/>
      <c r="C7" s="9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T7" s="22"/>
      <c r="U7" s="58"/>
    </row>
    <row r="8" spans="1:21" x14ac:dyDescent="0.3">
      <c r="A8" s="25"/>
      <c r="B8" s="26"/>
      <c r="C8" s="27"/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T8" s="28"/>
      <c r="U8" s="59"/>
    </row>
    <row r="9" spans="1:21" x14ac:dyDescent="0.3">
      <c r="A9" s="25"/>
      <c r="B9" s="26"/>
      <c r="C9" s="27"/>
      <c r="D9" s="28"/>
      <c r="E9" s="28"/>
      <c r="F9" s="28"/>
      <c r="G9" s="28"/>
      <c r="H9" s="28"/>
      <c r="I9" s="28"/>
      <c r="J9" s="28"/>
      <c r="K9" s="28"/>
      <c r="L9" s="28"/>
      <c r="M9" s="28"/>
      <c r="N9" s="28"/>
      <c r="O9" s="28"/>
      <c r="P9" s="28"/>
      <c r="Q9" s="28"/>
      <c r="R9" s="28"/>
      <c r="T9" s="28"/>
      <c r="U9" s="59"/>
    </row>
    <row r="10" spans="1:21" x14ac:dyDescent="0.3">
      <c r="A10" s="25"/>
      <c r="B10" s="26"/>
      <c r="C10" s="27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T10" s="28"/>
      <c r="U10" s="59"/>
    </row>
    <row r="11" spans="1:21" x14ac:dyDescent="0.3">
      <c r="A11" s="25"/>
      <c r="B11" s="26"/>
      <c r="C11" s="27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T11" s="28"/>
      <c r="U11" s="59"/>
    </row>
    <row r="12" spans="1:21" x14ac:dyDescent="0.3">
      <c r="A12" s="25"/>
      <c r="B12" s="26"/>
      <c r="C12" s="27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T12" s="28"/>
      <c r="U12" s="59"/>
    </row>
    <row r="13" spans="1:21" x14ac:dyDescent="0.3">
      <c r="A13" s="25"/>
      <c r="B13" s="26"/>
      <c r="C13" s="27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T13" s="28"/>
      <c r="U13" s="59"/>
    </row>
    <row r="14" spans="1:21" x14ac:dyDescent="0.3">
      <c r="A14" s="25"/>
      <c r="B14" s="26"/>
      <c r="C14" s="27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T14" s="28"/>
      <c r="U14" s="59"/>
    </row>
    <row r="15" spans="1:21" x14ac:dyDescent="0.3">
      <c r="A15" s="25"/>
      <c r="B15" s="26"/>
      <c r="C15" s="27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T15" s="28"/>
      <c r="U15" s="59"/>
    </row>
    <row r="16" spans="1:21" x14ac:dyDescent="0.3">
      <c r="A16" s="25"/>
      <c r="B16" s="26"/>
      <c r="C16" s="27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T16" s="28"/>
      <c r="U16" s="59"/>
    </row>
    <row r="17" spans="1:21" x14ac:dyDescent="0.3">
      <c r="A17" s="25"/>
      <c r="B17" s="26"/>
      <c r="C17" s="27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T17" s="28"/>
      <c r="U17" s="59"/>
    </row>
    <row r="18" spans="1:21" x14ac:dyDescent="0.3">
      <c r="A18" s="25"/>
      <c r="B18" s="26"/>
      <c r="C18" s="27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T18" s="28"/>
      <c r="U18" s="59"/>
    </row>
    <row r="19" spans="1:21" x14ac:dyDescent="0.3">
      <c r="A19" s="25"/>
      <c r="B19" s="26"/>
      <c r="C19" s="27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T19" s="28"/>
      <c r="U19" s="59"/>
    </row>
    <row r="20" spans="1:21" x14ac:dyDescent="0.3">
      <c r="A20" s="25"/>
      <c r="B20" s="26"/>
      <c r="C20" s="27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T20" s="28"/>
      <c r="U20" s="59"/>
    </row>
    <row r="21" spans="1:21" x14ac:dyDescent="0.3">
      <c r="A21" s="25"/>
      <c r="B21" s="26"/>
      <c r="C21" s="27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8"/>
      <c r="T21" s="28"/>
      <c r="U21" s="59"/>
    </row>
    <row r="22" spans="1:21" x14ac:dyDescent="0.3">
      <c r="A22" s="25"/>
      <c r="B22" s="26"/>
      <c r="C22" s="27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T22" s="28"/>
      <c r="U22" s="59"/>
    </row>
    <row r="23" spans="1:21" x14ac:dyDescent="0.3">
      <c r="A23" s="25"/>
      <c r="B23" s="26"/>
      <c r="C23" s="27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T23" s="28"/>
      <c r="U23" s="59"/>
    </row>
    <row r="24" spans="1:21" x14ac:dyDescent="0.3">
      <c r="A24" s="25"/>
      <c r="B24" s="26"/>
      <c r="C24" s="27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T24" s="28"/>
      <c r="U24" s="59"/>
    </row>
    <row r="25" spans="1:21" x14ac:dyDescent="0.3">
      <c r="A25" s="25"/>
      <c r="B25" s="26"/>
      <c r="C25" s="27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T25" s="28"/>
      <c r="U25" s="59"/>
    </row>
    <row r="26" spans="1:21" x14ac:dyDescent="0.3">
      <c r="A26" s="25"/>
      <c r="B26" s="26"/>
      <c r="C26" s="27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T26" s="28"/>
      <c r="U26" s="59"/>
    </row>
    <row r="27" spans="1:21" x14ac:dyDescent="0.3">
      <c r="A27" s="25"/>
      <c r="B27" s="26"/>
      <c r="C27" s="27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T27" s="28"/>
      <c r="U27" s="59"/>
    </row>
    <row r="28" spans="1:21" x14ac:dyDescent="0.3">
      <c r="A28" s="25"/>
      <c r="B28" s="26"/>
      <c r="C28" s="27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T28" s="28"/>
      <c r="U28" s="59"/>
    </row>
    <row r="29" spans="1:21" x14ac:dyDescent="0.3">
      <c r="A29" s="25"/>
      <c r="B29" s="26"/>
      <c r="C29" s="27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T29" s="28"/>
      <c r="U29" s="59"/>
    </row>
    <row r="30" spans="1:21" x14ac:dyDescent="0.3">
      <c r="A30" s="25"/>
      <c r="B30" s="26"/>
      <c r="C30" s="27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T30" s="28"/>
      <c r="U30" s="59"/>
    </row>
    <row r="31" spans="1:21" x14ac:dyDescent="0.3">
      <c r="A31" s="25"/>
      <c r="B31" s="26"/>
      <c r="C31" s="27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T31" s="28"/>
      <c r="U31" s="59"/>
    </row>
    <row r="32" spans="1:21" x14ac:dyDescent="0.3">
      <c r="A32" s="25"/>
      <c r="B32" s="26"/>
      <c r="C32" s="27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T32" s="28"/>
      <c r="U32" s="59"/>
    </row>
    <row r="33" spans="1:21" x14ac:dyDescent="0.3">
      <c r="A33" s="25"/>
      <c r="B33" s="26"/>
      <c r="C33" s="27"/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T33" s="28"/>
      <c r="U33" s="59"/>
    </row>
    <row r="34" spans="1:21" x14ac:dyDescent="0.3">
      <c r="A34" s="25"/>
      <c r="B34" s="26"/>
      <c r="C34" s="27"/>
      <c r="D34" s="28"/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T34" s="28"/>
      <c r="U34" s="59"/>
    </row>
    <row r="35" spans="1:21" x14ac:dyDescent="0.3">
      <c r="A35" s="25"/>
      <c r="B35" s="26"/>
      <c r="C35" s="27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T35" s="28"/>
      <c r="U35" s="59"/>
    </row>
    <row r="36" spans="1:21" x14ac:dyDescent="0.3">
      <c r="A36" s="25"/>
      <c r="B36" s="26"/>
      <c r="C36" s="27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T36" s="28"/>
      <c r="U36" s="59"/>
    </row>
    <row r="37" spans="1:21" x14ac:dyDescent="0.3">
      <c r="A37" s="25"/>
      <c r="B37" s="26"/>
      <c r="C37" s="27"/>
      <c r="D37" s="28"/>
      <c r="E37" s="28"/>
      <c r="F37" s="28"/>
      <c r="G37" s="28"/>
      <c r="H37" s="28"/>
      <c r="I37" s="28"/>
      <c r="J37" s="28"/>
      <c r="K37" s="28"/>
      <c r="L37" s="28"/>
      <c r="M37" s="28"/>
      <c r="N37" s="28"/>
      <c r="O37" s="28"/>
      <c r="P37" s="28"/>
      <c r="Q37" s="28"/>
      <c r="R37" s="28"/>
      <c r="T37" s="28"/>
      <c r="U37" s="59"/>
    </row>
    <row r="38" spans="1:21" x14ac:dyDescent="0.3">
      <c r="A38" s="25"/>
      <c r="B38" s="26"/>
      <c r="C38" s="27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28"/>
      <c r="P38" s="28"/>
      <c r="Q38" s="28"/>
      <c r="R38" s="28"/>
      <c r="T38" s="28"/>
      <c r="U38" s="59"/>
    </row>
    <row r="39" spans="1:21" x14ac:dyDescent="0.3">
      <c r="A39" s="25"/>
      <c r="B39" s="26"/>
      <c r="C39" s="27"/>
      <c r="D39" s="28"/>
      <c r="E39" s="28"/>
      <c r="F39" s="28"/>
      <c r="G39" s="28"/>
      <c r="H39" s="28"/>
      <c r="I39" s="28"/>
      <c r="J39" s="28"/>
      <c r="K39" s="28"/>
      <c r="L39" s="28"/>
      <c r="M39" s="28"/>
      <c r="N39" s="28"/>
      <c r="O39" s="28"/>
      <c r="P39" s="28"/>
      <c r="Q39" s="28"/>
      <c r="R39" s="28"/>
      <c r="T39" s="28"/>
      <c r="U39" s="59"/>
    </row>
    <row r="40" spans="1:21" x14ac:dyDescent="0.3">
      <c r="A40" s="25"/>
      <c r="B40" s="26"/>
      <c r="C40" s="27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28"/>
      <c r="P40" s="28"/>
      <c r="Q40" s="28"/>
      <c r="R40" s="28"/>
      <c r="T40" s="28"/>
      <c r="U40" s="59"/>
    </row>
    <row r="41" spans="1:21" x14ac:dyDescent="0.3">
      <c r="A41" s="25"/>
      <c r="B41" s="26"/>
      <c r="C41" s="27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T41" s="28"/>
      <c r="U41" s="59"/>
    </row>
    <row r="42" spans="1:21" x14ac:dyDescent="0.3">
      <c r="A42" s="25"/>
      <c r="B42" s="26"/>
      <c r="C42" s="27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28"/>
      <c r="P42" s="28"/>
      <c r="Q42" s="28"/>
      <c r="R42" s="28"/>
      <c r="T42" s="28"/>
      <c r="U42" s="59"/>
    </row>
    <row r="43" spans="1:21" x14ac:dyDescent="0.3">
      <c r="A43" s="25"/>
      <c r="B43" s="26"/>
      <c r="C43" s="27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/>
      <c r="T43" s="28"/>
      <c r="U43" s="59"/>
    </row>
    <row r="44" spans="1:21" x14ac:dyDescent="0.3">
      <c r="A44" s="25"/>
      <c r="B44" s="26"/>
      <c r="C44" s="27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T44" s="28"/>
      <c r="U44" s="59"/>
    </row>
    <row r="45" spans="1:21" x14ac:dyDescent="0.3">
      <c r="A45" s="25"/>
      <c r="B45" s="26"/>
      <c r="C45" s="27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T45" s="28"/>
      <c r="U45" s="59"/>
    </row>
    <row r="46" spans="1:21" x14ac:dyDescent="0.3">
      <c r="A46" s="25"/>
      <c r="B46" s="26"/>
      <c r="C46" s="27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T46" s="28"/>
      <c r="U46" s="59"/>
    </row>
    <row r="47" spans="1:21" x14ac:dyDescent="0.3">
      <c r="A47" s="25"/>
      <c r="B47" s="26"/>
      <c r="C47" s="27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T47" s="28"/>
      <c r="U47" s="59"/>
    </row>
    <row r="48" spans="1:21" x14ac:dyDescent="0.3">
      <c r="A48" s="25"/>
      <c r="B48" s="26"/>
      <c r="C48" s="27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8"/>
      <c r="T48" s="28"/>
      <c r="U48" s="59"/>
    </row>
    <row r="49" spans="1:21" x14ac:dyDescent="0.3">
      <c r="A49" s="25"/>
      <c r="B49" s="26"/>
      <c r="C49" s="27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8"/>
      <c r="O49" s="28"/>
      <c r="P49" s="28"/>
      <c r="Q49" s="28"/>
      <c r="R49" s="28"/>
      <c r="T49" s="28"/>
      <c r="U49" s="59"/>
    </row>
    <row r="50" spans="1:21" x14ac:dyDescent="0.3">
      <c r="A50" s="25"/>
      <c r="B50" s="26"/>
      <c r="C50" s="27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28"/>
      <c r="P50" s="28"/>
      <c r="Q50" s="28"/>
      <c r="R50" s="28"/>
      <c r="T50" s="28"/>
      <c r="U50" s="59"/>
    </row>
    <row r="51" spans="1:21" x14ac:dyDescent="0.3">
      <c r="A51" s="25"/>
      <c r="B51" s="26"/>
      <c r="C51" s="27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8"/>
      <c r="O51" s="28"/>
      <c r="P51" s="28"/>
      <c r="Q51" s="28"/>
      <c r="R51" s="28"/>
      <c r="T51" s="28"/>
      <c r="U51" s="59"/>
    </row>
    <row r="52" spans="1:21" x14ac:dyDescent="0.3">
      <c r="A52" s="25"/>
      <c r="B52" s="26"/>
      <c r="C52" s="27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28"/>
      <c r="P52" s="28"/>
      <c r="Q52" s="28"/>
      <c r="R52" s="28"/>
      <c r="T52" s="28"/>
      <c r="U52" s="59"/>
    </row>
  </sheetData>
  <mergeCells count="17">
    <mergeCell ref="I2:I4"/>
    <mergeCell ref="J2:J4"/>
    <mergeCell ref="D2:D4"/>
    <mergeCell ref="E2:E4"/>
    <mergeCell ref="F2:F4"/>
    <mergeCell ref="G2:G4"/>
    <mergeCell ref="H2:H4"/>
    <mergeCell ref="O2:O4"/>
    <mergeCell ref="K2:K4"/>
    <mergeCell ref="L2:L4"/>
    <mergeCell ref="M2:M4"/>
    <mergeCell ref="N2:N4"/>
    <mergeCell ref="T2:T4"/>
    <mergeCell ref="U2:U4"/>
    <mergeCell ref="P2:P4"/>
    <mergeCell ref="Q2:Q4"/>
    <mergeCell ref="R2:R4"/>
  </mergeCells>
  <conditionalFormatting sqref="E1:R1048576">
    <cfRule type="iconSet" priority="16">
      <iconSet iconSet="3Symbols2">
        <cfvo type="percent" val="0"/>
        <cfvo type="num" val="0"/>
        <cfvo type="num" val="1"/>
      </iconSet>
    </cfRule>
  </conditionalFormatting>
  <conditionalFormatting sqref="D1:D1048576">
    <cfRule type="iconSet" priority="19">
      <iconSet iconSet="3Symbols2">
        <cfvo type="percent" val="0"/>
        <cfvo type="num" val="0"/>
        <cfvo type="num" val="1"/>
      </iconSet>
    </cfRule>
  </conditionalFormatting>
  <conditionalFormatting sqref="A5:R304">
    <cfRule type="expression" dxfId="7" priority="3">
      <formula>$D5&lt;&gt;0</formula>
    </cfRule>
  </conditionalFormatting>
  <conditionalFormatting sqref="T1:U1048576">
    <cfRule type="iconSet" priority="2">
      <iconSet iconSet="3Symbols2">
        <cfvo type="percent" val="0"/>
        <cfvo type="num" val="0"/>
        <cfvo type="num" val="1"/>
      </iconSet>
    </cfRule>
  </conditionalFormatting>
  <conditionalFormatting sqref="T5:U304">
    <cfRule type="expression" dxfId="6" priority="1">
      <formula>$D5&lt;&gt;0</formula>
    </cfRule>
  </conditionalFormatting>
  <pageMargins left="0.70866141732283472" right="0.70866141732283472" top="0.74803149606299213" bottom="0.74803149606299213" header="0.31496062992125984" footer="0.31496062992125984"/>
  <pageSetup paperSize="9" scale="68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4" name="Button 1">
              <controlPr defaultSize="0" print="0" autoFill="0" autoPict="0" macro="[0]!Jointe">
                <anchor moveWithCells="1" sizeWithCells="1">
                  <from>
                    <xdr:col>0</xdr:col>
                    <xdr:colOff>251460</xdr:colOff>
                    <xdr:row>0</xdr:row>
                    <xdr:rowOff>83820</xdr:rowOff>
                  </from>
                  <to>
                    <xdr:col>1</xdr:col>
                    <xdr:colOff>1089660</xdr:colOff>
                    <xdr:row>2</xdr:row>
                    <xdr:rowOff>60960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6">
    <pageSetUpPr fitToPage="1"/>
  </sheetPr>
  <dimension ref="A1:L26"/>
  <sheetViews>
    <sheetView showGridLines="0" showRowColHeaders="0" zoomScaleNormal="100" workbookViewId="0">
      <selection activeCell="B19" sqref="B19:C20"/>
    </sheetView>
  </sheetViews>
  <sheetFormatPr baseColWidth="10" defaultColWidth="9.109375" defaultRowHeight="14.4" x14ac:dyDescent="0.3"/>
  <cols>
    <col min="1" max="1" width="4.109375" style="11" customWidth="1"/>
    <col min="2" max="3" width="16.5546875" style="11" customWidth="1"/>
    <col min="4" max="4" width="3.88671875" style="11" customWidth="1"/>
    <col min="5" max="6" width="16.5546875" style="11" customWidth="1"/>
    <col min="7" max="7" width="3.88671875" style="11" customWidth="1"/>
    <col min="8" max="9" width="16.5546875" style="11" customWidth="1"/>
    <col min="10" max="10" width="9.109375" style="11"/>
    <col min="11" max="11" width="15.109375" style="10" customWidth="1"/>
    <col min="12" max="12" width="28.5546875" style="11" customWidth="1"/>
    <col min="13" max="16384" width="9.109375" style="11"/>
  </cols>
  <sheetData>
    <row r="1" spans="1:12" ht="24" customHeight="1" x14ac:dyDescent="0.3">
      <c r="A1" s="43" t="str">
        <f ca="1">MID(A2,1,1)</f>
        <v>1</v>
      </c>
    </row>
    <row r="2" spans="1:12" ht="20.399999999999999" customHeight="1" x14ac:dyDescent="0.3">
      <c r="A2" s="44" t="str">
        <f ca="1">MID(CELL("nomfichier",A2),FIND("]",CELL("nomfichier",A2))+1,20)</f>
        <v>1A</v>
      </c>
      <c r="K2" s="71" t="s">
        <v>43</v>
      </c>
      <c r="L2" s="71"/>
    </row>
    <row r="3" spans="1:12" ht="20.399999999999999" customHeight="1" x14ac:dyDescent="0.3">
      <c r="A3" s="44" t="str">
        <f ca="1">CONCATENATE(A1,"B")</f>
        <v>1B</v>
      </c>
      <c r="K3" s="33" t="s">
        <v>36</v>
      </c>
    </row>
    <row r="4" spans="1:12" ht="20.399999999999999" customHeight="1" x14ac:dyDescent="0.4">
      <c r="F4" s="3"/>
      <c r="K4" s="2"/>
      <c r="L4" s="11" t="s">
        <v>62</v>
      </c>
    </row>
    <row r="5" spans="1:12" ht="20.399999999999999" customHeight="1" x14ac:dyDescent="0.4">
      <c r="F5" s="3"/>
      <c r="K5" s="10" t="s">
        <v>44</v>
      </c>
    </row>
    <row r="6" spans="1:12" ht="20.399999999999999" customHeight="1" x14ac:dyDescent="0.4">
      <c r="F6" s="3"/>
      <c r="L6" s="11" t="s">
        <v>63</v>
      </c>
    </row>
    <row r="7" spans="1:12" ht="20.399999999999999" customHeight="1" x14ac:dyDescent="0.3">
      <c r="F7" s="12"/>
      <c r="K7" s="33" t="s">
        <v>58</v>
      </c>
    </row>
    <row r="8" spans="1:12" ht="20.399999999999999" customHeight="1" x14ac:dyDescent="0.3">
      <c r="F8" s="48"/>
      <c r="K8" s="2"/>
      <c r="L8" s="11" t="s">
        <v>64</v>
      </c>
    </row>
    <row r="9" spans="1:12" ht="20.399999999999999" customHeight="1" x14ac:dyDescent="0.3">
      <c r="K9" s="10" t="s">
        <v>45</v>
      </c>
    </row>
    <row r="10" spans="1:12" ht="20.399999999999999" customHeight="1" x14ac:dyDescent="0.3">
      <c r="L10" s="11" t="s">
        <v>65</v>
      </c>
    </row>
    <row r="11" spans="1:12" ht="20.399999999999999" customHeight="1" x14ac:dyDescent="0.3">
      <c r="K11" s="10" t="s">
        <v>60</v>
      </c>
    </row>
    <row r="12" spans="1:12" ht="20.399999999999999" customHeight="1" x14ac:dyDescent="0.3">
      <c r="L12" s="51">
        <v>163</v>
      </c>
    </row>
    <row r="13" spans="1:12" ht="20.399999999999999" customHeight="1" x14ac:dyDescent="0.3">
      <c r="K13" s="10" t="s">
        <v>61</v>
      </c>
    </row>
    <row r="14" spans="1:12" ht="20.399999999999999" customHeight="1" x14ac:dyDescent="0.3">
      <c r="L14" s="50">
        <v>11</v>
      </c>
    </row>
    <row r="15" spans="1:12" ht="20.399999999999999" customHeight="1" x14ac:dyDescent="0.3">
      <c r="K15" s="10" t="s">
        <v>46</v>
      </c>
    </row>
    <row r="16" spans="1:12" ht="20.399999999999999" customHeight="1" x14ac:dyDescent="0.3">
      <c r="L16" s="11" t="s">
        <v>57</v>
      </c>
    </row>
    <row r="17" spans="2:12" ht="20.399999999999999" customHeight="1" x14ac:dyDescent="0.3">
      <c r="B17" s="24"/>
      <c r="C17" s="24"/>
      <c r="D17" s="24"/>
      <c r="E17" s="24"/>
      <c r="F17" s="24"/>
      <c r="G17" s="24"/>
      <c r="K17" s="10" t="s">
        <v>51</v>
      </c>
    </row>
    <row r="18" spans="2:12" ht="20.399999999999999" customHeight="1" x14ac:dyDescent="0.3">
      <c r="B18" s="72" t="s">
        <v>24</v>
      </c>
      <c r="C18" s="73"/>
      <c r="D18" s="46"/>
      <c r="E18" s="72" t="s">
        <v>41</v>
      </c>
      <c r="F18" s="73"/>
      <c r="G18" s="47"/>
      <c r="H18" s="72" t="s">
        <v>55</v>
      </c>
      <c r="I18" s="73"/>
      <c r="L18" s="56">
        <v>37768</v>
      </c>
    </row>
    <row r="19" spans="2:12" ht="20.399999999999999" customHeight="1" x14ac:dyDescent="0.4">
      <c r="B19" s="35" t="s">
        <v>78</v>
      </c>
      <c r="C19" s="35" t="s">
        <v>79</v>
      </c>
      <c r="D19" s="36"/>
      <c r="E19" s="35" t="s">
        <v>0</v>
      </c>
      <c r="F19" s="35" t="s">
        <v>40</v>
      </c>
      <c r="G19" s="37"/>
      <c r="H19" s="35" t="s">
        <v>42</v>
      </c>
      <c r="I19" s="35" t="s">
        <v>40</v>
      </c>
      <c r="K19" s="10" t="s">
        <v>53</v>
      </c>
    </row>
    <row r="20" spans="2:12" ht="20.399999999999999" customHeight="1" x14ac:dyDescent="0.4">
      <c r="B20" s="38">
        <f ca="1">_xlfn.MAXIFS(INDIRECT(A1&amp;"B!A5:A300"),INDIRECT(A1&amp;"B!D5:D300"),1)</f>
        <v>41881</v>
      </c>
      <c r="C20" s="38">
        <f ca="1">DATE(YEAR(B20)+(IF($L$20="Collection",5,2)),MONTH(B20),DAY(B20))</f>
        <v>42612</v>
      </c>
      <c r="D20" s="36"/>
      <c r="E20" s="38">
        <f ca="1">_xlfn.MAXIFS(INDIRECT(A1&amp;"B!A5:A300"),INDIRECT(A1&amp;"B!E5:E300"),1)</f>
        <v>41860</v>
      </c>
      <c r="F20" s="40">
        <f ca="1">_xlfn.MAXIFS(INDIRECT(A1&amp;"B!B5:B300"),INDIRECT(A1&amp;"B!E5:E300"),1)</f>
        <v>197104</v>
      </c>
      <c r="G20" s="37"/>
      <c r="H20" s="39">
        <v>2</v>
      </c>
      <c r="I20" s="40">
        <v>20000</v>
      </c>
      <c r="L20" s="34" t="s">
        <v>54</v>
      </c>
    </row>
    <row r="21" spans="2:12" ht="24" customHeight="1" x14ac:dyDescent="0.3">
      <c r="H21" s="38">
        <f ca="1">DATE(YEAR(E20)+H20,MONTH(E20),DAY(E20))</f>
        <v>42591</v>
      </c>
      <c r="I21" s="40">
        <f ca="1">F20+I20</f>
        <v>217104</v>
      </c>
    </row>
    <row r="22" spans="2:12" x14ac:dyDescent="0.3">
      <c r="K22" s="11"/>
    </row>
    <row r="23" spans="2:12" x14ac:dyDescent="0.3">
      <c r="K23" s="11"/>
    </row>
    <row r="24" spans="2:12" x14ac:dyDescent="0.3">
      <c r="B24" s="29"/>
      <c r="C24" s="29"/>
    </row>
    <row r="25" spans="2:12" x14ac:dyDescent="0.3">
      <c r="B25" s="29"/>
      <c r="C25" s="29"/>
    </row>
    <row r="26" spans="2:12" x14ac:dyDescent="0.3">
      <c r="B26" s="29"/>
      <c r="C26" s="29"/>
    </row>
  </sheetData>
  <mergeCells count="4">
    <mergeCell ref="K2:L2"/>
    <mergeCell ref="B18:C18"/>
    <mergeCell ref="E18:F18"/>
    <mergeCell ref="H18:I18"/>
  </mergeCells>
  <conditionalFormatting sqref="F7">
    <cfRule type="cellIs" dxfId="5" priority="1" operator="greaterThan">
      <formula>0</formula>
    </cfRule>
  </conditionalFormatting>
  <dataValidations disablePrompts="1" count="1">
    <dataValidation type="list" allowBlank="1" showInputMessage="1" showErrorMessage="1" sqref="L20">
      <formula1>"VL,Collection,Autre"</formula1>
    </dataValidation>
  </dataValidations>
  <pageMargins left="0.7" right="0.7" top="0.75" bottom="0.75" header="0.3" footer="0.3"/>
  <pageSetup paperSize="9" scale="7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7" r:id="rId4" name="Button 1">
              <controlPr defaultSize="0" print="0" autoFill="0" autoPict="0" macro="[0]!Sommaire">
                <anchor moveWithCells="1" sizeWithCells="1">
                  <from>
                    <xdr:col>1</xdr:col>
                    <xdr:colOff>76200</xdr:colOff>
                    <xdr:row>15</xdr:row>
                    <xdr:rowOff>53340</xdr:rowOff>
                  </from>
                  <to>
                    <xdr:col>2</xdr:col>
                    <xdr:colOff>1097280</xdr:colOff>
                    <xdr:row>16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18" r:id="rId5" name="Button 2">
              <controlPr defaultSize="0" print="0" autoFill="0" autoPict="0" macro="[0]!Jointe">
                <anchor moveWithCells="1" sizeWithCells="1">
                  <from>
                    <xdr:col>7</xdr:col>
                    <xdr:colOff>60960</xdr:colOff>
                    <xdr:row>15</xdr:row>
                    <xdr:rowOff>68580</xdr:rowOff>
                  </from>
                  <to>
                    <xdr:col>8</xdr:col>
                    <xdr:colOff>1082040</xdr:colOff>
                    <xdr:row>16</xdr:row>
                    <xdr:rowOff>167640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5">
    <pageSetUpPr fitToPage="1"/>
  </sheetPr>
  <dimension ref="A1:U52"/>
  <sheetViews>
    <sheetView showGridLines="0" showRowColHeaders="0" workbookViewId="0">
      <pane ySplit="4" topLeftCell="A26" activePane="bottomLeft" state="frozen"/>
      <selection activeCell="C1" sqref="C1"/>
      <selection pane="bottomLeft" activeCell="C1" sqref="C1"/>
    </sheetView>
  </sheetViews>
  <sheetFormatPr baseColWidth="10" defaultColWidth="9.109375" defaultRowHeight="14.4" x14ac:dyDescent="0.3"/>
  <cols>
    <col min="1" max="1" width="13.5546875" style="4" customWidth="1"/>
    <col min="2" max="2" width="16" style="16" customWidth="1"/>
    <col min="3" max="3" width="67.5546875" style="5" customWidth="1"/>
    <col min="4" max="11" width="3.5546875" style="23" customWidth="1"/>
    <col min="12" max="12" width="6.109375" style="23" customWidth="1"/>
    <col min="13" max="13" width="3.5546875" style="23" customWidth="1"/>
    <col min="14" max="18" width="6.33203125" style="23" customWidth="1"/>
    <col min="19" max="19" width="1.5546875" customWidth="1"/>
    <col min="20" max="20" width="22.88671875" style="23" customWidth="1"/>
    <col min="21" max="21" width="13.21875" style="60" customWidth="1"/>
    <col min="22" max="22" width="3.5546875" customWidth="1"/>
  </cols>
  <sheetData>
    <row r="1" spans="1:21" x14ac:dyDescent="0.3">
      <c r="A1" s="43" t="str">
        <f ca="1">MID(A2,1,1)</f>
        <v>1</v>
      </c>
      <c r="B1" s="13"/>
      <c r="C1" s="7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T1" s="21"/>
      <c r="U1" s="57"/>
    </row>
    <row r="2" spans="1:21" ht="30.75" customHeight="1" x14ac:dyDescent="0.3">
      <c r="A2" s="44" t="str">
        <f ca="1">MID(CELL("nomfichier",A2),FIND("]",CELL("nomfichier",A2))+1,20)</f>
        <v>1B</v>
      </c>
      <c r="B2" s="13"/>
      <c r="C2" s="8" t="s">
        <v>3</v>
      </c>
      <c r="D2" s="80" t="s">
        <v>24</v>
      </c>
      <c r="E2" s="68" t="s">
        <v>5</v>
      </c>
      <c r="F2" s="68" t="s">
        <v>6</v>
      </c>
      <c r="G2" s="68" t="s">
        <v>56</v>
      </c>
      <c r="H2" s="68" t="s">
        <v>7</v>
      </c>
      <c r="I2" s="68" t="s">
        <v>11</v>
      </c>
      <c r="J2" s="68" t="s">
        <v>8</v>
      </c>
      <c r="K2" s="68" t="s">
        <v>4</v>
      </c>
      <c r="L2" s="68" t="s">
        <v>9</v>
      </c>
      <c r="M2" s="68" t="s">
        <v>10</v>
      </c>
      <c r="N2" s="68" t="s">
        <v>12</v>
      </c>
      <c r="O2" s="68" t="s">
        <v>69</v>
      </c>
      <c r="P2" s="68" t="s">
        <v>66</v>
      </c>
      <c r="Q2" s="68" t="s">
        <v>67</v>
      </c>
      <c r="R2" s="68" t="s">
        <v>68</v>
      </c>
      <c r="T2" s="74" t="s">
        <v>76</v>
      </c>
      <c r="U2" s="77" t="s">
        <v>75</v>
      </c>
    </row>
    <row r="3" spans="1:21" x14ac:dyDescent="0.3">
      <c r="A3" s="45" t="str">
        <f ca="1">CONCATENATE(A1,"A")</f>
        <v>1A</v>
      </c>
      <c r="B3" s="14"/>
      <c r="C3" s="52" t="str">
        <f ca="1">INDIRECT(A1&amp;"A!L4")&amp;"  "&amp;INDIRECT(A1&amp;"A!L6")</f>
        <v>BMW  525D</v>
      </c>
      <c r="D3" s="81"/>
      <c r="E3" s="69"/>
      <c r="F3" s="69"/>
      <c r="G3" s="69"/>
      <c r="H3" s="69"/>
      <c r="I3" s="69"/>
      <c r="J3" s="69"/>
      <c r="K3" s="69"/>
      <c r="L3" s="69"/>
      <c r="M3" s="69"/>
      <c r="N3" s="69"/>
      <c r="O3" s="69"/>
      <c r="P3" s="69"/>
      <c r="Q3" s="69"/>
      <c r="R3" s="69"/>
      <c r="T3" s="75"/>
      <c r="U3" s="78"/>
    </row>
    <row r="4" spans="1:21" s="19" customFormat="1" ht="73.5" customHeight="1" x14ac:dyDescent="0.3">
      <c r="A4" s="17" t="s">
        <v>0</v>
      </c>
      <c r="B4" s="18" t="s">
        <v>1</v>
      </c>
      <c r="C4" s="20" t="s">
        <v>2</v>
      </c>
      <c r="D4" s="82"/>
      <c r="E4" s="70"/>
      <c r="F4" s="70"/>
      <c r="G4" s="70"/>
      <c r="H4" s="70"/>
      <c r="I4" s="70"/>
      <c r="J4" s="70"/>
      <c r="K4" s="70"/>
      <c r="L4" s="70"/>
      <c r="M4" s="70"/>
      <c r="N4" s="70"/>
      <c r="O4" s="70"/>
      <c r="P4" s="70"/>
      <c r="Q4" s="70"/>
      <c r="R4" s="70"/>
      <c r="T4" s="76"/>
      <c r="U4" s="79"/>
    </row>
    <row r="5" spans="1:21" x14ac:dyDescent="0.3">
      <c r="A5" s="6">
        <v>37761</v>
      </c>
      <c r="B5" s="15"/>
      <c r="C5" s="9" t="s">
        <v>14</v>
      </c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T5" s="22"/>
      <c r="U5" s="58"/>
    </row>
    <row r="6" spans="1:21" x14ac:dyDescent="0.3">
      <c r="A6" s="6"/>
      <c r="B6" s="15"/>
      <c r="C6" s="9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T6" s="22"/>
      <c r="U6" s="58"/>
    </row>
    <row r="7" spans="1:21" ht="14.4" customHeight="1" x14ac:dyDescent="0.3">
      <c r="A7" s="6">
        <v>38243</v>
      </c>
      <c r="B7" s="15">
        <v>58464</v>
      </c>
      <c r="C7" s="9" t="s">
        <v>15</v>
      </c>
      <c r="D7" s="22"/>
      <c r="E7" s="22">
        <v>1</v>
      </c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T7" s="22"/>
      <c r="U7" s="58"/>
    </row>
    <row r="8" spans="1:21" x14ac:dyDescent="0.3">
      <c r="A8" s="25"/>
      <c r="B8" s="26"/>
      <c r="C8" s="27"/>
      <c r="D8" s="28"/>
      <c r="E8" s="28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T8" s="28"/>
      <c r="U8" s="59"/>
    </row>
    <row r="9" spans="1:21" x14ac:dyDescent="0.3">
      <c r="A9" s="25" t="s">
        <v>19</v>
      </c>
      <c r="B9" s="26" t="s">
        <v>16</v>
      </c>
      <c r="C9" s="27" t="s">
        <v>17</v>
      </c>
      <c r="D9" s="28"/>
      <c r="E9" s="28">
        <v>1</v>
      </c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T9" s="28"/>
      <c r="U9" s="59"/>
    </row>
    <row r="10" spans="1:21" x14ac:dyDescent="0.3">
      <c r="A10" s="25"/>
      <c r="B10" s="26"/>
      <c r="C10" s="27"/>
      <c r="D10" s="28"/>
      <c r="E10" s="28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T10" s="28"/>
      <c r="U10" s="59"/>
    </row>
    <row r="11" spans="1:21" x14ac:dyDescent="0.3">
      <c r="A11" s="25">
        <v>38969</v>
      </c>
      <c r="B11" s="26">
        <v>123700</v>
      </c>
      <c r="C11" s="27" t="s">
        <v>18</v>
      </c>
      <c r="D11" s="28"/>
      <c r="E11" s="28">
        <v>1</v>
      </c>
      <c r="F11" s="28">
        <v>1</v>
      </c>
      <c r="G11" s="28">
        <v>1</v>
      </c>
      <c r="H11" s="28">
        <v>1</v>
      </c>
      <c r="I11" s="28">
        <v>1</v>
      </c>
      <c r="J11" s="28"/>
      <c r="K11" s="28"/>
      <c r="L11" s="28"/>
      <c r="M11" s="28"/>
      <c r="N11" s="28"/>
      <c r="O11" s="28"/>
      <c r="P11" s="28"/>
      <c r="Q11" s="28"/>
      <c r="R11" s="28"/>
      <c r="T11" s="28"/>
      <c r="U11" s="59"/>
    </row>
    <row r="12" spans="1:21" x14ac:dyDescent="0.3">
      <c r="A12" s="25"/>
      <c r="B12" s="26"/>
      <c r="C12" s="27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T12" s="28"/>
      <c r="U12" s="59"/>
    </row>
    <row r="13" spans="1:21" x14ac:dyDescent="0.3">
      <c r="A13" s="25">
        <v>39115</v>
      </c>
      <c r="B13" s="26">
        <v>133287</v>
      </c>
      <c r="C13" s="27" t="s">
        <v>20</v>
      </c>
      <c r="D13" s="28"/>
      <c r="E13" s="28">
        <v>1</v>
      </c>
      <c r="F13" s="28">
        <v>1</v>
      </c>
      <c r="G13" s="28">
        <v>1</v>
      </c>
      <c r="H13" s="28"/>
      <c r="I13" s="28"/>
      <c r="J13" s="28">
        <v>1</v>
      </c>
      <c r="K13" s="28">
        <v>1</v>
      </c>
      <c r="L13" s="28"/>
      <c r="M13" s="28"/>
      <c r="N13" s="28"/>
      <c r="O13" s="28"/>
      <c r="P13" s="28"/>
      <c r="Q13" s="28"/>
      <c r="R13" s="28"/>
      <c r="T13" s="28"/>
      <c r="U13" s="59"/>
    </row>
    <row r="14" spans="1:21" x14ac:dyDescent="0.3">
      <c r="A14" s="25"/>
      <c r="B14" s="26"/>
      <c r="C14" s="27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T14" s="28"/>
      <c r="U14" s="59"/>
    </row>
    <row r="15" spans="1:21" x14ac:dyDescent="0.3">
      <c r="A15" s="25">
        <v>39248</v>
      </c>
      <c r="B15" s="26">
        <v>138176</v>
      </c>
      <c r="C15" s="27" t="s">
        <v>24</v>
      </c>
      <c r="D15" s="28">
        <v>1</v>
      </c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T15" s="28"/>
      <c r="U15" s="59"/>
    </row>
    <row r="16" spans="1:21" x14ac:dyDescent="0.3">
      <c r="A16" s="25"/>
      <c r="B16" s="26"/>
      <c r="C16" s="27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T16" s="28"/>
      <c r="U16" s="59"/>
    </row>
    <row r="17" spans="1:21" x14ac:dyDescent="0.3">
      <c r="A17" s="25">
        <v>39632</v>
      </c>
      <c r="B17" s="26">
        <v>153582</v>
      </c>
      <c r="C17" s="27" t="s">
        <v>5</v>
      </c>
      <c r="D17" s="28"/>
      <c r="E17" s="28">
        <v>1</v>
      </c>
      <c r="F17" s="28">
        <v>1</v>
      </c>
      <c r="G17" s="28"/>
      <c r="H17" s="28">
        <v>1</v>
      </c>
      <c r="I17" s="28">
        <v>1</v>
      </c>
      <c r="J17" s="28"/>
      <c r="K17" s="28"/>
      <c r="L17" s="28"/>
      <c r="M17" s="28"/>
      <c r="N17" s="28"/>
      <c r="O17" s="28"/>
      <c r="P17" s="28"/>
      <c r="Q17" s="28"/>
      <c r="R17" s="28"/>
      <c r="T17" s="28"/>
      <c r="U17" s="59"/>
    </row>
    <row r="18" spans="1:21" x14ac:dyDescent="0.3">
      <c r="A18" s="25"/>
      <c r="B18" s="26"/>
      <c r="C18" s="27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T18" s="28"/>
      <c r="U18" s="59"/>
    </row>
    <row r="19" spans="1:21" x14ac:dyDescent="0.3">
      <c r="A19" s="25">
        <v>40030</v>
      </c>
      <c r="B19" s="26">
        <v>160021</v>
      </c>
      <c r="C19" s="27" t="s">
        <v>24</v>
      </c>
      <c r="D19" s="28">
        <v>1</v>
      </c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T19" s="28"/>
      <c r="U19" s="59"/>
    </row>
    <row r="20" spans="1:21" x14ac:dyDescent="0.3">
      <c r="A20" s="25"/>
      <c r="B20" s="26"/>
      <c r="C20" s="27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T20" s="28"/>
      <c r="U20" s="59"/>
    </row>
    <row r="21" spans="1:21" x14ac:dyDescent="0.3">
      <c r="A21" s="25">
        <v>40406</v>
      </c>
      <c r="B21" s="26">
        <v>163821</v>
      </c>
      <c r="C21" s="27" t="s">
        <v>21</v>
      </c>
      <c r="D21" s="28"/>
      <c r="E21" s="28">
        <v>1</v>
      </c>
      <c r="F21" s="28">
        <v>1</v>
      </c>
      <c r="G21" s="28">
        <v>1</v>
      </c>
      <c r="H21" s="28"/>
      <c r="I21" s="28"/>
      <c r="J21" s="28">
        <v>1</v>
      </c>
      <c r="K21" s="28">
        <v>1</v>
      </c>
      <c r="L21" s="28">
        <v>1</v>
      </c>
      <c r="M21" s="28"/>
      <c r="N21" s="28"/>
      <c r="O21" s="28"/>
      <c r="P21" s="28"/>
      <c r="Q21" s="28"/>
      <c r="R21" s="28"/>
      <c r="T21" s="28"/>
      <c r="U21" s="59"/>
    </row>
    <row r="22" spans="1:21" x14ac:dyDescent="0.3">
      <c r="A22" s="25"/>
      <c r="B22" s="26"/>
      <c r="C22" s="27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T22" s="28"/>
      <c r="U22" s="59"/>
    </row>
    <row r="23" spans="1:21" x14ac:dyDescent="0.3">
      <c r="A23" s="25">
        <v>40758</v>
      </c>
      <c r="B23" s="26">
        <v>170694</v>
      </c>
      <c r="C23" s="27" t="s">
        <v>24</v>
      </c>
      <c r="D23" s="28">
        <v>1</v>
      </c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T23" s="28"/>
      <c r="U23" s="59"/>
    </row>
    <row r="24" spans="1:21" x14ac:dyDescent="0.3">
      <c r="A24" s="25"/>
      <c r="B24" s="26"/>
      <c r="C24" s="27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T24" s="28"/>
      <c r="U24" s="59"/>
    </row>
    <row r="25" spans="1:21" x14ac:dyDescent="0.3">
      <c r="A25" s="25">
        <v>40781</v>
      </c>
      <c r="B25" s="26">
        <v>172200</v>
      </c>
      <c r="C25" s="27" t="s">
        <v>22</v>
      </c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T25" s="28"/>
      <c r="U25" s="59"/>
    </row>
    <row r="26" spans="1:21" x14ac:dyDescent="0.3">
      <c r="A26" s="25"/>
      <c r="B26" s="26"/>
      <c r="C26" s="27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T26" s="28"/>
      <c r="U26" s="59"/>
    </row>
    <row r="27" spans="1:21" x14ac:dyDescent="0.3">
      <c r="A27" s="25">
        <v>40957</v>
      </c>
      <c r="B27" s="26">
        <v>179825</v>
      </c>
      <c r="C27" s="27" t="s">
        <v>23</v>
      </c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T27" s="28"/>
      <c r="U27" s="59"/>
    </row>
    <row r="28" spans="1:21" x14ac:dyDescent="0.3">
      <c r="A28" s="25"/>
      <c r="B28" s="26"/>
      <c r="C28" s="27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T28" s="28"/>
      <c r="U28" s="59"/>
    </row>
    <row r="29" spans="1:21" x14ac:dyDescent="0.3">
      <c r="A29" s="25">
        <v>41141</v>
      </c>
      <c r="B29" s="26">
        <v>183309</v>
      </c>
      <c r="C29" s="27" t="s">
        <v>24</v>
      </c>
      <c r="D29" s="28">
        <v>1</v>
      </c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T29" s="28"/>
      <c r="U29" s="59"/>
    </row>
    <row r="30" spans="1:21" x14ac:dyDescent="0.3">
      <c r="A30" s="25"/>
      <c r="B30" s="26"/>
      <c r="C30" s="27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T30" s="28"/>
      <c r="U30" s="59"/>
    </row>
    <row r="31" spans="1:21" x14ac:dyDescent="0.3">
      <c r="A31" s="25">
        <v>41150</v>
      </c>
      <c r="B31" s="26">
        <v>183958</v>
      </c>
      <c r="C31" s="27" t="s">
        <v>28</v>
      </c>
      <c r="D31" s="28"/>
      <c r="E31" s="28">
        <v>1</v>
      </c>
      <c r="F31" s="28">
        <v>1</v>
      </c>
      <c r="G31" s="28">
        <v>1</v>
      </c>
      <c r="H31" s="28">
        <v>1</v>
      </c>
      <c r="I31" s="28">
        <v>1</v>
      </c>
      <c r="J31" s="28"/>
      <c r="K31" s="28"/>
      <c r="L31" s="28"/>
      <c r="M31" s="28"/>
      <c r="N31" s="28"/>
      <c r="O31" s="28"/>
      <c r="P31" s="28"/>
      <c r="Q31" s="28"/>
      <c r="R31" s="28"/>
      <c r="T31" s="28"/>
      <c r="U31" s="59"/>
    </row>
    <row r="32" spans="1:21" x14ac:dyDescent="0.3">
      <c r="A32" s="25"/>
      <c r="B32" s="26"/>
      <c r="C32" s="27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T32" s="28"/>
      <c r="U32" s="59"/>
    </row>
    <row r="33" spans="1:21" x14ac:dyDescent="0.3">
      <c r="A33" s="25">
        <v>41239</v>
      </c>
      <c r="B33" s="26">
        <v>186343</v>
      </c>
      <c r="C33" s="27" t="s">
        <v>31</v>
      </c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T33" s="28"/>
      <c r="U33" s="59"/>
    </row>
    <row r="34" spans="1:21" x14ac:dyDescent="0.3">
      <c r="A34" s="25"/>
      <c r="B34" s="26"/>
      <c r="C34" s="27"/>
      <c r="D34" s="28"/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T34" s="28"/>
      <c r="U34" s="59"/>
    </row>
    <row r="35" spans="1:21" x14ac:dyDescent="0.3">
      <c r="A35" s="25">
        <v>41845</v>
      </c>
      <c r="B35" s="26">
        <v>196922</v>
      </c>
      <c r="C35" s="27" t="s">
        <v>33</v>
      </c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T35" s="28"/>
      <c r="U35" s="59"/>
    </row>
    <row r="36" spans="1:21" x14ac:dyDescent="0.3">
      <c r="A36" s="25"/>
      <c r="B36" s="26"/>
      <c r="C36" s="27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T36" s="28"/>
      <c r="U36" s="59"/>
    </row>
    <row r="37" spans="1:21" x14ac:dyDescent="0.3">
      <c r="A37" s="25">
        <v>41860</v>
      </c>
      <c r="B37" s="26">
        <v>197104</v>
      </c>
      <c r="C37" s="27" t="s">
        <v>34</v>
      </c>
      <c r="D37" s="28"/>
      <c r="E37" s="28">
        <v>1</v>
      </c>
      <c r="F37" s="28">
        <v>1</v>
      </c>
      <c r="G37" s="28">
        <v>1</v>
      </c>
      <c r="H37" s="28">
        <v>1</v>
      </c>
      <c r="I37" s="28">
        <v>1</v>
      </c>
      <c r="J37" s="28"/>
      <c r="K37" s="28"/>
      <c r="L37" s="28"/>
      <c r="M37" s="28"/>
      <c r="N37" s="28"/>
      <c r="O37" s="28"/>
      <c r="P37" s="28"/>
      <c r="Q37" s="28"/>
      <c r="R37" s="28"/>
      <c r="T37" s="28"/>
      <c r="U37" s="59"/>
    </row>
    <row r="38" spans="1:21" x14ac:dyDescent="0.3">
      <c r="A38" s="25"/>
      <c r="B38" s="26"/>
      <c r="C38" s="27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28"/>
      <c r="P38" s="28"/>
      <c r="Q38" s="28"/>
      <c r="R38" s="28"/>
      <c r="T38" s="28"/>
      <c r="U38" s="59"/>
    </row>
    <row r="39" spans="1:21" x14ac:dyDescent="0.3">
      <c r="A39" s="25">
        <v>41881</v>
      </c>
      <c r="B39" s="26">
        <v>198033</v>
      </c>
      <c r="C39" s="27" t="s">
        <v>24</v>
      </c>
      <c r="D39" s="28">
        <v>1</v>
      </c>
      <c r="E39" s="28"/>
      <c r="F39" s="28"/>
      <c r="G39" s="28"/>
      <c r="H39" s="28"/>
      <c r="I39" s="28"/>
      <c r="J39" s="28"/>
      <c r="K39" s="28"/>
      <c r="L39" s="28"/>
      <c r="M39" s="28"/>
      <c r="N39" s="28"/>
      <c r="O39" s="28"/>
      <c r="P39" s="28"/>
      <c r="Q39" s="28"/>
      <c r="R39" s="28"/>
      <c r="T39" s="28"/>
      <c r="U39" s="59"/>
    </row>
    <row r="40" spans="1:21" x14ac:dyDescent="0.3">
      <c r="A40" s="25"/>
      <c r="B40" s="26"/>
      <c r="C40" s="27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28"/>
      <c r="P40" s="28"/>
      <c r="Q40" s="28"/>
      <c r="R40" s="28"/>
      <c r="T40" s="28"/>
      <c r="U40" s="59"/>
    </row>
    <row r="41" spans="1:21" x14ac:dyDescent="0.3">
      <c r="A41" s="25">
        <v>42063</v>
      </c>
      <c r="B41" s="26">
        <v>201087</v>
      </c>
      <c r="C41" s="27" t="s">
        <v>35</v>
      </c>
      <c r="D41" s="28"/>
      <c r="E41" s="28"/>
      <c r="F41" s="28"/>
      <c r="G41" s="28"/>
      <c r="H41" s="28"/>
      <c r="I41" s="28"/>
      <c r="J41" s="28"/>
      <c r="K41" s="28"/>
      <c r="L41" s="28">
        <v>1</v>
      </c>
      <c r="M41" s="28"/>
      <c r="N41" s="28"/>
      <c r="O41" s="28"/>
      <c r="P41" s="28"/>
      <c r="Q41" s="28"/>
      <c r="R41" s="28"/>
      <c r="T41" s="28"/>
      <c r="U41" s="59"/>
    </row>
    <row r="42" spans="1:21" x14ac:dyDescent="0.3">
      <c r="A42" s="25"/>
      <c r="B42" s="26"/>
      <c r="C42" s="27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28"/>
      <c r="P42" s="28"/>
      <c r="Q42" s="28"/>
      <c r="R42" s="28"/>
      <c r="T42" s="28"/>
      <c r="U42" s="59"/>
    </row>
    <row r="43" spans="1:21" x14ac:dyDescent="0.3">
      <c r="A43" s="25"/>
      <c r="B43" s="26"/>
      <c r="C43" s="27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/>
      <c r="T43" s="28"/>
      <c r="U43" s="59"/>
    </row>
    <row r="44" spans="1:21" x14ac:dyDescent="0.3">
      <c r="A44" s="25"/>
      <c r="B44" s="26"/>
      <c r="C44" s="27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T44" s="28"/>
      <c r="U44" s="59"/>
    </row>
    <row r="45" spans="1:21" x14ac:dyDescent="0.3">
      <c r="A45" s="25"/>
      <c r="B45" s="26"/>
      <c r="C45" s="27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T45" s="28"/>
      <c r="U45" s="59"/>
    </row>
    <row r="46" spans="1:21" x14ac:dyDescent="0.3">
      <c r="A46" s="25"/>
      <c r="B46" s="26"/>
      <c r="C46" s="27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T46" s="28"/>
      <c r="U46" s="59"/>
    </row>
    <row r="47" spans="1:21" x14ac:dyDescent="0.3">
      <c r="A47" s="25"/>
      <c r="B47" s="26"/>
      <c r="C47" s="27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T47" s="28"/>
      <c r="U47" s="59"/>
    </row>
    <row r="48" spans="1:21" x14ac:dyDescent="0.3">
      <c r="A48" s="25"/>
      <c r="B48" s="26"/>
      <c r="C48" s="27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8"/>
      <c r="T48" s="28"/>
      <c r="U48" s="59"/>
    </row>
    <row r="49" spans="1:21" x14ac:dyDescent="0.3">
      <c r="A49" s="25"/>
      <c r="B49" s="26"/>
      <c r="C49" s="27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8"/>
      <c r="O49" s="28"/>
      <c r="P49" s="28"/>
      <c r="Q49" s="28"/>
      <c r="R49" s="28"/>
      <c r="T49" s="28"/>
      <c r="U49" s="59"/>
    </row>
    <row r="50" spans="1:21" x14ac:dyDescent="0.3">
      <c r="A50" s="25"/>
      <c r="B50" s="26"/>
      <c r="C50" s="27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28"/>
      <c r="P50" s="28"/>
      <c r="Q50" s="28"/>
      <c r="R50" s="28"/>
      <c r="T50" s="28"/>
      <c r="U50" s="59"/>
    </row>
    <row r="51" spans="1:21" x14ac:dyDescent="0.3">
      <c r="A51" s="25"/>
      <c r="B51" s="26"/>
      <c r="C51" s="27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8"/>
      <c r="O51" s="28"/>
      <c r="P51" s="28"/>
      <c r="Q51" s="28"/>
      <c r="R51" s="28"/>
      <c r="T51" s="28"/>
      <c r="U51" s="59"/>
    </row>
    <row r="52" spans="1:21" x14ac:dyDescent="0.3">
      <c r="A52" s="25"/>
      <c r="B52" s="26"/>
      <c r="C52" s="27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28"/>
      <c r="P52" s="28"/>
      <c r="Q52" s="28"/>
      <c r="R52" s="28"/>
      <c r="T52" s="28"/>
      <c r="U52" s="59"/>
    </row>
  </sheetData>
  <mergeCells count="17">
    <mergeCell ref="I2:I4"/>
    <mergeCell ref="D2:D4"/>
    <mergeCell ref="E2:E4"/>
    <mergeCell ref="F2:F4"/>
    <mergeCell ref="G2:G4"/>
    <mergeCell ref="H2:H4"/>
    <mergeCell ref="J2:J4"/>
    <mergeCell ref="K2:K4"/>
    <mergeCell ref="L2:L4"/>
    <mergeCell ref="M2:M4"/>
    <mergeCell ref="N2:N4"/>
    <mergeCell ref="T2:T4"/>
    <mergeCell ref="U2:U4"/>
    <mergeCell ref="Q2:Q4"/>
    <mergeCell ref="R2:R4"/>
    <mergeCell ref="O2:O4"/>
    <mergeCell ref="P2:P4"/>
  </mergeCells>
  <conditionalFormatting sqref="E1:R1048576">
    <cfRule type="iconSet" priority="6">
      <iconSet iconSet="3Symbols2">
        <cfvo type="percent" val="0"/>
        <cfvo type="num" val="0"/>
        <cfvo type="num" val="1"/>
      </iconSet>
    </cfRule>
  </conditionalFormatting>
  <conditionalFormatting sqref="D1:D1048576">
    <cfRule type="iconSet" priority="7">
      <iconSet iconSet="3Symbols2">
        <cfvo type="percent" val="0"/>
        <cfvo type="num" val="0"/>
        <cfvo type="num" val="1"/>
      </iconSet>
    </cfRule>
  </conditionalFormatting>
  <conditionalFormatting sqref="A5:R304">
    <cfRule type="expression" dxfId="4" priority="5">
      <formula>$D5&lt;&gt;0</formula>
    </cfRule>
  </conditionalFormatting>
  <conditionalFormatting sqref="E5:E41">
    <cfRule type="iconSet" priority="3">
      <iconSet iconSet="3Symbols2">
        <cfvo type="percent" val="0"/>
        <cfvo type="num" val="0"/>
        <cfvo type="num" val="1"/>
      </iconSet>
    </cfRule>
  </conditionalFormatting>
  <conditionalFormatting sqref="T1:U1048576">
    <cfRule type="iconSet" priority="2">
      <iconSet iconSet="3Symbols2">
        <cfvo type="percent" val="0"/>
        <cfvo type="num" val="0"/>
        <cfvo type="num" val="1"/>
      </iconSet>
    </cfRule>
  </conditionalFormatting>
  <pageMargins left="0.70866141732283472" right="0.70866141732283472" top="0.74803149606299213" bottom="0.74803149606299213" header="0.31496062992125984" footer="0.31496062992125984"/>
  <pageSetup paperSize="9" scale="68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793" r:id="rId4" name="Button 1">
              <controlPr defaultSize="0" print="0" autoFill="0" autoPict="0" macro="[0]!Jointe">
                <anchor moveWithCells="1" sizeWithCells="1">
                  <from>
                    <xdr:col>0</xdr:col>
                    <xdr:colOff>251460</xdr:colOff>
                    <xdr:row>0</xdr:row>
                    <xdr:rowOff>83820</xdr:rowOff>
                  </from>
                  <to>
                    <xdr:col>1</xdr:col>
                    <xdr:colOff>1089660</xdr:colOff>
                    <xdr:row>2</xdr:row>
                    <xdr:rowOff>60960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0F49249F-A9FA-4763-8C0D-5A9E27AD28D4}">
            <xm:f>'0B'!$D5&lt;&gt;0</xm:f>
            <x14:dxf>
              <fill>
                <patternFill>
                  <bgColor theme="7" tint="0.39994506668294322"/>
                </patternFill>
              </fill>
            </x14:dxf>
          </x14:cfRule>
          <xm:sqref>T5:U304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7">
    <pageSetUpPr fitToPage="1"/>
  </sheetPr>
  <dimension ref="A1:L26"/>
  <sheetViews>
    <sheetView showGridLines="0" showRowColHeaders="0" zoomScaleNormal="100" workbookViewId="0">
      <selection activeCell="H10" sqref="H10"/>
    </sheetView>
  </sheetViews>
  <sheetFormatPr baseColWidth="10" defaultColWidth="9.109375" defaultRowHeight="14.4" x14ac:dyDescent="0.3"/>
  <cols>
    <col min="1" max="1" width="4.109375" style="11" customWidth="1"/>
    <col min="2" max="3" width="16.5546875" style="11" customWidth="1"/>
    <col min="4" max="4" width="3.88671875" style="11" customWidth="1"/>
    <col min="5" max="6" width="16.5546875" style="11" customWidth="1"/>
    <col min="7" max="7" width="3.88671875" style="11" customWidth="1"/>
    <col min="8" max="9" width="16.5546875" style="11" customWidth="1"/>
    <col min="10" max="10" width="9.109375" style="11"/>
    <col min="11" max="11" width="15.109375" style="10" customWidth="1"/>
    <col min="12" max="12" width="28.5546875" style="11" customWidth="1"/>
    <col min="13" max="16384" width="9.109375" style="11"/>
  </cols>
  <sheetData>
    <row r="1" spans="1:12" ht="24" customHeight="1" x14ac:dyDescent="0.3">
      <c r="A1" s="43" t="str">
        <f ca="1">MID(A2,1,1)</f>
        <v>2</v>
      </c>
    </row>
    <row r="2" spans="1:12" ht="20.399999999999999" customHeight="1" x14ac:dyDescent="0.3">
      <c r="A2" s="44" t="str">
        <f ca="1">MID(CELL("nomfichier",A2),FIND("]",CELL("nomfichier",A2))+1,20)</f>
        <v>2A</v>
      </c>
      <c r="K2" s="71" t="s">
        <v>43</v>
      </c>
      <c r="L2" s="71"/>
    </row>
    <row r="3" spans="1:12" ht="20.399999999999999" customHeight="1" x14ac:dyDescent="0.3">
      <c r="A3" s="44" t="str">
        <f ca="1">CONCATENATE(A1,"B")</f>
        <v>2B</v>
      </c>
      <c r="K3" s="33" t="s">
        <v>36</v>
      </c>
    </row>
    <row r="4" spans="1:12" ht="20.399999999999999" customHeight="1" x14ac:dyDescent="0.4">
      <c r="F4" s="3"/>
      <c r="K4" s="2"/>
      <c r="L4" s="11" t="s">
        <v>70</v>
      </c>
    </row>
    <row r="5" spans="1:12" ht="20.399999999999999" customHeight="1" x14ac:dyDescent="0.4">
      <c r="F5" s="3"/>
      <c r="K5" s="10" t="s">
        <v>44</v>
      </c>
    </row>
    <row r="6" spans="1:12" ht="20.399999999999999" customHeight="1" x14ac:dyDescent="0.4">
      <c r="F6" s="3"/>
      <c r="L6" s="11" t="s">
        <v>71</v>
      </c>
    </row>
    <row r="7" spans="1:12" ht="20.399999999999999" customHeight="1" x14ac:dyDescent="0.3">
      <c r="F7" s="12"/>
      <c r="K7" s="33" t="s">
        <v>58</v>
      </c>
    </row>
    <row r="8" spans="1:12" ht="20.399999999999999" customHeight="1" x14ac:dyDescent="0.3">
      <c r="F8" s="49"/>
      <c r="K8" s="2"/>
      <c r="L8" s="11" t="s">
        <v>74</v>
      </c>
    </row>
    <row r="9" spans="1:12" ht="20.399999999999999" customHeight="1" x14ac:dyDescent="0.3">
      <c r="K9" s="10" t="s">
        <v>45</v>
      </c>
    </row>
    <row r="10" spans="1:12" ht="20.399999999999999" customHeight="1" x14ac:dyDescent="0.3">
      <c r="L10" s="11" t="s">
        <v>73</v>
      </c>
    </row>
    <row r="11" spans="1:12" ht="20.399999999999999" customHeight="1" x14ac:dyDescent="0.3">
      <c r="K11" s="10" t="s">
        <v>60</v>
      </c>
    </row>
    <row r="12" spans="1:12" ht="20.399999999999999" customHeight="1" x14ac:dyDescent="0.3">
      <c r="L12" s="51">
        <v>75</v>
      </c>
    </row>
    <row r="13" spans="1:12" ht="20.399999999999999" customHeight="1" x14ac:dyDescent="0.3">
      <c r="K13" s="10" t="s">
        <v>61</v>
      </c>
    </row>
    <row r="14" spans="1:12" ht="20.399999999999999" customHeight="1" x14ac:dyDescent="0.3">
      <c r="L14" s="50">
        <v>4</v>
      </c>
    </row>
    <row r="15" spans="1:12" ht="20.399999999999999" customHeight="1" x14ac:dyDescent="0.3">
      <c r="K15" s="10" t="s">
        <v>46</v>
      </c>
    </row>
    <row r="16" spans="1:12" ht="20.399999999999999" customHeight="1" x14ac:dyDescent="0.3">
      <c r="L16" s="11" t="s">
        <v>72</v>
      </c>
    </row>
    <row r="17" spans="2:12" ht="20.399999999999999" customHeight="1" x14ac:dyDescent="0.3">
      <c r="B17" s="24"/>
      <c r="C17" s="24"/>
      <c r="D17" s="24"/>
      <c r="E17" s="24"/>
      <c r="F17" s="24"/>
      <c r="G17" s="24"/>
      <c r="K17" s="10" t="s">
        <v>51</v>
      </c>
    </row>
    <row r="18" spans="2:12" ht="20.399999999999999" customHeight="1" x14ac:dyDescent="0.3">
      <c r="B18" s="72" t="s">
        <v>24</v>
      </c>
      <c r="C18" s="73"/>
      <c r="D18" s="46"/>
      <c r="E18" s="72" t="s">
        <v>41</v>
      </c>
      <c r="F18" s="73"/>
      <c r="G18" s="47"/>
      <c r="H18" s="72" t="s">
        <v>55</v>
      </c>
      <c r="I18" s="73"/>
      <c r="L18" s="56">
        <v>38294</v>
      </c>
    </row>
    <row r="19" spans="2:12" ht="20.399999999999999" customHeight="1" x14ac:dyDescent="0.4">
      <c r="B19" s="35" t="s">
        <v>78</v>
      </c>
      <c r="C19" s="35" t="s">
        <v>79</v>
      </c>
      <c r="D19" s="36"/>
      <c r="E19" s="35" t="s">
        <v>0</v>
      </c>
      <c r="F19" s="35" t="s">
        <v>40</v>
      </c>
      <c r="G19" s="37"/>
      <c r="H19" s="35" t="s">
        <v>42</v>
      </c>
      <c r="I19" s="35" t="s">
        <v>40</v>
      </c>
      <c r="K19" s="10" t="s">
        <v>53</v>
      </c>
    </row>
    <row r="20" spans="2:12" ht="20.399999999999999" customHeight="1" x14ac:dyDescent="0.4">
      <c r="B20" s="38">
        <f ca="1">_xlfn.MAXIFS(INDIRECT(A1&amp;"B!A5:A300"),INDIRECT(A1&amp;"B!D5:D300"),1)</f>
        <v>42727</v>
      </c>
      <c r="C20" s="38">
        <f ca="1">DATE(YEAR(B20)+(IF($L$20="Collection",5,2)),MONTH(B20),DAY(B20))</f>
        <v>43457</v>
      </c>
      <c r="D20" s="36"/>
      <c r="E20" s="38">
        <f ca="1">_xlfn.MAXIFS(INDIRECT(A1&amp;"B!A5:A300"),INDIRECT(A1&amp;"B!E5:E300"),1)</f>
        <v>42726</v>
      </c>
      <c r="F20" s="40">
        <f ca="1">_xlfn.MAXIFS(INDIRECT(A1&amp;"B!B5:B300"),INDIRECT(A1&amp;"B!E5:E300"),1)</f>
        <v>49593</v>
      </c>
      <c r="G20" s="37"/>
      <c r="H20" s="39">
        <v>2</v>
      </c>
      <c r="I20" s="40">
        <v>15000</v>
      </c>
      <c r="L20" s="34" t="s">
        <v>54</v>
      </c>
    </row>
    <row r="21" spans="2:12" ht="24" customHeight="1" x14ac:dyDescent="0.3">
      <c r="H21" s="38">
        <f ca="1">DATE(YEAR(E20)+H20,MONTH(E20),DAY(E20))</f>
        <v>43456</v>
      </c>
      <c r="I21" s="40">
        <f ca="1">F20+I20</f>
        <v>64593</v>
      </c>
    </row>
    <row r="22" spans="2:12" x14ac:dyDescent="0.3">
      <c r="K22" s="11"/>
    </row>
    <row r="23" spans="2:12" x14ac:dyDescent="0.3">
      <c r="K23" s="11"/>
    </row>
    <row r="24" spans="2:12" x14ac:dyDescent="0.3">
      <c r="B24" s="29"/>
      <c r="C24" s="29"/>
    </row>
    <row r="25" spans="2:12" x14ac:dyDescent="0.3">
      <c r="B25" s="29"/>
      <c r="C25" s="29"/>
    </row>
    <row r="26" spans="2:12" x14ac:dyDescent="0.3">
      <c r="B26" s="29"/>
      <c r="C26" s="29"/>
    </row>
  </sheetData>
  <mergeCells count="4">
    <mergeCell ref="K2:L2"/>
    <mergeCell ref="B18:C18"/>
    <mergeCell ref="E18:F18"/>
    <mergeCell ref="H18:I18"/>
  </mergeCells>
  <conditionalFormatting sqref="F7">
    <cfRule type="cellIs" dxfId="2" priority="1" operator="greaterThan">
      <formula>0</formula>
    </cfRule>
  </conditionalFormatting>
  <dataValidations count="1">
    <dataValidation type="list" allowBlank="1" showInputMessage="1" showErrorMessage="1" sqref="L20">
      <formula1>"VL,Collection,Autre"</formula1>
    </dataValidation>
  </dataValidations>
  <pageMargins left="0.7" right="0.7" top="0.75" bottom="0.75" header="0.3" footer="0.3"/>
  <pageSetup paperSize="9" scale="7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3489" r:id="rId4" name="Button 1">
              <controlPr defaultSize="0" print="0" autoFill="0" autoPict="0" macro="[0]!Sommaire">
                <anchor moveWithCells="1" sizeWithCells="1">
                  <from>
                    <xdr:col>1</xdr:col>
                    <xdr:colOff>76200</xdr:colOff>
                    <xdr:row>15</xdr:row>
                    <xdr:rowOff>68580</xdr:rowOff>
                  </from>
                  <to>
                    <xdr:col>2</xdr:col>
                    <xdr:colOff>1097280</xdr:colOff>
                    <xdr:row>16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90" r:id="rId5" name="Button 2">
              <controlPr defaultSize="0" print="0" autoFill="0" autoPict="0" macro="[0]!Jointe">
                <anchor moveWithCells="1" sizeWithCells="1">
                  <from>
                    <xdr:col>7</xdr:col>
                    <xdr:colOff>76200</xdr:colOff>
                    <xdr:row>15</xdr:row>
                    <xdr:rowOff>60960</xdr:rowOff>
                  </from>
                  <to>
                    <xdr:col>8</xdr:col>
                    <xdr:colOff>1097280</xdr:colOff>
                    <xdr:row>16</xdr:row>
                    <xdr:rowOff>160020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8">
    <pageSetUpPr fitToPage="1"/>
  </sheetPr>
  <dimension ref="A1:V52"/>
  <sheetViews>
    <sheetView showGridLines="0" showRowColHeaders="0" workbookViewId="0">
      <pane ySplit="4" topLeftCell="A5" activePane="bottomLeft" state="frozen"/>
      <selection activeCell="C1" sqref="C1"/>
      <selection pane="bottomLeft" activeCell="C1" sqref="C1"/>
    </sheetView>
  </sheetViews>
  <sheetFormatPr baseColWidth="10" defaultColWidth="9.109375" defaultRowHeight="14.4" x14ac:dyDescent="0.3"/>
  <cols>
    <col min="1" max="1" width="13.5546875" style="4" customWidth="1"/>
    <col min="2" max="2" width="16" style="16" customWidth="1"/>
    <col min="3" max="3" width="67.5546875" style="5" customWidth="1"/>
    <col min="4" max="11" width="3.5546875" style="23" customWidth="1"/>
    <col min="12" max="12" width="6.109375" style="23" customWidth="1"/>
    <col min="13" max="13" width="3.5546875" style="23" customWidth="1"/>
    <col min="14" max="18" width="6.33203125" style="23" customWidth="1"/>
    <col min="19" max="19" width="1.5546875" customWidth="1"/>
    <col min="20" max="20" width="22.88671875" style="23" customWidth="1"/>
    <col min="21" max="21" width="13.21875" style="60" customWidth="1"/>
    <col min="22" max="22" width="6.33203125" style="21" customWidth="1"/>
    <col min="23" max="23" width="3.5546875" customWidth="1"/>
  </cols>
  <sheetData>
    <row r="1" spans="1:22" x14ac:dyDescent="0.3">
      <c r="A1" s="43" t="str">
        <f ca="1">MID(A2,1,1)</f>
        <v>2</v>
      </c>
      <c r="B1" s="13"/>
      <c r="C1" s="7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T1" s="21"/>
      <c r="U1" s="57"/>
    </row>
    <row r="2" spans="1:22" ht="30.75" customHeight="1" x14ac:dyDescent="0.3">
      <c r="A2" s="44" t="str">
        <f ca="1">MID(CELL("nomfichier",A2),FIND("]",CELL("nomfichier",A2))+1,20)</f>
        <v>2B</v>
      </c>
      <c r="B2" s="13"/>
      <c r="C2" s="8" t="s">
        <v>3</v>
      </c>
      <c r="D2" s="80" t="s">
        <v>24</v>
      </c>
      <c r="E2" s="68" t="s">
        <v>5</v>
      </c>
      <c r="F2" s="68" t="s">
        <v>6</v>
      </c>
      <c r="G2" s="68" t="s">
        <v>56</v>
      </c>
      <c r="H2" s="68" t="s">
        <v>7</v>
      </c>
      <c r="I2" s="68" t="s">
        <v>11</v>
      </c>
      <c r="J2" s="68" t="s">
        <v>8</v>
      </c>
      <c r="K2" s="68" t="s">
        <v>4</v>
      </c>
      <c r="L2" s="68" t="s">
        <v>9</v>
      </c>
      <c r="M2" s="68" t="s">
        <v>10</v>
      </c>
      <c r="N2" s="68" t="s">
        <v>12</v>
      </c>
      <c r="O2" s="68" t="s">
        <v>69</v>
      </c>
      <c r="P2" s="68" t="s">
        <v>66</v>
      </c>
      <c r="Q2" s="68" t="s">
        <v>67</v>
      </c>
      <c r="R2" s="68" t="s">
        <v>68</v>
      </c>
      <c r="T2" s="74" t="s">
        <v>76</v>
      </c>
      <c r="U2" s="77" t="s">
        <v>75</v>
      </c>
      <c r="V2" s="61"/>
    </row>
    <row r="3" spans="1:22" x14ac:dyDescent="0.3">
      <c r="A3" s="45" t="str">
        <f ca="1">CONCATENATE(A1,"A")</f>
        <v>2A</v>
      </c>
      <c r="B3" s="14"/>
      <c r="C3" s="52" t="str">
        <f ca="1">INDIRECT(A1&amp;"A!L4")&amp;"  "&amp;INDIRECT(A1&amp;"A!L6")</f>
        <v>SMART  FORTWO</v>
      </c>
      <c r="D3" s="81"/>
      <c r="E3" s="69"/>
      <c r="F3" s="69"/>
      <c r="G3" s="69"/>
      <c r="H3" s="69"/>
      <c r="I3" s="69"/>
      <c r="J3" s="69"/>
      <c r="K3" s="69"/>
      <c r="L3" s="69"/>
      <c r="M3" s="69"/>
      <c r="N3" s="69"/>
      <c r="O3" s="69"/>
      <c r="P3" s="69"/>
      <c r="Q3" s="69"/>
      <c r="R3" s="69"/>
      <c r="T3" s="75"/>
      <c r="U3" s="78"/>
      <c r="V3" s="61"/>
    </row>
    <row r="4" spans="1:22" s="19" customFormat="1" ht="73.5" customHeight="1" x14ac:dyDescent="0.3">
      <c r="A4" s="17" t="s">
        <v>0</v>
      </c>
      <c r="B4" s="18" t="s">
        <v>1</v>
      </c>
      <c r="C4" s="20" t="s">
        <v>2</v>
      </c>
      <c r="D4" s="82"/>
      <c r="E4" s="70"/>
      <c r="F4" s="70"/>
      <c r="G4" s="70"/>
      <c r="H4" s="70"/>
      <c r="I4" s="70"/>
      <c r="J4" s="70"/>
      <c r="K4" s="70"/>
      <c r="L4" s="70"/>
      <c r="M4" s="70"/>
      <c r="N4" s="70"/>
      <c r="O4" s="70"/>
      <c r="P4" s="70"/>
      <c r="Q4" s="70"/>
      <c r="R4" s="70"/>
      <c r="T4" s="76"/>
      <c r="U4" s="79"/>
      <c r="V4" s="61"/>
    </row>
    <row r="5" spans="1:22" x14ac:dyDescent="0.3">
      <c r="A5" s="6"/>
      <c r="B5" s="15"/>
      <c r="C5" s="9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T5" s="22"/>
      <c r="U5" s="58"/>
    </row>
    <row r="6" spans="1:22" x14ac:dyDescent="0.3">
      <c r="A6" s="6">
        <v>38677</v>
      </c>
      <c r="B6" s="15">
        <v>7813</v>
      </c>
      <c r="C6" s="9" t="s">
        <v>25</v>
      </c>
      <c r="D6" s="22"/>
      <c r="E6" s="22">
        <v>1</v>
      </c>
      <c r="F6" s="22">
        <v>1</v>
      </c>
      <c r="G6" s="22"/>
      <c r="H6" s="22"/>
      <c r="I6" s="22">
        <v>1</v>
      </c>
      <c r="J6" s="22"/>
      <c r="K6" s="22"/>
      <c r="L6" s="22"/>
      <c r="M6" s="22"/>
      <c r="N6" s="22"/>
      <c r="O6" s="22"/>
      <c r="P6" s="22"/>
      <c r="Q6" s="22"/>
      <c r="R6" s="22"/>
      <c r="T6" s="22"/>
      <c r="U6" s="58"/>
    </row>
    <row r="7" spans="1:22" x14ac:dyDescent="0.3">
      <c r="A7" s="6"/>
      <c r="B7" s="15"/>
      <c r="C7" s="9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T7" s="22"/>
      <c r="U7" s="58"/>
    </row>
    <row r="8" spans="1:22" x14ac:dyDescent="0.3">
      <c r="A8" s="25">
        <v>39042</v>
      </c>
      <c r="B8" s="26">
        <v>15237</v>
      </c>
      <c r="C8" s="27" t="s">
        <v>26</v>
      </c>
      <c r="D8" s="28"/>
      <c r="E8" s="28">
        <v>1</v>
      </c>
      <c r="F8" s="28">
        <v>1</v>
      </c>
      <c r="G8" s="28">
        <v>1</v>
      </c>
      <c r="H8" s="28">
        <v>1</v>
      </c>
      <c r="I8" s="28">
        <v>1</v>
      </c>
      <c r="J8" s="28"/>
      <c r="K8" s="28"/>
      <c r="L8" s="28"/>
      <c r="M8" s="28"/>
      <c r="N8" s="28"/>
      <c r="O8" s="28"/>
      <c r="P8" s="28">
        <v>1</v>
      </c>
      <c r="Q8" s="28">
        <v>1</v>
      </c>
      <c r="R8" s="28">
        <v>1</v>
      </c>
      <c r="T8" s="28"/>
      <c r="U8" s="59"/>
      <c r="V8" s="62"/>
    </row>
    <row r="9" spans="1:22" x14ac:dyDescent="0.3">
      <c r="A9" s="25"/>
      <c r="B9" s="26"/>
      <c r="C9" s="27"/>
      <c r="D9" s="28"/>
      <c r="E9" s="28"/>
      <c r="F9" s="28"/>
      <c r="G9" s="28"/>
      <c r="H9" s="28"/>
      <c r="I9" s="28"/>
      <c r="J9" s="28"/>
      <c r="K9" s="28"/>
      <c r="L9" s="28"/>
      <c r="M9" s="28"/>
      <c r="N9" s="28"/>
      <c r="O9" s="28"/>
      <c r="P9" s="28"/>
      <c r="Q9" s="28"/>
      <c r="R9" s="28"/>
      <c r="T9" s="28"/>
      <c r="U9" s="59"/>
      <c r="V9" s="62"/>
    </row>
    <row r="10" spans="1:22" x14ac:dyDescent="0.3">
      <c r="A10" s="25">
        <v>39443</v>
      </c>
      <c r="B10" s="26">
        <v>20815</v>
      </c>
      <c r="C10" s="27" t="s">
        <v>25</v>
      </c>
      <c r="D10" s="28"/>
      <c r="E10" s="28">
        <v>1</v>
      </c>
      <c r="F10" s="28">
        <v>1</v>
      </c>
      <c r="G10" s="28"/>
      <c r="H10" s="28"/>
      <c r="I10" s="28">
        <v>1</v>
      </c>
      <c r="J10" s="28"/>
      <c r="K10" s="28"/>
      <c r="L10" s="28"/>
      <c r="M10" s="28"/>
      <c r="N10" s="28"/>
      <c r="O10" s="28"/>
      <c r="P10" s="28"/>
      <c r="Q10" s="28"/>
      <c r="R10" s="28"/>
      <c r="T10" s="28"/>
      <c r="U10" s="59"/>
      <c r="V10" s="62"/>
    </row>
    <row r="11" spans="1:22" x14ac:dyDescent="0.3">
      <c r="A11" s="25"/>
      <c r="B11" s="26"/>
      <c r="C11" s="27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T11" s="28"/>
      <c r="U11" s="59"/>
      <c r="V11" s="62"/>
    </row>
    <row r="12" spans="1:22" x14ac:dyDescent="0.3">
      <c r="A12" s="25">
        <v>40066</v>
      </c>
      <c r="B12" s="26">
        <v>26288</v>
      </c>
      <c r="C12" s="27" t="s">
        <v>26</v>
      </c>
      <c r="D12" s="28"/>
      <c r="E12" s="28">
        <v>1</v>
      </c>
      <c r="F12" s="28">
        <v>1</v>
      </c>
      <c r="G12" s="28">
        <v>1</v>
      </c>
      <c r="H12" s="28">
        <v>1</v>
      </c>
      <c r="I12" s="28">
        <v>1</v>
      </c>
      <c r="J12" s="28"/>
      <c r="K12" s="28"/>
      <c r="L12" s="28"/>
      <c r="M12" s="28"/>
      <c r="N12" s="28"/>
      <c r="O12" s="28"/>
      <c r="P12" s="28"/>
      <c r="Q12" s="28">
        <v>1</v>
      </c>
      <c r="R12" s="28">
        <v>1</v>
      </c>
      <c r="T12" s="28"/>
      <c r="U12" s="59"/>
      <c r="V12" s="62"/>
    </row>
    <row r="13" spans="1:22" x14ac:dyDescent="0.3">
      <c r="A13" s="25"/>
      <c r="B13" s="26"/>
      <c r="C13" s="27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T13" s="28"/>
      <c r="U13" s="59"/>
      <c r="V13" s="62"/>
    </row>
    <row r="14" spans="1:22" x14ac:dyDescent="0.3">
      <c r="A14" s="25">
        <v>40540</v>
      </c>
      <c r="B14" s="26">
        <v>35694</v>
      </c>
      <c r="C14" s="27" t="s">
        <v>37</v>
      </c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T14" s="28"/>
      <c r="U14" s="59"/>
      <c r="V14" s="62"/>
    </row>
    <row r="15" spans="1:22" x14ac:dyDescent="0.3">
      <c r="A15" s="25"/>
      <c r="B15" s="26"/>
      <c r="C15" s="27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T15" s="28"/>
      <c r="U15" s="59"/>
      <c r="V15" s="62"/>
    </row>
    <row r="16" spans="1:22" x14ac:dyDescent="0.3">
      <c r="A16" s="25">
        <v>40546</v>
      </c>
      <c r="B16" s="26">
        <v>36103</v>
      </c>
      <c r="C16" s="27" t="s">
        <v>27</v>
      </c>
      <c r="D16" s="28"/>
      <c r="E16" s="28">
        <v>1</v>
      </c>
      <c r="F16" s="28">
        <v>1</v>
      </c>
      <c r="G16" s="28">
        <v>1</v>
      </c>
      <c r="H16" s="28">
        <v>1</v>
      </c>
      <c r="I16" s="28">
        <v>1</v>
      </c>
      <c r="J16" s="28"/>
      <c r="K16" s="28"/>
      <c r="L16" s="28"/>
      <c r="M16" s="28"/>
      <c r="N16" s="28"/>
      <c r="O16" s="28"/>
      <c r="P16" s="28"/>
      <c r="Q16" s="28"/>
      <c r="R16" s="28"/>
      <c r="T16" s="28"/>
      <c r="U16" s="59"/>
      <c r="V16" s="62"/>
    </row>
    <row r="17" spans="1:22" x14ac:dyDescent="0.3">
      <c r="A17" s="25"/>
      <c r="B17" s="26"/>
      <c r="C17" s="27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T17" s="28"/>
      <c r="U17" s="59"/>
      <c r="V17" s="62"/>
    </row>
    <row r="18" spans="1:22" x14ac:dyDescent="0.3">
      <c r="A18" s="25">
        <v>40624</v>
      </c>
      <c r="B18" s="26"/>
      <c r="C18" s="27" t="s">
        <v>38</v>
      </c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T18" s="28"/>
      <c r="U18" s="59"/>
      <c r="V18" s="62"/>
    </row>
    <row r="19" spans="1:22" x14ac:dyDescent="0.3">
      <c r="A19" s="25"/>
      <c r="B19" s="26"/>
      <c r="C19" s="27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T19" s="28"/>
      <c r="U19" s="59"/>
      <c r="V19" s="62"/>
    </row>
    <row r="20" spans="1:22" x14ac:dyDescent="0.3">
      <c r="A20" s="25">
        <v>41067</v>
      </c>
      <c r="B20" s="26">
        <v>40958</v>
      </c>
      <c r="C20" s="27" t="s">
        <v>30</v>
      </c>
      <c r="D20" s="28"/>
      <c r="E20" s="28">
        <v>1</v>
      </c>
      <c r="F20" s="28">
        <v>1</v>
      </c>
      <c r="G20" s="28">
        <v>1</v>
      </c>
      <c r="H20" s="28">
        <v>1</v>
      </c>
      <c r="I20" s="28">
        <v>1</v>
      </c>
      <c r="J20" s="28"/>
      <c r="K20" s="28"/>
      <c r="L20" s="28"/>
      <c r="M20" s="28"/>
      <c r="N20" s="28"/>
      <c r="O20" s="28"/>
      <c r="P20" s="28">
        <v>1</v>
      </c>
      <c r="Q20" s="28">
        <v>1</v>
      </c>
      <c r="R20" s="28">
        <v>1</v>
      </c>
      <c r="T20" s="28"/>
      <c r="U20" s="59"/>
      <c r="V20" s="62"/>
    </row>
    <row r="21" spans="1:22" x14ac:dyDescent="0.3">
      <c r="A21" s="25"/>
      <c r="B21" s="26"/>
      <c r="C21" s="27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8"/>
      <c r="T21" s="28"/>
      <c r="U21" s="59"/>
      <c r="V21" s="62"/>
    </row>
    <row r="22" spans="1:22" x14ac:dyDescent="0.3">
      <c r="A22" s="25">
        <v>41143</v>
      </c>
      <c r="B22" s="26">
        <v>41023</v>
      </c>
      <c r="C22" s="27" t="s">
        <v>29</v>
      </c>
      <c r="D22" s="28"/>
      <c r="E22" s="28"/>
      <c r="F22" s="28"/>
      <c r="G22" s="28"/>
      <c r="H22" s="28"/>
      <c r="I22" s="28"/>
      <c r="J22" s="28"/>
      <c r="K22" s="28"/>
      <c r="L22" s="28">
        <v>1</v>
      </c>
      <c r="M22" s="28"/>
      <c r="N22" s="28"/>
      <c r="O22" s="28"/>
      <c r="P22" s="28"/>
      <c r="Q22" s="28"/>
      <c r="R22" s="28"/>
      <c r="T22" s="28"/>
      <c r="U22" s="59"/>
      <c r="V22" s="62"/>
    </row>
    <row r="23" spans="1:22" x14ac:dyDescent="0.3">
      <c r="A23" s="25"/>
      <c r="B23" s="26"/>
      <c r="C23" s="27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T23" s="28"/>
      <c r="U23" s="59"/>
      <c r="V23" s="62"/>
    </row>
    <row r="24" spans="1:22" x14ac:dyDescent="0.3">
      <c r="A24" s="25">
        <v>41269</v>
      </c>
      <c r="B24" s="26">
        <v>41522</v>
      </c>
      <c r="C24" s="27" t="s">
        <v>32</v>
      </c>
      <c r="D24" s="28">
        <v>1</v>
      </c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T24" s="28"/>
      <c r="U24" s="59"/>
      <c r="V24" s="62"/>
    </row>
    <row r="25" spans="1:22" x14ac:dyDescent="0.3">
      <c r="A25" s="25"/>
      <c r="B25" s="26"/>
      <c r="C25" s="27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T25" s="28"/>
      <c r="U25" s="59"/>
      <c r="V25" s="62"/>
    </row>
    <row r="26" spans="1:22" x14ac:dyDescent="0.3">
      <c r="A26" s="25">
        <v>41996</v>
      </c>
      <c r="B26" s="26">
        <v>45879</v>
      </c>
      <c r="C26" s="27" t="s">
        <v>25</v>
      </c>
      <c r="D26" s="28"/>
      <c r="E26" s="28">
        <v>1</v>
      </c>
      <c r="F26" s="28">
        <v>1</v>
      </c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T26" s="28"/>
      <c r="U26" s="59"/>
      <c r="V26" s="62"/>
    </row>
    <row r="27" spans="1:22" x14ac:dyDescent="0.3">
      <c r="A27" s="25"/>
      <c r="B27" s="26"/>
      <c r="C27" s="27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T27" s="28"/>
      <c r="U27" s="59"/>
      <c r="V27" s="62"/>
    </row>
    <row r="28" spans="1:22" x14ac:dyDescent="0.3">
      <c r="A28" s="25">
        <v>41999</v>
      </c>
      <c r="B28" s="26">
        <v>45896</v>
      </c>
      <c r="C28" s="27" t="s">
        <v>24</v>
      </c>
      <c r="D28" s="28">
        <v>1</v>
      </c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T28" s="28"/>
      <c r="U28" s="59"/>
      <c r="V28" s="62"/>
    </row>
    <row r="29" spans="1:22" x14ac:dyDescent="0.3">
      <c r="A29" s="25"/>
      <c r="B29" s="26"/>
      <c r="C29" s="27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T29" s="28"/>
      <c r="U29" s="59"/>
      <c r="V29" s="62"/>
    </row>
    <row r="30" spans="1:22" x14ac:dyDescent="0.3">
      <c r="A30" s="25">
        <v>42726</v>
      </c>
      <c r="B30" s="26">
        <v>49593</v>
      </c>
      <c r="C30" s="27" t="s">
        <v>26</v>
      </c>
      <c r="D30" s="28"/>
      <c r="E30" s="28">
        <v>1</v>
      </c>
      <c r="F30" s="28">
        <v>1</v>
      </c>
      <c r="G30" s="28">
        <v>1</v>
      </c>
      <c r="H30" s="28">
        <v>1</v>
      </c>
      <c r="I30" s="28">
        <v>1</v>
      </c>
      <c r="J30" s="28"/>
      <c r="K30" s="28"/>
      <c r="L30" s="28"/>
      <c r="M30" s="28"/>
      <c r="N30" s="28"/>
      <c r="O30" s="28"/>
      <c r="P30" s="28"/>
      <c r="Q30" s="28">
        <v>1</v>
      </c>
      <c r="R30" s="28">
        <v>1</v>
      </c>
      <c r="T30" s="28"/>
      <c r="U30" s="59"/>
      <c r="V30" s="62"/>
    </row>
    <row r="31" spans="1:22" x14ac:dyDescent="0.3">
      <c r="A31" s="25"/>
      <c r="B31" s="26"/>
      <c r="C31" s="27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T31" s="28"/>
      <c r="U31" s="59"/>
      <c r="V31" s="62"/>
    </row>
    <row r="32" spans="1:22" x14ac:dyDescent="0.3">
      <c r="A32" s="25">
        <v>42727</v>
      </c>
      <c r="B32" s="26">
        <v>49635</v>
      </c>
      <c r="C32" s="27" t="s">
        <v>24</v>
      </c>
      <c r="D32" s="28">
        <v>1</v>
      </c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T32" s="28"/>
      <c r="U32" s="59"/>
      <c r="V32" s="62"/>
    </row>
    <row r="33" spans="1:22" x14ac:dyDescent="0.3">
      <c r="A33" s="25"/>
      <c r="B33" s="26"/>
      <c r="C33" s="27"/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T33" s="28"/>
      <c r="U33" s="59"/>
      <c r="V33" s="62"/>
    </row>
    <row r="34" spans="1:22" x14ac:dyDescent="0.3">
      <c r="A34" s="25"/>
      <c r="B34" s="26"/>
      <c r="C34" s="27"/>
      <c r="D34" s="28"/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T34" s="28"/>
      <c r="U34" s="59"/>
      <c r="V34" s="62"/>
    </row>
    <row r="35" spans="1:22" x14ac:dyDescent="0.3">
      <c r="A35" s="25"/>
      <c r="B35" s="26"/>
      <c r="C35" s="27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T35" s="28"/>
      <c r="U35" s="59"/>
      <c r="V35" s="62"/>
    </row>
    <row r="36" spans="1:22" x14ac:dyDescent="0.3">
      <c r="A36" s="25"/>
      <c r="B36" s="26"/>
      <c r="C36" s="27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T36" s="28"/>
      <c r="U36" s="59"/>
      <c r="V36" s="62"/>
    </row>
    <row r="37" spans="1:22" x14ac:dyDescent="0.3">
      <c r="A37" s="25"/>
      <c r="B37" s="26"/>
      <c r="C37" s="27"/>
      <c r="D37" s="28"/>
      <c r="E37" s="28"/>
      <c r="F37" s="28"/>
      <c r="G37" s="28"/>
      <c r="H37" s="28"/>
      <c r="I37" s="28"/>
      <c r="J37" s="28"/>
      <c r="K37" s="28"/>
      <c r="L37" s="28"/>
      <c r="M37" s="28"/>
      <c r="N37" s="28"/>
      <c r="O37" s="28"/>
      <c r="P37" s="28"/>
      <c r="Q37" s="28"/>
      <c r="R37" s="28"/>
      <c r="T37" s="28"/>
      <c r="U37" s="59"/>
      <c r="V37" s="62"/>
    </row>
    <row r="38" spans="1:22" x14ac:dyDescent="0.3">
      <c r="A38" s="25"/>
      <c r="B38" s="26"/>
      <c r="C38" s="27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28"/>
      <c r="P38" s="28"/>
      <c r="Q38" s="28"/>
      <c r="R38" s="28"/>
      <c r="T38" s="28"/>
      <c r="U38" s="59"/>
      <c r="V38" s="62"/>
    </row>
    <row r="39" spans="1:22" x14ac:dyDescent="0.3">
      <c r="A39" s="25"/>
      <c r="B39" s="26"/>
      <c r="C39" s="27"/>
      <c r="D39" s="28"/>
      <c r="E39" s="28"/>
      <c r="F39" s="28"/>
      <c r="G39" s="28"/>
      <c r="H39" s="28"/>
      <c r="I39" s="28"/>
      <c r="J39" s="28"/>
      <c r="K39" s="28"/>
      <c r="L39" s="28"/>
      <c r="M39" s="28"/>
      <c r="N39" s="28"/>
      <c r="O39" s="28"/>
      <c r="P39" s="28"/>
      <c r="Q39" s="28"/>
      <c r="R39" s="28"/>
      <c r="T39" s="28"/>
      <c r="U39" s="59"/>
      <c r="V39" s="62"/>
    </row>
    <row r="40" spans="1:22" x14ac:dyDescent="0.3">
      <c r="A40" s="25"/>
      <c r="B40" s="26"/>
      <c r="C40" s="27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28"/>
      <c r="P40" s="28"/>
      <c r="Q40" s="28"/>
      <c r="R40" s="28"/>
      <c r="T40" s="28"/>
      <c r="U40" s="59"/>
      <c r="V40" s="62"/>
    </row>
    <row r="41" spans="1:22" x14ac:dyDescent="0.3">
      <c r="A41" s="25"/>
      <c r="B41" s="26"/>
      <c r="C41" s="27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T41" s="28"/>
      <c r="U41" s="59"/>
      <c r="V41" s="62"/>
    </row>
    <row r="42" spans="1:22" x14ac:dyDescent="0.3">
      <c r="A42" s="25"/>
      <c r="B42" s="26"/>
      <c r="C42" s="27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28"/>
      <c r="P42" s="28"/>
      <c r="Q42" s="28"/>
      <c r="R42" s="28"/>
      <c r="T42" s="28"/>
      <c r="U42" s="59"/>
      <c r="V42" s="62"/>
    </row>
    <row r="43" spans="1:22" x14ac:dyDescent="0.3">
      <c r="A43" s="25"/>
      <c r="B43" s="26"/>
      <c r="C43" s="27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/>
      <c r="T43" s="28"/>
      <c r="U43" s="59"/>
      <c r="V43" s="62"/>
    </row>
    <row r="44" spans="1:22" x14ac:dyDescent="0.3">
      <c r="A44" s="25"/>
      <c r="B44" s="26"/>
      <c r="C44" s="27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T44" s="28"/>
      <c r="U44" s="59"/>
      <c r="V44" s="62"/>
    </row>
    <row r="45" spans="1:22" x14ac:dyDescent="0.3">
      <c r="A45" s="25"/>
      <c r="B45" s="26"/>
      <c r="C45" s="27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T45" s="28"/>
      <c r="U45" s="59"/>
      <c r="V45" s="62"/>
    </row>
    <row r="46" spans="1:22" x14ac:dyDescent="0.3">
      <c r="A46" s="25"/>
      <c r="B46" s="26"/>
      <c r="C46" s="27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T46" s="28"/>
      <c r="U46" s="59"/>
      <c r="V46" s="62"/>
    </row>
    <row r="47" spans="1:22" x14ac:dyDescent="0.3">
      <c r="A47" s="25"/>
      <c r="B47" s="26"/>
      <c r="C47" s="27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T47" s="28"/>
      <c r="U47" s="59"/>
      <c r="V47" s="62"/>
    </row>
    <row r="48" spans="1:22" x14ac:dyDescent="0.3">
      <c r="A48" s="25"/>
      <c r="B48" s="26"/>
      <c r="C48" s="27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8"/>
      <c r="T48" s="28"/>
      <c r="U48" s="59"/>
      <c r="V48" s="62"/>
    </row>
    <row r="49" spans="1:22" x14ac:dyDescent="0.3">
      <c r="A49" s="25"/>
      <c r="B49" s="26"/>
      <c r="C49" s="27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8"/>
      <c r="O49" s="28"/>
      <c r="P49" s="28"/>
      <c r="Q49" s="28"/>
      <c r="R49" s="28"/>
      <c r="T49" s="28"/>
      <c r="U49" s="59"/>
      <c r="V49" s="62"/>
    </row>
    <row r="50" spans="1:22" x14ac:dyDescent="0.3">
      <c r="A50" s="25"/>
      <c r="B50" s="26"/>
      <c r="C50" s="27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28"/>
      <c r="P50" s="28"/>
      <c r="Q50" s="28"/>
      <c r="R50" s="28"/>
      <c r="T50" s="28"/>
      <c r="U50" s="59"/>
      <c r="V50" s="62"/>
    </row>
    <row r="51" spans="1:22" x14ac:dyDescent="0.3">
      <c r="A51" s="25"/>
      <c r="B51" s="26"/>
      <c r="C51" s="27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8"/>
      <c r="O51" s="28"/>
      <c r="P51" s="28"/>
      <c r="Q51" s="28"/>
      <c r="R51" s="28"/>
      <c r="T51" s="28"/>
      <c r="U51" s="59"/>
      <c r="V51" s="62"/>
    </row>
    <row r="52" spans="1:22" x14ac:dyDescent="0.3">
      <c r="A52" s="25"/>
      <c r="B52" s="26"/>
      <c r="C52" s="27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28"/>
      <c r="P52" s="28"/>
      <c r="Q52" s="28"/>
      <c r="R52" s="28"/>
      <c r="T52" s="28"/>
      <c r="U52" s="59"/>
      <c r="V52" s="62"/>
    </row>
  </sheetData>
  <mergeCells count="17">
    <mergeCell ref="D2:D4"/>
    <mergeCell ref="E2:E4"/>
    <mergeCell ref="F2:F4"/>
    <mergeCell ref="G2:G4"/>
    <mergeCell ref="H2:H4"/>
    <mergeCell ref="N2:N4"/>
    <mergeCell ref="O2:O4"/>
    <mergeCell ref="T2:T4"/>
    <mergeCell ref="U2:U4"/>
    <mergeCell ref="I2:I4"/>
    <mergeCell ref="P2:P4"/>
    <mergeCell ref="Q2:Q4"/>
    <mergeCell ref="R2:R4"/>
    <mergeCell ref="J2:J4"/>
    <mergeCell ref="K2:K4"/>
    <mergeCell ref="L2:L4"/>
    <mergeCell ref="M2:M4"/>
  </mergeCells>
  <conditionalFormatting sqref="E1:R1048576 V1:V1048576">
    <cfRule type="iconSet" priority="4">
      <iconSet iconSet="3Symbols2">
        <cfvo type="percent" val="0"/>
        <cfvo type="num" val="0"/>
        <cfvo type="num" val="1"/>
      </iconSet>
    </cfRule>
  </conditionalFormatting>
  <conditionalFormatting sqref="D1:D1048576">
    <cfRule type="iconSet" priority="5">
      <iconSet iconSet="3Symbols2">
        <cfvo type="percent" val="0"/>
        <cfvo type="num" val="0"/>
        <cfvo type="num" val="1"/>
      </iconSet>
    </cfRule>
  </conditionalFormatting>
  <conditionalFormatting sqref="A5:R304 V5:V304">
    <cfRule type="expression" dxfId="1" priority="3">
      <formula>$D5&lt;&gt;0</formula>
    </cfRule>
  </conditionalFormatting>
  <conditionalFormatting sqref="T1:U1048576">
    <cfRule type="iconSet" priority="2">
      <iconSet iconSet="3Symbols2">
        <cfvo type="percent" val="0"/>
        <cfvo type="num" val="0"/>
        <cfvo type="num" val="1"/>
      </iconSet>
    </cfRule>
  </conditionalFormatting>
  <pageMargins left="0.70866141732283472" right="0.70866141732283472" top="0.74803149606299213" bottom="0.74803149606299213" header="0.31496062992125984" footer="0.31496062992125984"/>
  <pageSetup paperSize="9" scale="68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4513" r:id="rId4" name="Button 1">
              <controlPr defaultSize="0" print="0" autoFill="0" autoPict="0" macro="[0]!Jointe">
                <anchor moveWithCells="1" sizeWithCells="1">
                  <from>
                    <xdr:col>0</xdr:col>
                    <xdr:colOff>251460</xdr:colOff>
                    <xdr:row>0</xdr:row>
                    <xdr:rowOff>83820</xdr:rowOff>
                  </from>
                  <to>
                    <xdr:col>1</xdr:col>
                    <xdr:colOff>1089660</xdr:colOff>
                    <xdr:row>2</xdr:row>
                    <xdr:rowOff>60960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F963ED4A-E3EF-4894-8396-975BE1F77901}">
            <xm:f>'0B'!$D5&lt;&gt;0</xm:f>
            <x14:dxf>
              <fill>
                <patternFill>
                  <bgColor theme="7" tint="0.39994506668294322"/>
                </patternFill>
              </fill>
            </x14:dxf>
          </x14:cfRule>
          <xm:sqref>T5:U304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Sommaire</vt:lpstr>
      <vt:lpstr>0A</vt:lpstr>
      <vt:lpstr>0B</vt:lpstr>
      <vt:lpstr>1A</vt:lpstr>
      <vt:lpstr>1B</vt:lpstr>
      <vt:lpstr>2A</vt:lpstr>
      <vt:lpstr>2B</vt:lpstr>
      <vt:lpstr>'0B'!Zone_d_impression</vt:lpstr>
      <vt:lpstr>'1B'!Zone_d_impression</vt:lpstr>
      <vt:lpstr>'2B'!Zone_d_impression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2018-02-21T16:48:28Z</dcterms:modified>
</cp:coreProperties>
</file>